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5\"/>
    </mc:Choice>
  </mc:AlternateContent>
  <bookViews>
    <workbookView xWindow="0" yWindow="0" windowWidth="16905" windowHeight="8085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62913"/>
</workbook>
</file>

<file path=xl/calcChain.xml><?xml version="1.0" encoding="utf-8"?>
<calcChain xmlns="http://schemas.openxmlformats.org/spreadsheetml/2006/main">
  <c r="AF32" i="14" l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I8" i="14" l="1"/>
  <c r="AG8" i="5"/>
  <c r="AG8" i="7"/>
  <c r="AG8" i="14"/>
  <c r="AG8" i="12"/>
  <c r="AG8" i="8"/>
  <c r="AG8" i="15"/>
  <c r="AG8" i="6"/>
  <c r="AG8" i="9"/>
  <c r="AH8" i="14"/>
  <c r="AH8" i="9"/>
  <c r="AH8" i="8"/>
  <c r="AG8" i="4"/>
  <c r="AH8" i="6"/>
  <c r="AH8" i="5"/>
  <c r="H30" i="16"/>
  <c r="AI31" i="14" l="1"/>
  <c r="AI27" i="14"/>
  <c r="AI23" i="14"/>
  <c r="AI19" i="14"/>
  <c r="AI6" i="14"/>
  <c r="AI10" i="14" l="1"/>
  <c r="AI18" i="14"/>
  <c r="AI26" i="14"/>
  <c r="AI7" i="14"/>
  <c r="AI13" i="14"/>
  <c r="AI21" i="14"/>
  <c r="AI29" i="14"/>
  <c r="AI32" i="14"/>
  <c r="AI30" i="14"/>
  <c r="AI28" i="14"/>
  <c r="AI25" i="14"/>
  <c r="AI24" i="14"/>
  <c r="AI22" i="14"/>
  <c r="AI20" i="14"/>
  <c r="AI17" i="14"/>
  <c r="AI16" i="14"/>
  <c r="AI15" i="14"/>
  <c r="AI14" i="14"/>
  <c r="AI12" i="14"/>
  <c r="AI11" i="14"/>
  <c r="AI9" i="14"/>
  <c r="AI5" i="14"/>
  <c r="AG31" i="15" l="1"/>
  <c r="C33" i="7" l="1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B33" i="8"/>
  <c r="D33" i="8"/>
  <c r="F33" i="8"/>
  <c r="H33" i="8"/>
  <c r="J33" i="8"/>
  <c r="L33" i="8"/>
  <c r="N33" i="8"/>
  <c r="P33" i="8"/>
  <c r="R33" i="8"/>
  <c r="T33" i="8"/>
  <c r="V33" i="8"/>
  <c r="X33" i="8"/>
  <c r="Z33" i="8"/>
  <c r="AB33" i="8"/>
  <c r="AD33" i="8"/>
  <c r="AF33" i="8"/>
  <c r="C33" i="9"/>
  <c r="E33" i="9"/>
  <c r="G33" i="9"/>
  <c r="I33" i="9"/>
  <c r="K33" i="9"/>
  <c r="M33" i="9"/>
  <c r="O33" i="9"/>
  <c r="Q33" i="9"/>
  <c r="S33" i="9"/>
  <c r="U33" i="9"/>
  <c r="W33" i="9"/>
  <c r="Y33" i="9"/>
  <c r="AA33" i="9"/>
  <c r="AC33" i="9"/>
  <c r="B33" i="12"/>
  <c r="D33" i="12"/>
  <c r="F33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F33" i="15"/>
  <c r="AE33" i="7"/>
  <c r="AE33" i="9"/>
  <c r="AG31" i="12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C33" i="15"/>
  <c r="E33" i="15"/>
  <c r="G33" i="15"/>
  <c r="I33" i="15"/>
  <c r="K33" i="15"/>
  <c r="M33" i="15"/>
  <c r="O33" i="15"/>
  <c r="Q33" i="15"/>
  <c r="S33" i="15"/>
  <c r="U33" i="15"/>
  <c r="W33" i="15"/>
  <c r="Y33" i="15"/>
  <c r="AA33" i="15"/>
  <c r="AC33" i="15"/>
  <c r="AE33" i="15"/>
  <c r="AG14" i="15"/>
  <c r="AD33" i="15"/>
  <c r="AG11" i="15"/>
  <c r="B33" i="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28" i="4"/>
  <c r="AG32" i="4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AG11" i="12"/>
  <c r="V33" i="7"/>
  <c r="X33" i="7"/>
  <c r="Z33" i="7"/>
  <c r="AB33" i="7"/>
  <c r="AH31" i="14"/>
  <c r="AG26" i="4"/>
  <c r="C33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C33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B33" i="6"/>
  <c r="D33" i="6"/>
  <c r="F33" i="6"/>
  <c r="H33" i="6"/>
  <c r="J33" i="6"/>
  <c r="L33" i="6"/>
  <c r="N33" i="6"/>
  <c r="P33" i="6"/>
  <c r="R33" i="6"/>
  <c r="T33" i="6"/>
  <c r="V33" i="6"/>
  <c r="X33" i="6"/>
  <c r="Z33" i="6"/>
  <c r="AB33" i="6"/>
  <c r="AD33" i="6"/>
  <c r="AF33" i="6"/>
  <c r="C34" i="14"/>
  <c r="C33" i="14"/>
  <c r="E34" i="14"/>
  <c r="E33" i="14"/>
  <c r="I34" i="14"/>
  <c r="I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AG14" i="14"/>
  <c r="AH14" i="14"/>
  <c r="AH14" i="5"/>
  <c r="AG14" i="5"/>
  <c r="AH14" i="6"/>
  <c r="AG14" i="6"/>
  <c r="AG30" i="14"/>
  <c r="AG14" i="12"/>
  <c r="G34" i="14"/>
  <c r="G33" i="14"/>
  <c r="M34" i="14"/>
  <c r="M33" i="14"/>
  <c r="Q34" i="14"/>
  <c r="Q33" i="14"/>
  <c r="U34" i="14"/>
  <c r="U33" i="14"/>
  <c r="Y34" i="14"/>
  <c r="Y33" i="14"/>
  <c r="AC34" i="14"/>
  <c r="AC33" i="14"/>
  <c r="AG14" i="9"/>
  <c r="AH14" i="9"/>
  <c r="AG14" i="4"/>
  <c r="AG30" i="4"/>
  <c r="AH32" i="5"/>
  <c r="AG32" i="5"/>
  <c r="AG32" i="6"/>
  <c r="AH32" i="6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G27" i="4"/>
  <c r="AH26" i="5"/>
  <c r="AG26" i="5"/>
  <c r="AH26" i="6"/>
  <c r="AG26" i="6"/>
  <c r="AG25" i="6"/>
  <c r="AH25" i="6"/>
  <c r="AH25" i="5"/>
  <c r="AG25" i="5"/>
  <c r="AG25" i="4"/>
  <c r="AG21" i="4"/>
  <c r="AG24" i="4"/>
  <c r="AH24" i="5"/>
  <c r="AG24" i="5"/>
  <c r="AH24" i="6"/>
  <c r="AG24" i="6"/>
  <c r="AH23" i="5"/>
  <c r="AG23" i="5"/>
  <c r="AG23" i="6"/>
  <c r="AH23" i="6"/>
  <c r="AG23" i="4"/>
  <c r="AG22" i="4"/>
  <c r="AH22" i="5"/>
  <c r="AG22" i="5"/>
  <c r="AH22" i="6"/>
  <c r="AG22" i="6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8" i="4"/>
  <c r="AH18" i="5"/>
  <c r="AG18" i="5"/>
  <c r="AH18" i="6"/>
  <c r="AG18" i="6"/>
  <c r="AG17" i="4"/>
  <c r="AG10" i="4"/>
  <c r="AG9" i="4"/>
  <c r="AG7" i="4"/>
  <c r="AH17" i="5"/>
  <c r="AG17" i="5"/>
  <c r="AG17" i="6"/>
  <c r="AH17" i="6"/>
  <c r="AG16" i="4"/>
  <c r="AH16" i="5"/>
  <c r="AG16" i="5"/>
  <c r="AH16" i="6"/>
  <c r="AG16" i="6"/>
  <c r="AG15" i="4"/>
  <c r="AH15" i="5"/>
  <c r="AG15" i="5"/>
  <c r="AG15" i="6"/>
  <c r="AH15" i="6"/>
  <c r="AG13" i="4"/>
  <c r="AH13" i="5"/>
  <c r="AG13" i="5"/>
  <c r="AH13" i="6"/>
  <c r="AG13" i="6"/>
  <c r="AG12" i="4"/>
  <c r="AH12" i="5"/>
  <c r="AG12" i="5"/>
  <c r="AG12" i="6"/>
  <c r="AH12" i="6"/>
  <c r="AG11" i="4"/>
  <c r="AH11" i="5"/>
  <c r="AG11" i="5"/>
  <c r="AH11" i="6"/>
  <c r="AG11" i="6"/>
  <c r="AH10" i="5"/>
  <c r="AG10" i="5"/>
  <c r="AG10" i="6"/>
  <c r="AH10" i="6"/>
  <c r="AH9" i="5"/>
  <c r="AG9" i="5"/>
  <c r="AH9" i="6"/>
  <c r="AG9" i="6"/>
  <c r="AH7" i="5"/>
  <c r="AG7" i="5"/>
  <c r="AG7" i="6"/>
  <c r="AH7" i="6"/>
  <c r="AG6" i="5"/>
  <c r="AH6" i="5"/>
  <c r="AH6" i="6"/>
  <c r="AG6" i="6"/>
  <c r="AG6" i="4"/>
  <c r="AG5" i="4"/>
  <c r="AG5" i="5"/>
  <c r="AH5" i="5"/>
  <c r="AG5" i="6"/>
  <c r="AH5" i="6"/>
  <c r="AG31" i="14"/>
  <c r="AG31" i="7"/>
  <c r="AH14" i="8"/>
  <c r="AG14" i="8"/>
  <c r="AH33" i="5" l="1"/>
  <c r="AG33" i="6"/>
  <c r="AG33" i="5"/>
  <c r="AH33" i="6"/>
  <c r="AG33" i="4"/>
  <c r="AH9" i="8"/>
  <c r="AH19" i="9"/>
  <c r="AH19" i="14"/>
  <c r="AG19" i="14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H30" i="14" l="1"/>
  <c r="AH20" i="14"/>
  <c r="AG20" i="14"/>
  <c r="AG5" i="14"/>
  <c r="AG5" i="12"/>
  <c r="AG5" i="9"/>
  <c r="AG5" i="8"/>
  <c r="AG5" i="7"/>
  <c r="AH32" i="14"/>
  <c r="AG27" i="14"/>
  <c r="AH18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7" i="7"/>
  <c r="AG25" i="7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0" i="8"/>
  <c r="AG28" i="14"/>
  <c r="AG29" i="7"/>
  <c r="AG28" i="12"/>
  <c r="AG20" i="8"/>
  <c r="AH21" i="9"/>
  <c r="AH32" i="8"/>
  <c r="AG13" i="14"/>
  <c r="AG12" i="8"/>
  <c r="AG10" i="14"/>
  <c r="AH11" i="9"/>
  <c r="AH28" i="14"/>
  <c r="AG21" i="7"/>
  <c r="AH21" i="8"/>
  <c r="AG21" i="12"/>
  <c r="AG21" i="9"/>
  <c r="AG17" i="12"/>
  <c r="AG13" i="9"/>
  <c r="AG13" i="12"/>
  <c r="AG13" i="15"/>
  <c r="AG13" i="7"/>
  <c r="AG13" i="8"/>
  <c r="AH12" i="9"/>
  <c r="AG12" i="15"/>
  <c r="AH12" i="8"/>
  <c r="AG12" i="14"/>
  <c r="AH12" i="14"/>
  <c r="AG12" i="9"/>
  <c r="AH5" i="9"/>
  <c r="AG29" i="12"/>
  <c r="AG24" i="7"/>
  <c r="AG22" i="14"/>
  <c r="AH22" i="8"/>
  <c r="AH22" i="9"/>
  <c r="AG21" i="8"/>
  <c r="AG17" i="14"/>
  <c r="AG17" i="8"/>
  <c r="AH13" i="14"/>
  <c r="AH13" i="8"/>
  <c r="AH13" i="9"/>
  <c r="AG6" i="14"/>
  <c r="AG6" i="15"/>
  <c r="AG6" i="7"/>
  <c r="AG6" i="9"/>
  <c r="AG5" i="15"/>
  <c r="AG29" i="15"/>
  <c r="AG28" i="8"/>
  <c r="AH27" i="9"/>
  <c r="AG22" i="7"/>
  <c r="AG22" i="8"/>
  <c r="AG16" i="7"/>
  <c r="AG16" i="14"/>
  <c r="AG12" i="12"/>
  <c r="AG11" i="9"/>
  <c r="AG10" i="8"/>
  <c r="AH6" i="14"/>
  <c r="AH6" i="9"/>
  <c r="AH5" i="8"/>
  <c r="AH32" i="9"/>
  <c r="AH28" i="8"/>
  <c r="AH28" i="9"/>
  <c r="AG26" i="7"/>
  <c r="AG26" i="8"/>
  <c r="AH26" i="9"/>
  <c r="AG26" i="12"/>
  <c r="AG26" i="15"/>
  <c r="AH26" i="14"/>
  <c r="AG26" i="9"/>
  <c r="AH26" i="8"/>
  <c r="AG26" i="14"/>
  <c r="AG25" i="14"/>
  <c r="AG25" i="9"/>
  <c r="AG23" i="7"/>
  <c r="AG23" i="8"/>
  <c r="AG23" i="15"/>
  <c r="AG24" i="15"/>
  <c r="AH23" i="8"/>
  <c r="AG23" i="9"/>
  <c r="AG23" i="14"/>
  <c r="AG23" i="12"/>
  <c r="AH23" i="9"/>
  <c r="AH23" i="14"/>
  <c r="AG22" i="9"/>
  <c r="AG18" i="7"/>
  <c r="AG18" i="8"/>
  <c r="AG17" i="9"/>
  <c r="AG17" i="7"/>
  <c r="AG17" i="15"/>
  <c r="AH17" i="14"/>
  <c r="AG16" i="9"/>
  <c r="AH16" i="8"/>
  <c r="AG16" i="12"/>
  <c r="AG16" i="15"/>
  <c r="AH7" i="8"/>
  <c r="AG7" i="12"/>
  <c r="AG15" i="7" l="1"/>
  <c r="AH18" i="8"/>
  <c r="AH27" i="8"/>
  <c r="AH25" i="9"/>
  <c r="AG25" i="12"/>
  <c r="AG27" i="12"/>
  <c r="AG32" i="12"/>
  <c r="AG7" i="15"/>
  <c r="AG32" i="15"/>
  <c r="AH10" i="14"/>
  <c r="AG32" i="14"/>
  <c r="AH17" i="8"/>
  <c r="AG18" i="12"/>
  <c r="AG11" i="7"/>
  <c r="AH25" i="8"/>
  <c r="AG27" i="8"/>
  <c r="AH10" i="9"/>
  <c r="AG15" i="9"/>
  <c r="AG32" i="9"/>
  <c r="AG28" i="15"/>
  <c r="AG10" i="7"/>
  <c r="AG12" i="7"/>
  <c r="AG16" i="8"/>
  <c r="AG32" i="8"/>
  <c r="AG18" i="9"/>
  <c r="AH17" i="9"/>
  <c r="AG15" i="14"/>
  <c r="AH25" i="14"/>
  <c r="AG30" i="7"/>
  <c r="AH30" i="8"/>
  <c r="AG30" i="12"/>
  <c r="AG30" i="15"/>
  <c r="AH30" i="9"/>
  <c r="AG27" i="9"/>
  <c r="AH27" i="14"/>
  <c r="AG25" i="15"/>
  <c r="AG18" i="14"/>
  <c r="AG15" i="8"/>
  <c r="AH15" i="14"/>
  <c r="AG10" i="15"/>
  <c r="AH10" i="8"/>
  <c r="AG10" i="9"/>
  <c r="AG7" i="9"/>
  <c r="AG7" i="7"/>
  <c r="AH7" i="14"/>
  <c r="AH7" i="9"/>
  <c r="AH33" i="14" l="1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<sst xmlns="http://schemas.openxmlformats.org/spreadsheetml/2006/main" count="601" uniqueCount="142">
  <si>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</si>
  <si>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</si>
  <si>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</si>
  <si>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</si>
  <si>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</si>
  <si>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</si>
  <si>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</si>
  <si>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</si>
  <si>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</si>
  <si>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</si>
  <si>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</si>
  <si>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</si>
  <si>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</si>
  <si>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</si>
  <si>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</si>
  <si>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</si>
  <si>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</si>
  <si>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</si>
  <si>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</si>
  <si>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</si>
  <si>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</si>
  <si>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</si>
  <si>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</si>
  <si>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</si>
  <si>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</si>
  <si>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</si>
  <si>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</si>
  <si>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</si>
  <si>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</si>
  <si>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</si>
  <si>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</si>
  <si>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</si>
  <si>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</si>
  <si>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</si>
  <si>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</si>
  <si>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</si>
  <si>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</si>
  <si>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Mês</t>
  </si>
  <si>
    <t>Média</t>
  </si>
  <si>
    <t>Máxima</t>
  </si>
  <si>
    <t>Mínima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</si>
  <si>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</si>
  <si>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</si>
  <si>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</si>
  <si>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</si>
  <si>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</si>
  <si>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</si>
  <si>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</si>
  <si>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</si>
  <si>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</si>
  <si>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</si>
  <si>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</si>
  <si>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NE</t>
  </si>
  <si>
    <t>Cátia Braga</t>
  </si>
  <si>
    <t>Meteorologista/Cemtec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</si>
  <si>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</si>
  <si>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</si>
  <si>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</si>
  <si>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</si>
  <si>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</si>
  <si>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</si>
  <si>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</si>
  <si>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</si>
  <si>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</si>
  <si>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</si>
  <si>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</si>
  <si>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</si>
  <si>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</si>
  <si>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</si>
  <si>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</si>
  <si>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</si>
  <si>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</si>
  <si>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</si>
  <si>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</si>
  <si>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</si>
  <si>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</si>
  <si>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</si>
  <si>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</si>
  <si>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</si>
  <si>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</si>
  <si>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</si>
  <si>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</si>
  <si>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</si>
  <si>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</si>
  <si>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</si>
  <si>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</si>
  <si>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</si>
  <si>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</si>
  <si>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</si>
  <si>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</si>
  <si>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</si>
  <si>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</si>
  <si>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</si>
  <si>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</si>
  <si>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</si>
  <si>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</si>
  <si>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</si>
  <si>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</si>
  <si>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</si>
  <si>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</si>
  <si>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</si>
  <si>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</si>
  <si>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</si>
  <si>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</si>
  <si>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</si>
  <si>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</si>
  <si>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</si>
  <si>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</si>
  <si>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</si>
  <si>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</si>
  <si>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</si>
  <si>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</si>
  <si>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</si>
  <si>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</si>
  <si>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</si>
  <si>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</si>
  <si>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</si>
  <si>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</si>
  <si>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</si>
  <si>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</si>
  <si>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</si>
  <si>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</si>
  <si>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</si>
  <si>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</si>
  <si>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</si>
  <si>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</si>
  <si>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</si>
  <si>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</si>
  <si>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</si>
  <si>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</si>
  <si>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</si>
  <si>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</si>
  <si>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Agostor Ocorrência no Estado</t>
  </si>
  <si>
    <t>Fonte : Inmet/Sepaf/Agraer/Centec-MS</t>
  </si>
  <si>
    <t>(*)_NID_Ninhuma Informação Disponivel</t>
  </si>
  <si>
    <t>Agosto/2015</t>
  </si>
  <si>
    <t>Agosto Ocorrência no dia</t>
  </si>
  <si>
    <t>Agosto Ocorrência</t>
  </si>
  <si>
    <t>N</t>
  </si>
  <si>
    <t>SO</t>
  </si>
  <si>
    <t>SE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</si>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</sst>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3" fillId="0" borderId="0" xfId="0" applyFont="1"/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17" fillId="8" borderId="1" xfId="0" applyNumberFormat="1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3" fillId="7" borderId="1" xfId="0" applyFont="1" applyFill="1" applyBorder="1" applyAlignment="1">
      <alignment wrapText="1"/>
    </xf>
    <xf numFmtId="0" fontId="13" fillId="7" borderId="1" xfId="0" applyFont="1" applyFill="1" applyBorder="1" applyAlignment="1">
      <alignment horizontal="center" vertical="center" wrapText="1"/>
    </xf>
    <xf numFmtId="14" fontId="13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3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3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9" fillId="7" borderId="0" xfId="2" applyFont="1" applyFill="1" applyAlignment="1" applyProtection="1"/>
    <xf numFmtId="0" fontId="0" fillId="7" borderId="0" xfId="0" applyFill="1" applyBorder="1" applyAlignment="1"/>
    <xf numFmtId="0" fontId="19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2" fontId="2" fillId="3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2" fontId="4" fillId="2" borderId="2" xfId="0" applyNumberFormat="1" applyFont="1" applyFill="1" applyBorder="1" applyAlignment="1">
      <alignment horizontal="center" vertical="center"/>
    </xf>
    <xf numFmtId="2" fontId="8" fillId="4" borderId="2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/>
    <xf numFmtId="0" fontId="0" fillId="0" borderId="9" xfId="0" applyFill="1" applyBorder="1"/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3" fillId="0" borderId="11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2" fontId="8" fillId="5" borderId="2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/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2" fontId="12" fillId="5" borderId="2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0" fillId="0" borderId="14" xfId="0" applyFill="1" applyBorder="1"/>
    <xf numFmtId="2" fontId="4" fillId="3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2" fontId="8" fillId="6" borderId="2" xfId="0" applyNumberFormat="1" applyFont="1" applyFill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0" fontId="0" fillId="0" borderId="11" xfId="0" applyFill="1" applyBorder="1"/>
    <xf numFmtId="0" fontId="3" fillId="0" borderId="1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49" fontId="10" fillId="0" borderId="0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/>
    </xf>
    <xf numFmtId="1" fontId="4" fillId="0" borderId="15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5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5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7.8</v>
          </cell>
        </row>
      </sheetData>
      <sheetData sheetId="6">
        <row r="5">
          <cell r="K5">
            <v>21.599999999999998</v>
          </cell>
        </row>
      </sheetData>
      <sheetData sheetId="7">
        <row r="5">
          <cell r="B5">
            <v>21.720833333333331</v>
          </cell>
          <cell r="C5">
            <v>33</v>
          </cell>
          <cell r="D5">
            <v>12.6</v>
          </cell>
          <cell r="E5">
            <v>63.25</v>
          </cell>
          <cell r="F5">
            <v>100</v>
          </cell>
          <cell r="G5">
            <v>21</v>
          </cell>
          <cell r="H5">
            <v>12.6</v>
          </cell>
          <cell r="I5" t="str">
            <v>O</v>
          </cell>
          <cell r="J5">
            <v>28.08</v>
          </cell>
          <cell r="K5">
            <v>0</v>
          </cell>
        </row>
        <row r="6">
          <cell r="B6">
            <v>22.270833333333339</v>
          </cell>
          <cell r="C6">
            <v>33.200000000000003</v>
          </cell>
          <cell r="D6">
            <v>12.5</v>
          </cell>
          <cell r="E6">
            <v>57.208333333333336</v>
          </cell>
          <cell r="F6">
            <v>96</v>
          </cell>
          <cell r="G6">
            <v>20</v>
          </cell>
          <cell r="H6">
            <v>12.6</v>
          </cell>
          <cell r="I6" t="str">
            <v>SE</v>
          </cell>
          <cell r="J6">
            <v>35.64</v>
          </cell>
          <cell r="K6">
            <v>0</v>
          </cell>
        </row>
        <row r="7">
          <cell r="B7">
            <v>22.095833333333335</v>
          </cell>
          <cell r="C7">
            <v>33.9</v>
          </cell>
          <cell r="D7">
            <v>12.6</v>
          </cell>
          <cell r="E7">
            <v>60.875</v>
          </cell>
          <cell r="F7">
            <v>98</v>
          </cell>
          <cell r="G7">
            <v>17</v>
          </cell>
          <cell r="H7">
            <v>6.84</v>
          </cell>
          <cell r="I7" t="str">
            <v>O</v>
          </cell>
          <cell r="J7">
            <v>22.32</v>
          </cell>
          <cell r="K7">
            <v>0</v>
          </cell>
        </row>
        <row r="8">
          <cell r="B8">
            <v>21.645833333333329</v>
          </cell>
          <cell r="C8">
            <v>34</v>
          </cell>
          <cell r="D8">
            <v>12</v>
          </cell>
          <cell r="E8">
            <v>60</v>
          </cell>
          <cell r="F8">
            <v>98</v>
          </cell>
          <cell r="G8">
            <v>17</v>
          </cell>
          <cell r="H8">
            <v>9.7200000000000006</v>
          </cell>
          <cell r="I8" t="str">
            <v>NO</v>
          </cell>
          <cell r="J8">
            <v>22.68</v>
          </cell>
          <cell r="K8">
            <v>0</v>
          </cell>
        </row>
        <row r="9">
          <cell r="B9">
            <v>22.091666666666669</v>
          </cell>
          <cell r="C9">
            <v>34</v>
          </cell>
          <cell r="D9">
            <v>12.8</v>
          </cell>
          <cell r="E9">
            <v>58.833333333333336</v>
          </cell>
          <cell r="F9">
            <v>98</v>
          </cell>
          <cell r="G9">
            <v>16</v>
          </cell>
          <cell r="H9">
            <v>14.04</v>
          </cell>
          <cell r="I9" t="str">
            <v>SE</v>
          </cell>
          <cell r="J9">
            <v>31.680000000000003</v>
          </cell>
          <cell r="K9">
            <v>0</v>
          </cell>
        </row>
        <row r="10">
          <cell r="B10">
            <v>23.054166666666671</v>
          </cell>
          <cell r="C10">
            <v>34.799999999999997</v>
          </cell>
          <cell r="D10">
            <v>12.6</v>
          </cell>
          <cell r="E10">
            <v>50.666666666666664</v>
          </cell>
          <cell r="F10">
            <v>95</v>
          </cell>
          <cell r="G10">
            <v>16</v>
          </cell>
          <cell r="H10">
            <v>19.079999999999998</v>
          </cell>
          <cell r="I10" t="str">
            <v>NO</v>
          </cell>
          <cell r="J10">
            <v>38.880000000000003</v>
          </cell>
          <cell r="K10">
            <v>0</v>
          </cell>
        </row>
        <row r="11">
          <cell r="B11">
            <v>23.075000000000003</v>
          </cell>
          <cell r="C11">
            <v>36.1</v>
          </cell>
          <cell r="D11">
            <v>12</v>
          </cell>
          <cell r="E11">
            <v>54.625</v>
          </cell>
          <cell r="F11">
            <v>97</v>
          </cell>
          <cell r="G11">
            <v>17</v>
          </cell>
          <cell r="H11">
            <v>14.4</v>
          </cell>
          <cell r="I11" t="str">
            <v>NO</v>
          </cell>
          <cell r="J11">
            <v>37.080000000000005</v>
          </cell>
          <cell r="K11">
            <v>0</v>
          </cell>
        </row>
        <row r="12">
          <cell r="B12">
            <v>24.224999999999998</v>
          </cell>
          <cell r="C12">
            <v>35.9</v>
          </cell>
          <cell r="D12">
            <v>13.8</v>
          </cell>
          <cell r="E12">
            <v>54.333333333333336</v>
          </cell>
          <cell r="F12">
            <v>98</v>
          </cell>
          <cell r="G12">
            <v>14</v>
          </cell>
          <cell r="H12">
            <v>12.24</v>
          </cell>
          <cell r="I12" t="str">
            <v>O</v>
          </cell>
          <cell r="J12">
            <v>25.2</v>
          </cell>
          <cell r="K12">
            <v>0</v>
          </cell>
        </row>
        <row r="13">
          <cell r="B13">
            <v>24.004166666666666</v>
          </cell>
          <cell r="C13">
            <v>34.4</v>
          </cell>
          <cell r="D13">
            <v>13.5</v>
          </cell>
          <cell r="E13">
            <v>47.416666666666664</v>
          </cell>
          <cell r="F13">
            <v>87</v>
          </cell>
          <cell r="G13">
            <v>18</v>
          </cell>
          <cell r="H13">
            <v>14.76</v>
          </cell>
          <cell r="I13" t="str">
            <v>SE</v>
          </cell>
          <cell r="J13">
            <v>31.680000000000003</v>
          </cell>
          <cell r="K13">
            <v>0</v>
          </cell>
        </row>
        <row r="14">
          <cell r="B14">
            <v>25.325000000000003</v>
          </cell>
          <cell r="C14">
            <v>34.799999999999997</v>
          </cell>
          <cell r="D14">
            <v>14.3</v>
          </cell>
          <cell r="E14">
            <v>43.916666666666664</v>
          </cell>
          <cell r="F14">
            <v>84</v>
          </cell>
          <cell r="G14">
            <v>19</v>
          </cell>
          <cell r="H14">
            <v>21.6</v>
          </cell>
          <cell r="I14" t="str">
            <v>SE</v>
          </cell>
          <cell r="J14">
            <v>45.72</v>
          </cell>
          <cell r="K14">
            <v>0</v>
          </cell>
        </row>
        <row r="15">
          <cell r="B15">
            <v>23.266666666666669</v>
          </cell>
          <cell r="C15">
            <v>33.200000000000003</v>
          </cell>
          <cell r="D15">
            <v>14.1</v>
          </cell>
          <cell r="E15">
            <v>56</v>
          </cell>
          <cell r="F15">
            <v>96</v>
          </cell>
          <cell r="G15">
            <v>23</v>
          </cell>
          <cell r="H15">
            <v>16.559999999999999</v>
          </cell>
          <cell r="I15" t="str">
            <v>O</v>
          </cell>
          <cell r="J15">
            <v>34.200000000000003</v>
          </cell>
          <cell r="K15">
            <v>0</v>
          </cell>
        </row>
        <row r="16">
          <cell r="B16">
            <v>22.529166666666669</v>
          </cell>
          <cell r="C16">
            <v>32.799999999999997</v>
          </cell>
          <cell r="D16">
            <v>12.6</v>
          </cell>
          <cell r="E16">
            <v>56.875</v>
          </cell>
          <cell r="F16">
            <v>99</v>
          </cell>
          <cell r="G16">
            <v>18</v>
          </cell>
          <cell r="H16">
            <v>16.920000000000002</v>
          </cell>
          <cell r="I16" t="str">
            <v>O</v>
          </cell>
          <cell r="J16">
            <v>36</v>
          </cell>
          <cell r="K16">
            <v>0</v>
          </cell>
        </row>
        <row r="17">
          <cell r="B17">
            <v>21.845833333333335</v>
          </cell>
          <cell r="C17">
            <v>32.9</v>
          </cell>
          <cell r="D17">
            <v>12.1</v>
          </cell>
          <cell r="E17">
            <v>54.5</v>
          </cell>
          <cell r="F17">
            <v>96</v>
          </cell>
          <cell r="G17">
            <v>18</v>
          </cell>
          <cell r="H17">
            <v>14.4</v>
          </cell>
          <cell r="I17" t="str">
            <v>O</v>
          </cell>
          <cell r="J17">
            <v>33.840000000000003</v>
          </cell>
          <cell r="K17">
            <v>0</v>
          </cell>
        </row>
        <row r="18">
          <cell r="B18">
            <v>20.666666666666671</v>
          </cell>
          <cell r="C18">
            <v>32.1</v>
          </cell>
          <cell r="D18">
            <v>10.7</v>
          </cell>
          <cell r="E18">
            <v>58.458333333333336</v>
          </cell>
          <cell r="F18">
            <v>98</v>
          </cell>
          <cell r="G18">
            <v>18</v>
          </cell>
          <cell r="H18">
            <v>18</v>
          </cell>
          <cell r="I18" t="str">
            <v>O</v>
          </cell>
          <cell r="J18">
            <v>35.28</v>
          </cell>
          <cell r="K18">
            <v>0</v>
          </cell>
        </row>
        <row r="19">
          <cell r="B19">
            <v>23.162500000000005</v>
          </cell>
          <cell r="C19">
            <v>33.4</v>
          </cell>
          <cell r="D19">
            <v>12.5</v>
          </cell>
          <cell r="E19">
            <v>44.916666666666664</v>
          </cell>
          <cell r="F19">
            <v>85</v>
          </cell>
          <cell r="G19">
            <v>16</v>
          </cell>
          <cell r="H19">
            <v>12.6</v>
          </cell>
          <cell r="I19" t="str">
            <v>SE</v>
          </cell>
          <cell r="J19">
            <v>47.16</v>
          </cell>
          <cell r="K19">
            <v>0</v>
          </cell>
        </row>
        <row r="20">
          <cell r="B20">
            <v>22.541666666666661</v>
          </cell>
          <cell r="C20">
            <v>34.700000000000003</v>
          </cell>
          <cell r="D20">
            <v>12.3</v>
          </cell>
          <cell r="E20">
            <v>53.583333333333336</v>
          </cell>
          <cell r="F20">
            <v>92</v>
          </cell>
          <cell r="G20">
            <v>16</v>
          </cell>
          <cell r="H20">
            <v>10.44</v>
          </cell>
          <cell r="I20" t="str">
            <v>NO</v>
          </cell>
          <cell r="J20">
            <v>25.2</v>
          </cell>
          <cell r="K20">
            <v>0</v>
          </cell>
        </row>
        <row r="21">
          <cell r="B21">
            <v>23.304166666666664</v>
          </cell>
          <cell r="C21">
            <v>34.5</v>
          </cell>
          <cell r="D21">
            <v>13.8</v>
          </cell>
          <cell r="E21">
            <v>53.625</v>
          </cell>
          <cell r="F21">
            <v>90</v>
          </cell>
          <cell r="G21">
            <v>20</v>
          </cell>
          <cell r="H21">
            <v>14.04</v>
          </cell>
          <cell r="I21" t="str">
            <v>O</v>
          </cell>
          <cell r="J21">
            <v>36</v>
          </cell>
          <cell r="K21">
            <v>0</v>
          </cell>
        </row>
        <row r="22">
          <cell r="B22">
            <v>25.879166666666663</v>
          </cell>
          <cell r="C22">
            <v>36</v>
          </cell>
          <cell r="D22">
            <v>17.2</v>
          </cell>
          <cell r="E22">
            <v>46.333333333333336</v>
          </cell>
          <cell r="F22">
            <v>79</v>
          </cell>
          <cell r="G22">
            <v>20</v>
          </cell>
          <cell r="H22">
            <v>18.36</v>
          </cell>
          <cell r="I22" t="str">
            <v>NO</v>
          </cell>
          <cell r="J22">
            <v>37.440000000000005</v>
          </cell>
          <cell r="K22">
            <v>0</v>
          </cell>
        </row>
        <row r="23">
          <cell r="B23">
            <v>21.849999999999998</v>
          </cell>
          <cell r="C23">
            <v>28.4</v>
          </cell>
          <cell r="D23">
            <v>15.4</v>
          </cell>
          <cell r="E23">
            <v>59.5</v>
          </cell>
          <cell r="F23">
            <v>95</v>
          </cell>
          <cell r="G23">
            <v>27</v>
          </cell>
          <cell r="H23">
            <v>9.7200000000000006</v>
          </cell>
          <cell r="I23" t="str">
            <v>O</v>
          </cell>
          <cell r="J23">
            <v>27</v>
          </cell>
          <cell r="K23">
            <v>0</v>
          </cell>
        </row>
        <row r="24">
          <cell r="B24">
            <v>18.874999999999996</v>
          </cell>
          <cell r="C24">
            <v>29.9</v>
          </cell>
          <cell r="D24">
            <v>9.1999999999999993</v>
          </cell>
          <cell r="E24">
            <v>63.5</v>
          </cell>
          <cell r="F24">
            <v>100</v>
          </cell>
          <cell r="G24">
            <v>23</v>
          </cell>
          <cell r="H24">
            <v>7.9200000000000008</v>
          </cell>
          <cell r="I24" t="str">
            <v>O</v>
          </cell>
          <cell r="J24">
            <v>22.32</v>
          </cell>
          <cell r="K24">
            <v>0</v>
          </cell>
        </row>
        <row r="25">
          <cell r="B25">
            <v>19.737500000000001</v>
          </cell>
          <cell r="C25">
            <v>31</v>
          </cell>
          <cell r="D25">
            <v>10.199999999999999</v>
          </cell>
          <cell r="E25">
            <v>62.208333333333336</v>
          </cell>
          <cell r="F25">
            <v>98</v>
          </cell>
          <cell r="G25">
            <v>23</v>
          </cell>
          <cell r="H25">
            <v>9.7200000000000006</v>
          </cell>
          <cell r="I25" t="str">
            <v>O</v>
          </cell>
          <cell r="J25">
            <v>23.759999999999998</v>
          </cell>
          <cell r="K25">
            <v>0</v>
          </cell>
        </row>
        <row r="26">
          <cell r="B26">
            <v>22.241666666666664</v>
          </cell>
          <cell r="C26">
            <v>34.700000000000003</v>
          </cell>
          <cell r="D26">
            <v>12.7</v>
          </cell>
          <cell r="E26">
            <v>58.583333333333336</v>
          </cell>
          <cell r="F26">
            <v>95</v>
          </cell>
          <cell r="G26">
            <v>19</v>
          </cell>
          <cell r="H26">
            <v>10.44</v>
          </cell>
          <cell r="I26" t="str">
            <v>O</v>
          </cell>
          <cell r="J26">
            <v>25.2</v>
          </cell>
          <cell r="K26">
            <v>0</v>
          </cell>
        </row>
        <row r="27">
          <cell r="B27">
            <v>24.700000000000003</v>
          </cell>
          <cell r="C27">
            <v>37.200000000000003</v>
          </cell>
          <cell r="D27">
            <v>13.8</v>
          </cell>
          <cell r="E27">
            <v>53.083333333333336</v>
          </cell>
          <cell r="F27">
            <v>95</v>
          </cell>
          <cell r="G27">
            <v>15</v>
          </cell>
          <cell r="H27">
            <v>10.08</v>
          </cell>
          <cell r="I27" t="str">
            <v>NO</v>
          </cell>
          <cell r="J27">
            <v>28.08</v>
          </cell>
          <cell r="K27">
            <v>0</v>
          </cell>
        </row>
        <row r="28">
          <cell r="B28">
            <v>26.312499999999989</v>
          </cell>
          <cell r="C28">
            <v>36.6</v>
          </cell>
          <cell r="D28">
            <v>18.399999999999999</v>
          </cell>
          <cell r="E28">
            <v>51.75</v>
          </cell>
          <cell r="F28">
            <v>81</v>
          </cell>
          <cell r="G28">
            <v>19</v>
          </cell>
          <cell r="H28">
            <v>13.68</v>
          </cell>
          <cell r="I28" t="str">
            <v>O</v>
          </cell>
          <cell r="J28">
            <v>41.4</v>
          </cell>
          <cell r="K28">
            <v>0</v>
          </cell>
        </row>
        <row r="29">
          <cell r="B29">
            <v>24.583333333333332</v>
          </cell>
          <cell r="C29">
            <v>33.4</v>
          </cell>
          <cell r="D29">
            <v>17.2</v>
          </cell>
          <cell r="E29">
            <v>56.791666666666664</v>
          </cell>
          <cell r="F29">
            <v>89</v>
          </cell>
          <cell r="G29">
            <v>28</v>
          </cell>
          <cell r="H29">
            <v>13.68</v>
          </cell>
          <cell r="I29" t="str">
            <v>SO</v>
          </cell>
          <cell r="J29">
            <v>34.200000000000003</v>
          </cell>
          <cell r="K29">
            <v>1</v>
          </cell>
        </row>
        <row r="30">
          <cell r="B30">
            <v>26.212500000000002</v>
          </cell>
          <cell r="C30">
            <v>37</v>
          </cell>
          <cell r="D30">
            <v>17</v>
          </cell>
          <cell r="E30">
            <v>53.166666666666664</v>
          </cell>
          <cell r="F30">
            <v>87</v>
          </cell>
          <cell r="G30">
            <v>21</v>
          </cell>
          <cell r="H30">
            <v>9</v>
          </cell>
          <cell r="I30" t="str">
            <v>O</v>
          </cell>
          <cell r="J30">
            <v>26.64</v>
          </cell>
          <cell r="K30">
            <v>0</v>
          </cell>
        </row>
        <row r="31">
          <cell r="B31">
            <v>21.474999999999998</v>
          </cell>
          <cell r="C31">
            <v>29.2</v>
          </cell>
          <cell r="D31">
            <v>17.899999999999999</v>
          </cell>
          <cell r="E31">
            <v>80.458333333333329</v>
          </cell>
          <cell r="F31">
            <v>98</v>
          </cell>
          <cell r="G31">
            <v>39</v>
          </cell>
          <cell r="H31">
            <v>17.28</v>
          </cell>
          <cell r="I31" t="str">
            <v>SE</v>
          </cell>
          <cell r="J31">
            <v>50.76</v>
          </cell>
          <cell r="K31">
            <v>18.599999999999998</v>
          </cell>
        </row>
        <row r="32">
          <cell r="B32">
            <v>21.241666666666664</v>
          </cell>
          <cell r="C32">
            <v>29.7</v>
          </cell>
          <cell r="D32">
            <v>16</v>
          </cell>
          <cell r="E32">
            <v>74.5</v>
          </cell>
          <cell r="F32">
            <v>100</v>
          </cell>
          <cell r="G32">
            <v>33</v>
          </cell>
          <cell r="H32">
            <v>10.08</v>
          </cell>
          <cell r="I32" t="str">
            <v>SO</v>
          </cell>
          <cell r="J32">
            <v>24.840000000000003</v>
          </cell>
          <cell r="K32">
            <v>0.2</v>
          </cell>
        </row>
        <row r="33">
          <cell r="B33">
            <v>20.979166666666668</v>
          </cell>
          <cell r="C33">
            <v>33</v>
          </cell>
          <cell r="D33">
            <v>10.8</v>
          </cell>
          <cell r="E33">
            <v>66.791666666666671</v>
          </cell>
          <cell r="F33">
            <v>100</v>
          </cell>
          <cell r="G33">
            <v>19</v>
          </cell>
          <cell r="H33">
            <v>10.8</v>
          </cell>
          <cell r="I33" t="str">
            <v>O</v>
          </cell>
          <cell r="J33">
            <v>24.48</v>
          </cell>
          <cell r="K33">
            <v>0</v>
          </cell>
        </row>
        <row r="34">
          <cell r="B34">
            <v>23.099999999999998</v>
          </cell>
          <cell r="C34">
            <v>36.9</v>
          </cell>
          <cell r="D34">
            <v>12.4</v>
          </cell>
          <cell r="E34">
            <v>62.791666666666664</v>
          </cell>
          <cell r="F34">
            <v>99</v>
          </cell>
          <cell r="G34">
            <v>18</v>
          </cell>
          <cell r="H34">
            <v>8.2799999999999994</v>
          </cell>
          <cell r="I34" t="str">
            <v>O</v>
          </cell>
          <cell r="J34">
            <v>20.16</v>
          </cell>
          <cell r="K34">
            <v>0</v>
          </cell>
        </row>
        <row r="35">
          <cell r="B35">
            <v>25.712499999999991</v>
          </cell>
          <cell r="C35">
            <v>37.700000000000003</v>
          </cell>
          <cell r="D35">
            <v>16.100000000000001</v>
          </cell>
          <cell r="E35">
            <v>57.375</v>
          </cell>
          <cell r="F35">
            <v>97</v>
          </cell>
          <cell r="G35">
            <v>15</v>
          </cell>
          <cell r="H35">
            <v>7.9200000000000008</v>
          </cell>
          <cell r="I35" t="str">
            <v>O</v>
          </cell>
          <cell r="J35">
            <v>19.079999999999998</v>
          </cell>
          <cell r="K35">
            <v>0</v>
          </cell>
        </row>
        <row r="36">
          <cell r="I36" t="str">
            <v>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7.2</v>
          </cell>
        </row>
      </sheetData>
      <sheetData sheetId="2">
        <row r="5">
          <cell r="K5">
            <v>16.999999999999996</v>
          </cell>
        </row>
      </sheetData>
      <sheetData sheetId="3">
        <row r="5">
          <cell r="K5">
            <v>4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25.6</v>
          </cell>
        </row>
      </sheetData>
      <sheetData sheetId="6">
        <row r="5">
          <cell r="K5">
            <v>0</v>
          </cell>
        </row>
      </sheetData>
      <sheetData sheetId="7">
        <row r="5">
          <cell r="B5">
            <v>22.425000000000008</v>
          </cell>
          <cell r="C5">
            <v>31.4</v>
          </cell>
          <cell r="D5">
            <v>13.9</v>
          </cell>
          <cell r="E5">
            <v>42.375</v>
          </cell>
          <cell r="F5">
            <v>69</v>
          </cell>
          <cell r="G5">
            <v>20</v>
          </cell>
          <cell r="H5">
            <v>18</v>
          </cell>
          <cell r="I5" t="str">
            <v>NE</v>
          </cell>
          <cell r="J5">
            <v>26.64</v>
          </cell>
          <cell r="K5">
            <v>0</v>
          </cell>
        </row>
        <row r="6">
          <cell r="B6">
            <v>22.408333333333331</v>
          </cell>
          <cell r="C6">
            <v>31.9</v>
          </cell>
          <cell r="D6">
            <v>14.1</v>
          </cell>
          <cell r="E6">
            <v>45.708333333333336</v>
          </cell>
          <cell r="F6">
            <v>76</v>
          </cell>
          <cell r="G6">
            <v>20</v>
          </cell>
          <cell r="H6">
            <v>19.440000000000001</v>
          </cell>
          <cell r="I6" t="str">
            <v>NE</v>
          </cell>
          <cell r="J6">
            <v>51.12</v>
          </cell>
          <cell r="K6">
            <v>0</v>
          </cell>
        </row>
        <row r="7">
          <cell r="B7">
            <v>23.070833333333329</v>
          </cell>
          <cell r="C7">
            <v>31.6</v>
          </cell>
          <cell r="D7">
            <v>15.2</v>
          </cell>
          <cell r="E7">
            <v>38.375</v>
          </cell>
          <cell r="F7">
            <v>61</v>
          </cell>
          <cell r="G7">
            <v>17</v>
          </cell>
          <cell r="H7">
            <v>17.28</v>
          </cell>
          <cell r="I7" t="str">
            <v>NE</v>
          </cell>
          <cell r="J7">
            <v>35.28</v>
          </cell>
          <cell r="K7">
            <v>0</v>
          </cell>
        </row>
        <row r="8">
          <cell r="B8">
            <v>23.283333333333335</v>
          </cell>
          <cell r="C8">
            <v>31.9</v>
          </cell>
          <cell r="D8">
            <v>15.4</v>
          </cell>
          <cell r="E8">
            <v>39.333333333333336</v>
          </cell>
          <cell r="F8">
            <v>67</v>
          </cell>
          <cell r="G8">
            <v>19</v>
          </cell>
          <cell r="H8">
            <v>19.8</v>
          </cell>
          <cell r="I8" t="str">
            <v>NE</v>
          </cell>
          <cell r="J8">
            <v>27</v>
          </cell>
          <cell r="K8">
            <v>0</v>
          </cell>
        </row>
        <row r="9">
          <cell r="B9">
            <v>23.358333333333334</v>
          </cell>
          <cell r="C9">
            <v>32.299999999999997</v>
          </cell>
          <cell r="D9">
            <v>14.3</v>
          </cell>
          <cell r="E9">
            <v>39.5</v>
          </cell>
          <cell r="F9">
            <v>69</v>
          </cell>
          <cell r="G9">
            <v>18</v>
          </cell>
          <cell r="H9">
            <v>23.040000000000003</v>
          </cell>
          <cell r="I9" t="str">
            <v>NE</v>
          </cell>
          <cell r="J9">
            <v>41.04</v>
          </cell>
          <cell r="K9">
            <v>0</v>
          </cell>
        </row>
        <row r="10">
          <cell r="B10">
            <v>23.754166666666666</v>
          </cell>
          <cell r="C10">
            <v>32.6</v>
          </cell>
          <cell r="D10">
            <v>16.7</v>
          </cell>
          <cell r="E10">
            <v>35.75</v>
          </cell>
          <cell r="F10">
            <v>55</v>
          </cell>
          <cell r="G10">
            <v>16</v>
          </cell>
          <cell r="H10">
            <v>26.28</v>
          </cell>
          <cell r="I10" t="str">
            <v>NE</v>
          </cell>
          <cell r="J10">
            <v>41.4</v>
          </cell>
          <cell r="K10">
            <v>0</v>
          </cell>
        </row>
        <row r="11">
          <cell r="B11">
            <v>24.583333333333332</v>
          </cell>
          <cell r="C11">
            <v>33.200000000000003</v>
          </cell>
          <cell r="D11">
            <v>17.899999999999999</v>
          </cell>
          <cell r="E11">
            <v>35.333333333333336</v>
          </cell>
          <cell r="F11">
            <v>50</v>
          </cell>
          <cell r="G11">
            <v>18</v>
          </cell>
          <cell r="H11">
            <v>27.720000000000002</v>
          </cell>
          <cell r="I11" t="str">
            <v>NE</v>
          </cell>
          <cell r="J11">
            <v>42.84</v>
          </cell>
          <cell r="K11">
            <v>0</v>
          </cell>
        </row>
        <row r="12">
          <cell r="B12">
            <v>24.979166666666661</v>
          </cell>
          <cell r="C12">
            <v>33.6</v>
          </cell>
          <cell r="D12">
            <v>17.2</v>
          </cell>
          <cell r="E12">
            <v>36.625</v>
          </cell>
          <cell r="F12">
            <v>58</v>
          </cell>
          <cell r="G12">
            <v>16</v>
          </cell>
          <cell r="H12">
            <v>19.440000000000001</v>
          </cell>
          <cell r="I12" t="str">
            <v>NE</v>
          </cell>
          <cell r="J12">
            <v>32.04</v>
          </cell>
          <cell r="K12">
            <v>0</v>
          </cell>
        </row>
        <row r="13">
          <cell r="B13">
            <v>24.054166666666664</v>
          </cell>
          <cell r="C13">
            <v>32.700000000000003</v>
          </cell>
          <cell r="D13">
            <v>15.9</v>
          </cell>
          <cell r="E13">
            <v>35.958333333333336</v>
          </cell>
          <cell r="F13">
            <v>58</v>
          </cell>
          <cell r="G13">
            <v>17</v>
          </cell>
          <cell r="H13">
            <v>21.6</v>
          </cell>
          <cell r="I13" t="str">
            <v>NE</v>
          </cell>
          <cell r="J13">
            <v>34.200000000000003</v>
          </cell>
          <cell r="K13">
            <v>0</v>
          </cell>
        </row>
        <row r="14">
          <cell r="B14">
            <v>23.516666666666669</v>
          </cell>
          <cell r="C14">
            <v>32.5</v>
          </cell>
          <cell r="D14">
            <v>15.1</v>
          </cell>
          <cell r="E14">
            <v>42.166666666666664</v>
          </cell>
          <cell r="F14">
            <v>69</v>
          </cell>
          <cell r="G14">
            <v>20</v>
          </cell>
          <cell r="H14">
            <v>20.16</v>
          </cell>
          <cell r="I14" t="str">
            <v>NE</v>
          </cell>
          <cell r="J14">
            <v>37.800000000000004</v>
          </cell>
          <cell r="K14">
            <v>0</v>
          </cell>
        </row>
        <row r="15">
          <cell r="B15">
            <v>22.979166666666671</v>
          </cell>
          <cell r="C15">
            <v>31.7</v>
          </cell>
          <cell r="D15">
            <v>15.5</v>
          </cell>
          <cell r="E15">
            <v>46.541666666666664</v>
          </cell>
          <cell r="F15">
            <v>72</v>
          </cell>
          <cell r="G15">
            <v>21</v>
          </cell>
          <cell r="H15">
            <v>25.92</v>
          </cell>
          <cell r="I15" t="str">
            <v>NE</v>
          </cell>
          <cell r="J15">
            <v>39.96</v>
          </cell>
          <cell r="K15">
            <v>0</v>
          </cell>
        </row>
        <row r="16">
          <cell r="B16">
            <v>22.495833333333334</v>
          </cell>
          <cell r="C16">
            <v>32.1</v>
          </cell>
          <cell r="D16">
            <v>14.2</v>
          </cell>
          <cell r="E16">
            <v>44.208333333333336</v>
          </cell>
          <cell r="F16">
            <v>70</v>
          </cell>
          <cell r="G16">
            <v>19</v>
          </cell>
          <cell r="H16">
            <v>21.96</v>
          </cell>
          <cell r="I16" t="str">
            <v>NE</v>
          </cell>
          <cell r="J16">
            <v>47.519999999999996</v>
          </cell>
          <cell r="K16">
            <v>0</v>
          </cell>
        </row>
        <row r="17">
          <cell r="B17">
            <v>22.166666666666668</v>
          </cell>
          <cell r="C17">
            <v>31.3</v>
          </cell>
          <cell r="D17">
            <v>14.8</v>
          </cell>
          <cell r="E17">
            <v>40.958333333333336</v>
          </cell>
          <cell r="F17">
            <v>66</v>
          </cell>
          <cell r="G17">
            <v>17</v>
          </cell>
          <cell r="H17">
            <v>24.12</v>
          </cell>
          <cell r="I17" t="str">
            <v>NE</v>
          </cell>
          <cell r="J17">
            <v>39.24</v>
          </cell>
          <cell r="K17">
            <v>0</v>
          </cell>
        </row>
        <row r="18">
          <cell r="B18">
            <v>22.491666666666664</v>
          </cell>
          <cell r="C18">
            <v>30.8</v>
          </cell>
          <cell r="D18">
            <v>14.9</v>
          </cell>
          <cell r="E18">
            <v>37.375</v>
          </cell>
          <cell r="F18">
            <v>62</v>
          </cell>
          <cell r="G18">
            <v>16</v>
          </cell>
          <cell r="H18">
            <v>24.12</v>
          </cell>
          <cell r="I18" t="str">
            <v>NE</v>
          </cell>
          <cell r="J18">
            <v>40.680000000000007</v>
          </cell>
          <cell r="K18">
            <v>0</v>
          </cell>
        </row>
        <row r="19">
          <cell r="B19">
            <v>21.808333333333334</v>
          </cell>
          <cell r="C19">
            <v>31.7</v>
          </cell>
          <cell r="D19">
            <v>12.5</v>
          </cell>
          <cell r="E19">
            <v>43.416666666666664</v>
          </cell>
          <cell r="F19">
            <v>75</v>
          </cell>
          <cell r="G19">
            <v>18</v>
          </cell>
          <cell r="H19">
            <v>19.440000000000001</v>
          </cell>
          <cell r="I19" t="str">
            <v>NE</v>
          </cell>
          <cell r="J19">
            <v>41.4</v>
          </cell>
          <cell r="K19">
            <v>0</v>
          </cell>
        </row>
        <row r="20">
          <cell r="B20">
            <v>23.166666666666668</v>
          </cell>
          <cell r="C20">
            <v>33.4</v>
          </cell>
          <cell r="D20">
            <v>14.7</v>
          </cell>
          <cell r="E20">
            <v>40.083333333333336</v>
          </cell>
          <cell r="F20">
            <v>64</v>
          </cell>
          <cell r="G20">
            <v>16</v>
          </cell>
          <cell r="H20">
            <v>18.36</v>
          </cell>
          <cell r="I20" t="str">
            <v>NE</v>
          </cell>
          <cell r="J20">
            <v>36</v>
          </cell>
          <cell r="K20">
            <v>0</v>
          </cell>
        </row>
        <row r="21">
          <cell r="B21">
            <v>24.295833333333334</v>
          </cell>
          <cell r="C21">
            <v>33.5</v>
          </cell>
          <cell r="D21">
            <v>16</v>
          </cell>
          <cell r="E21">
            <v>39.375</v>
          </cell>
          <cell r="F21">
            <v>66</v>
          </cell>
          <cell r="G21">
            <v>18</v>
          </cell>
          <cell r="H21">
            <v>20.52</v>
          </cell>
          <cell r="I21" t="str">
            <v>NE</v>
          </cell>
          <cell r="J21">
            <v>35.64</v>
          </cell>
          <cell r="K21">
            <v>0</v>
          </cell>
        </row>
        <row r="22">
          <cell r="B22">
            <v>25.241666666666671</v>
          </cell>
          <cell r="C22">
            <v>33.799999999999997</v>
          </cell>
          <cell r="D22">
            <v>18.399999999999999</v>
          </cell>
          <cell r="E22">
            <v>40.208333333333336</v>
          </cell>
          <cell r="F22">
            <v>61</v>
          </cell>
          <cell r="G22">
            <v>22</v>
          </cell>
          <cell r="H22">
            <v>25.92</v>
          </cell>
          <cell r="I22" t="str">
            <v>NE</v>
          </cell>
          <cell r="J22">
            <v>42.480000000000004</v>
          </cell>
          <cell r="K22">
            <v>0</v>
          </cell>
        </row>
        <row r="23">
          <cell r="B23">
            <v>22.375</v>
          </cell>
          <cell r="C23">
            <v>29.5</v>
          </cell>
          <cell r="D23">
            <v>16.2</v>
          </cell>
          <cell r="E23">
            <v>60.125</v>
          </cell>
          <cell r="F23">
            <v>90</v>
          </cell>
          <cell r="G23">
            <v>38</v>
          </cell>
          <cell r="H23">
            <v>15.48</v>
          </cell>
          <cell r="I23" t="str">
            <v>SE</v>
          </cell>
          <cell r="J23">
            <v>31.680000000000003</v>
          </cell>
          <cell r="K23">
            <v>0</v>
          </cell>
        </row>
        <row r="24">
          <cell r="B24">
            <v>21.483333333333334</v>
          </cell>
          <cell r="C24">
            <v>31.4</v>
          </cell>
          <cell r="D24">
            <v>13.6</v>
          </cell>
          <cell r="E24">
            <v>53.791666666666664</v>
          </cell>
          <cell r="F24">
            <v>82</v>
          </cell>
          <cell r="G24">
            <v>23</v>
          </cell>
          <cell r="H24">
            <v>16.559999999999999</v>
          </cell>
          <cell r="I24" t="str">
            <v>L</v>
          </cell>
          <cell r="J24">
            <v>32.4</v>
          </cell>
          <cell r="K24">
            <v>0</v>
          </cell>
        </row>
        <row r="25">
          <cell r="B25">
            <v>22.599999999999994</v>
          </cell>
          <cell r="C25">
            <v>33</v>
          </cell>
          <cell r="D25">
            <v>13.4</v>
          </cell>
          <cell r="E25">
            <v>41.833333333333336</v>
          </cell>
          <cell r="F25">
            <v>68</v>
          </cell>
          <cell r="G25">
            <v>20</v>
          </cell>
          <cell r="H25">
            <v>25.2</v>
          </cell>
          <cell r="I25" t="str">
            <v>NE</v>
          </cell>
          <cell r="J25">
            <v>36</v>
          </cell>
          <cell r="K25">
            <v>0</v>
          </cell>
        </row>
        <row r="26">
          <cell r="B26">
            <v>24.5</v>
          </cell>
          <cell r="C26">
            <v>34.299999999999997</v>
          </cell>
          <cell r="D26">
            <v>16</v>
          </cell>
          <cell r="E26">
            <v>37.833333333333336</v>
          </cell>
          <cell r="F26">
            <v>65</v>
          </cell>
          <cell r="G26">
            <v>16</v>
          </cell>
          <cell r="H26">
            <v>24.48</v>
          </cell>
          <cell r="I26" t="str">
            <v>NE</v>
          </cell>
          <cell r="J26">
            <v>40.680000000000007</v>
          </cell>
          <cell r="K26">
            <v>0</v>
          </cell>
        </row>
        <row r="27">
          <cell r="B27">
            <v>25.679166666666671</v>
          </cell>
          <cell r="C27">
            <v>35.200000000000003</v>
          </cell>
          <cell r="D27">
            <v>18.2</v>
          </cell>
          <cell r="E27">
            <v>35.791666666666664</v>
          </cell>
          <cell r="F27">
            <v>54</v>
          </cell>
          <cell r="G27">
            <v>18</v>
          </cell>
          <cell r="H27">
            <v>18.720000000000002</v>
          </cell>
          <cell r="I27" t="str">
            <v>NE</v>
          </cell>
          <cell r="J27">
            <v>31.680000000000003</v>
          </cell>
          <cell r="K27">
            <v>0</v>
          </cell>
        </row>
        <row r="28">
          <cell r="B28">
            <v>27.158333333333335</v>
          </cell>
          <cell r="C28">
            <v>36.299999999999997</v>
          </cell>
          <cell r="D28">
            <v>17.899999999999999</v>
          </cell>
          <cell r="E28">
            <v>35.583333333333336</v>
          </cell>
          <cell r="F28">
            <v>67</v>
          </cell>
          <cell r="G28">
            <v>14</v>
          </cell>
          <cell r="H28">
            <v>17.64</v>
          </cell>
          <cell r="I28" t="str">
            <v>NE</v>
          </cell>
          <cell r="J28">
            <v>35.64</v>
          </cell>
          <cell r="K28">
            <v>0</v>
          </cell>
        </row>
        <row r="29">
          <cell r="B29">
            <v>25.799999999999997</v>
          </cell>
          <cell r="C29">
            <v>35.700000000000003</v>
          </cell>
          <cell r="D29">
            <v>17.5</v>
          </cell>
          <cell r="E29">
            <v>45.416666666666664</v>
          </cell>
          <cell r="F29">
            <v>75</v>
          </cell>
          <cell r="G29">
            <v>17</v>
          </cell>
          <cell r="H29">
            <v>19.079999999999998</v>
          </cell>
          <cell r="I29" t="str">
            <v>O</v>
          </cell>
          <cell r="J29">
            <v>39.24</v>
          </cell>
          <cell r="K29">
            <v>0</v>
          </cell>
        </row>
        <row r="30">
          <cell r="B30">
            <v>26.229166666666668</v>
          </cell>
          <cell r="C30">
            <v>36.5</v>
          </cell>
          <cell r="D30">
            <v>19.600000000000001</v>
          </cell>
          <cell r="E30">
            <v>47.125</v>
          </cell>
          <cell r="F30">
            <v>72</v>
          </cell>
          <cell r="G30">
            <v>21</v>
          </cell>
          <cell r="H30">
            <v>38.159999999999997</v>
          </cell>
          <cell r="I30" t="str">
            <v>NE</v>
          </cell>
          <cell r="J30">
            <v>80.64</v>
          </cell>
          <cell r="K30">
            <v>4.5999999999999996</v>
          </cell>
        </row>
        <row r="31">
          <cell r="B31">
            <v>21.808333333333337</v>
          </cell>
          <cell r="C31">
            <v>27</v>
          </cell>
          <cell r="D31">
            <v>16.899999999999999</v>
          </cell>
          <cell r="E31">
            <v>72.875</v>
          </cell>
          <cell r="F31">
            <v>95</v>
          </cell>
          <cell r="G31">
            <v>42</v>
          </cell>
          <cell r="H31">
            <v>32.4</v>
          </cell>
          <cell r="I31" t="str">
            <v>NE</v>
          </cell>
          <cell r="J31">
            <v>60.480000000000004</v>
          </cell>
          <cell r="K31">
            <v>21.6</v>
          </cell>
        </row>
        <row r="32">
          <cell r="B32">
            <v>20.324999999999999</v>
          </cell>
          <cell r="C32">
            <v>28.7</v>
          </cell>
          <cell r="D32">
            <v>15.8</v>
          </cell>
          <cell r="E32">
            <v>72.083333333333329</v>
          </cell>
          <cell r="F32">
            <v>95</v>
          </cell>
          <cell r="G32">
            <v>31</v>
          </cell>
          <cell r="H32">
            <v>25.2</v>
          </cell>
          <cell r="I32" t="str">
            <v>L</v>
          </cell>
          <cell r="J32">
            <v>38.159999999999997</v>
          </cell>
          <cell r="K32">
            <v>0</v>
          </cell>
        </row>
        <row r="33">
          <cell r="B33">
            <v>23.395833333333339</v>
          </cell>
          <cell r="C33">
            <v>33.5</v>
          </cell>
          <cell r="D33">
            <v>14.9</v>
          </cell>
          <cell r="E33">
            <v>51.291666666666664</v>
          </cell>
          <cell r="F33">
            <v>83</v>
          </cell>
          <cell r="G33">
            <v>21</v>
          </cell>
          <cell r="H33">
            <v>24.840000000000003</v>
          </cell>
          <cell r="I33" t="str">
            <v>L</v>
          </cell>
          <cell r="J33">
            <v>36.72</v>
          </cell>
          <cell r="K33">
            <v>0</v>
          </cell>
        </row>
        <row r="34">
          <cell r="B34">
            <v>26.395833333333332</v>
          </cell>
          <cell r="C34">
            <v>35.700000000000003</v>
          </cell>
          <cell r="D34">
            <v>18.3</v>
          </cell>
          <cell r="E34">
            <v>42</v>
          </cell>
          <cell r="F34">
            <v>69</v>
          </cell>
          <cell r="G34">
            <v>18</v>
          </cell>
          <cell r="H34">
            <v>20.52</v>
          </cell>
          <cell r="I34" t="str">
            <v>L</v>
          </cell>
          <cell r="J34">
            <v>34.56</v>
          </cell>
          <cell r="K34">
            <v>0</v>
          </cell>
        </row>
        <row r="35">
          <cell r="B35">
            <v>27.266666666666666</v>
          </cell>
          <cell r="C35">
            <v>35.5</v>
          </cell>
          <cell r="D35">
            <v>19</v>
          </cell>
          <cell r="E35">
            <v>36.416666666666664</v>
          </cell>
          <cell r="F35">
            <v>59</v>
          </cell>
          <cell r="G35">
            <v>15</v>
          </cell>
          <cell r="H35">
            <v>20.52</v>
          </cell>
          <cell r="I35" t="str">
            <v>NE</v>
          </cell>
          <cell r="J35">
            <v>32.76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0.4</v>
          </cell>
        </row>
      </sheetData>
      <sheetData sheetId="2">
        <row r="5">
          <cell r="K5">
            <v>0.60000000000000009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1.5999999999999999</v>
          </cell>
        </row>
      </sheetData>
      <sheetData sheetId="6">
        <row r="5">
          <cell r="K5">
            <v>0</v>
          </cell>
        </row>
      </sheetData>
      <sheetData sheetId="7">
        <row r="5">
          <cell r="B5">
            <v>22.037499999999994</v>
          </cell>
          <cell r="C5">
            <v>34.9</v>
          </cell>
          <cell r="D5">
            <v>12.7</v>
          </cell>
          <cell r="E5">
            <v>60.458333333333336</v>
          </cell>
          <cell r="F5">
            <v>93</v>
          </cell>
          <cell r="G5">
            <v>17</v>
          </cell>
          <cell r="H5">
            <v>6.48</v>
          </cell>
          <cell r="I5" t="str">
            <v>L</v>
          </cell>
          <cell r="J5">
            <v>20.88</v>
          </cell>
          <cell r="K5">
            <v>0</v>
          </cell>
        </row>
        <row r="6">
          <cell r="B6">
            <v>22.162499999999998</v>
          </cell>
          <cell r="C6">
            <v>34.799999999999997</v>
          </cell>
          <cell r="D6">
            <v>12.1</v>
          </cell>
          <cell r="E6">
            <v>58.208333333333336</v>
          </cell>
          <cell r="F6">
            <v>91</v>
          </cell>
          <cell r="G6">
            <v>17</v>
          </cell>
          <cell r="H6">
            <v>11.520000000000001</v>
          </cell>
          <cell r="I6" t="str">
            <v>NO</v>
          </cell>
          <cell r="J6">
            <v>31.319999999999997</v>
          </cell>
          <cell r="K6">
            <v>0</v>
          </cell>
        </row>
        <row r="7">
          <cell r="B7">
            <v>22.175000000000001</v>
          </cell>
          <cell r="C7">
            <v>35.1</v>
          </cell>
          <cell r="D7">
            <v>12.2</v>
          </cell>
          <cell r="E7">
            <v>58.75</v>
          </cell>
          <cell r="F7">
            <v>93</v>
          </cell>
          <cell r="G7">
            <v>17</v>
          </cell>
          <cell r="H7">
            <v>5.4</v>
          </cell>
          <cell r="I7" t="str">
            <v>SE</v>
          </cell>
          <cell r="J7">
            <v>30.96</v>
          </cell>
          <cell r="K7">
            <v>0</v>
          </cell>
        </row>
        <row r="8">
          <cell r="B8">
            <v>22.141666666666666</v>
          </cell>
          <cell r="C8">
            <v>35.4</v>
          </cell>
          <cell r="D8">
            <v>13.2</v>
          </cell>
          <cell r="E8">
            <v>58.666666666666664</v>
          </cell>
          <cell r="F8">
            <v>91</v>
          </cell>
          <cell r="G8">
            <v>18</v>
          </cell>
          <cell r="H8">
            <v>1.08</v>
          </cell>
          <cell r="I8" t="str">
            <v>L</v>
          </cell>
          <cell r="J8">
            <v>17.28</v>
          </cell>
          <cell r="K8">
            <v>0</v>
          </cell>
        </row>
        <row r="9">
          <cell r="B9">
            <v>23.016666666666666</v>
          </cell>
          <cell r="C9">
            <v>35.700000000000003</v>
          </cell>
          <cell r="D9">
            <v>13.1</v>
          </cell>
          <cell r="E9">
            <v>56.583333333333336</v>
          </cell>
          <cell r="F9">
            <v>91</v>
          </cell>
          <cell r="G9">
            <v>17</v>
          </cell>
          <cell r="H9">
            <v>10.08</v>
          </cell>
          <cell r="I9" t="str">
            <v>SE</v>
          </cell>
          <cell r="J9">
            <v>31.319999999999997</v>
          </cell>
          <cell r="K9">
            <v>0</v>
          </cell>
        </row>
        <row r="10">
          <cell r="B10">
            <v>23.241666666666671</v>
          </cell>
          <cell r="C10">
            <v>36.5</v>
          </cell>
          <cell r="D10">
            <v>13.3</v>
          </cell>
          <cell r="E10">
            <v>56.166666666666664</v>
          </cell>
          <cell r="F10">
            <v>92</v>
          </cell>
          <cell r="G10">
            <v>15</v>
          </cell>
          <cell r="H10">
            <v>14.76</v>
          </cell>
          <cell r="I10" t="str">
            <v>NO</v>
          </cell>
          <cell r="J10">
            <v>41.04</v>
          </cell>
          <cell r="K10">
            <v>0</v>
          </cell>
        </row>
        <row r="11">
          <cell r="B11">
            <v>23.662500000000005</v>
          </cell>
          <cell r="C11">
            <v>37.1</v>
          </cell>
          <cell r="D11">
            <v>13.5</v>
          </cell>
          <cell r="E11">
            <v>55.875</v>
          </cell>
          <cell r="F11">
            <v>90</v>
          </cell>
          <cell r="G11">
            <v>19</v>
          </cell>
          <cell r="H11">
            <v>18.720000000000002</v>
          </cell>
          <cell r="I11" t="str">
            <v>NO</v>
          </cell>
          <cell r="J11">
            <v>37.800000000000004</v>
          </cell>
          <cell r="K11">
            <v>0</v>
          </cell>
        </row>
        <row r="12">
          <cell r="B12">
            <v>24.158333333333335</v>
          </cell>
          <cell r="C12">
            <v>37.200000000000003</v>
          </cell>
          <cell r="D12">
            <v>14.5</v>
          </cell>
          <cell r="E12">
            <v>55.791666666666664</v>
          </cell>
          <cell r="F12">
            <v>90</v>
          </cell>
          <cell r="G12">
            <v>15</v>
          </cell>
          <cell r="H12">
            <v>11.879999999999999</v>
          </cell>
          <cell r="I12" t="str">
            <v>NE</v>
          </cell>
          <cell r="J12">
            <v>29.16</v>
          </cell>
          <cell r="K12">
            <v>0</v>
          </cell>
        </row>
        <row r="13">
          <cell r="B13">
            <v>24.329166666666669</v>
          </cell>
          <cell r="C13">
            <v>36.4</v>
          </cell>
          <cell r="D13">
            <v>13.6</v>
          </cell>
          <cell r="E13">
            <v>51.208333333333336</v>
          </cell>
          <cell r="F13">
            <v>91</v>
          </cell>
          <cell r="G13">
            <v>14</v>
          </cell>
          <cell r="H13">
            <v>13.32</v>
          </cell>
          <cell r="I13" t="str">
            <v>NE</v>
          </cell>
          <cell r="J13">
            <v>32.76</v>
          </cell>
          <cell r="K13">
            <v>0</v>
          </cell>
        </row>
        <row r="14">
          <cell r="B14">
            <v>23.650000000000002</v>
          </cell>
          <cell r="C14">
            <v>36.200000000000003</v>
          </cell>
          <cell r="D14">
            <v>13.7</v>
          </cell>
          <cell r="E14">
            <v>53.291666666666664</v>
          </cell>
          <cell r="F14">
            <v>88</v>
          </cell>
          <cell r="G14">
            <v>16</v>
          </cell>
          <cell r="H14">
            <v>11.879999999999999</v>
          </cell>
          <cell r="I14" t="str">
            <v>SE</v>
          </cell>
          <cell r="J14">
            <v>24.48</v>
          </cell>
          <cell r="K14">
            <v>0</v>
          </cell>
        </row>
        <row r="15">
          <cell r="B15">
            <v>23.616666666666671</v>
          </cell>
          <cell r="C15">
            <v>35.1</v>
          </cell>
          <cell r="D15">
            <v>13.7</v>
          </cell>
          <cell r="E15">
            <v>54.333333333333336</v>
          </cell>
          <cell r="F15">
            <v>88</v>
          </cell>
          <cell r="G15">
            <v>20</v>
          </cell>
          <cell r="H15">
            <v>12.96</v>
          </cell>
          <cell r="I15" t="str">
            <v>SE</v>
          </cell>
          <cell r="J15">
            <v>34.200000000000003</v>
          </cell>
          <cell r="K15">
            <v>0</v>
          </cell>
        </row>
        <row r="16">
          <cell r="B16">
            <v>23.662499999999998</v>
          </cell>
          <cell r="C16">
            <v>34.6</v>
          </cell>
          <cell r="D16">
            <v>14.4</v>
          </cell>
          <cell r="E16">
            <v>54.166666666666664</v>
          </cell>
          <cell r="F16">
            <v>90</v>
          </cell>
          <cell r="G16">
            <v>19</v>
          </cell>
          <cell r="H16">
            <v>8.2799999999999994</v>
          </cell>
          <cell r="I16" t="str">
            <v>SE</v>
          </cell>
          <cell r="J16">
            <v>28.44</v>
          </cell>
          <cell r="K16">
            <v>0</v>
          </cell>
        </row>
        <row r="17">
          <cell r="B17">
            <v>22.645833333333332</v>
          </cell>
          <cell r="C17">
            <v>34.9</v>
          </cell>
          <cell r="D17">
            <v>12.4</v>
          </cell>
          <cell r="E17">
            <v>53.708333333333336</v>
          </cell>
          <cell r="F17">
            <v>93</v>
          </cell>
          <cell r="G17">
            <v>14</v>
          </cell>
          <cell r="H17">
            <v>10.8</v>
          </cell>
          <cell r="I17" t="str">
            <v>SE</v>
          </cell>
          <cell r="J17">
            <v>32.04</v>
          </cell>
          <cell r="K17">
            <v>0</v>
          </cell>
        </row>
        <row r="18">
          <cell r="B18">
            <v>22.345833333333331</v>
          </cell>
          <cell r="C18">
            <v>34.700000000000003</v>
          </cell>
          <cell r="D18">
            <v>11.8</v>
          </cell>
          <cell r="E18">
            <v>49.583333333333336</v>
          </cell>
          <cell r="F18">
            <v>90</v>
          </cell>
          <cell r="G18">
            <v>15</v>
          </cell>
          <cell r="H18">
            <v>11.520000000000001</v>
          </cell>
          <cell r="I18" t="str">
            <v>NE</v>
          </cell>
          <cell r="J18">
            <v>24.12</v>
          </cell>
          <cell r="K18">
            <v>0</v>
          </cell>
        </row>
        <row r="19">
          <cell r="B19">
            <v>23.454166666666666</v>
          </cell>
          <cell r="C19">
            <v>35</v>
          </cell>
          <cell r="D19">
            <v>12.8</v>
          </cell>
          <cell r="E19">
            <v>48.125</v>
          </cell>
          <cell r="F19">
            <v>86</v>
          </cell>
          <cell r="G19">
            <v>18</v>
          </cell>
          <cell r="H19">
            <v>4.6800000000000006</v>
          </cell>
          <cell r="I19" t="str">
            <v>SE</v>
          </cell>
          <cell r="J19">
            <v>20.52</v>
          </cell>
          <cell r="K19">
            <v>0</v>
          </cell>
        </row>
        <row r="20">
          <cell r="B20">
            <v>23.587500000000002</v>
          </cell>
          <cell r="C20">
            <v>35.799999999999997</v>
          </cell>
          <cell r="D20">
            <v>13.2</v>
          </cell>
          <cell r="E20">
            <v>51.166666666666664</v>
          </cell>
          <cell r="F20">
            <v>90</v>
          </cell>
          <cell r="G20">
            <v>15</v>
          </cell>
          <cell r="H20">
            <v>11.520000000000001</v>
          </cell>
          <cell r="I20" t="str">
            <v>L</v>
          </cell>
          <cell r="J20">
            <v>26.28</v>
          </cell>
          <cell r="K20">
            <v>0</v>
          </cell>
        </row>
        <row r="21">
          <cell r="B21">
            <v>24.120833333333326</v>
          </cell>
          <cell r="C21">
            <v>37.1</v>
          </cell>
          <cell r="D21">
            <v>13.7</v>
          </cell>
          <cell r="E21">
            <v>50.5</v>
          </cell>
          <cell r="F21">
            <v>86</v>
          </cell>
          <cell r="G21">
            <v>16</v>
          </cell>
          <cell r="H21">
            <v>9</v>
          </cell>
          <cell r="I21" t="str">
            <v>SE</v>
          </cell>
          <cell r="J21">
            <v>30.240000000000002</v>
          </cell>
          <cell r="K21">
            <v>0</v>
          </cell>
        </row>
        <row r="22">
          <cell r="B22">
            <v>26.149999999999995</v>
          </cell>
          <cell r="C22">
            <v>36.799999999999997</v>
          </cell>
          <cell r="D22">
            <v>17.399999999999999</v>
          </cell>
          <cell r="E22">
            <v>51.291666666666664</v>
          </cell>
          <cell r="F22">
            <v>83</v>
          </cell>
          <cell r="G22">
            <v>20</v>
          </cell>
          <cell r="H22">
            <v>18</v>
          </cell>
          <cell r="I22" t="str">
            <v>O</v>
          </cell>
          <cell r="J22">
            <v>36</v>
          </cell>
          <cell r="K22">
            <v>0</v>
          </cell>
        </row>
        <row r="23">
          <cell r="B23">
            <v>24.954166666666666</v>
          </cell>
          <cell r="C23">
            <v>31.7</v>
          </cell>
          <cell r="D23">
            <v>18.8</v>
          </cell>
          <cell r="E23">
            <v>56.25</v>
          </cell>
          <cell r="F23">
            <v>88</v>
          </cell>
          <cell r="G23">
            <v>31</v>
          </cell>
          <cell r="H23">
            <v>13.32</v>
          </cell>
          <cell r="I23" t="str">
            <v>SE</v>
          </cell>
          <cell r="J23">
            <v>32.04</v>
          </cell>
          <cell r="K23">
            <v>0</v>
          </cell>
        </row>
        <row r="24">
          <cell r="B24">
            <v>22.795833333333331</v>
          </cell>
          <cell r="C24">
            <v>32.6</v>
          </cell>
          <cell r="D24">
            <v>14.7</v>
          </cell>
          <cell r="E24">
            <v>52.291666666666664</v>
          </cell>
          <cell r="F24">
            <v>79</v>
          </cell>
          <cell r="G24">
            <v>27</v>
          </cell>
          <cell r="H24">
            <v>14.04</v>
          </cell>
          <cell r="I24" t="str">
            <v>SE</v>
          </cell>
          <cell r="J24">
            <v>33.840000000000003</v>
          </cell>
          <cell r="K24">
            <v>0</v>
          </cell>
        </row>
        <row r="25">
          <cell r="B25">
            <v>24.095833333333335</v>
          </cell>
          <cell r="C25">
            <v>35.4</v>
          </cell>
          <cell r="D25">
            <v>15.6</v>
          </cell>
          <cell r="E25">
            <v>47.708333333333336</v>
          </cell>
          <cell r="F25">
            <v>79</v>
          </cell>
          <cell r="G25">
            <v>18</v>
          </cell>
          <cell r="H25">
            <v>4.6800000000000006</v>
          </cell>
          <cell r="I25" t="str">
            <v>SE</v>
          </cell>
          <cell r="J25">
            <v>20.16</v>
          </cell>
          <cell r="K25">
            <v>0</v>
          </cell>
        </row>
        <row r="26">
          <cell r="B26">
            <v>25.516666666666662</v>
          </cell>
          <cell r="C26">
            <v>37.799999999999997</v>
          </cell>
          <cell r="D26">
            <v>15.6</v>
          </cell>
          <cell r="E26">
            <v>46.791666666666664</v>
          </cell>
          <cell r="F26">
            <v>80</v>
          </cell>
          <cell r="G26">
            <v>18</v>
          </cell>
          <cell r="H26">
            <v>12.24</v>
          </cell>
          <cell r="I26" t="str">
            <v>SE</v>
          </cell>
          <cell r="J26">
            <v>29.16</v>
          </cell>
          <cell r="K26">
            <v>0</v>
          </cell>
        </row>
        <row r="27">
          <cell r="B27">
            <v>26.5</v>
          </cell>
          <cell r="C27">
            <v>38.299999999999997</v>
          </cell>
          <cell r="D27">
            <v>16.899999999999999</v>
          </cell>
          <cell r="E27">
            <v>49.625</v>
          </cell>
          <cell r="F27">
            <v>85</v>
          </cell>
          <cell r="G27">
            <v>15</v>
          </cell>
          <cell r="H27">
            <v>15.48</v>
          </cell>
          <cell r="I27" t="str">
            <v>L</v>
          </cell>
          <cell r="J27">
            <v>29.880000000000003</v>
          </cell>
          <cell r="K27">
            <v>0</v>
          </cell>
        </row>
        <row r="28">
          <cell r="B28">
            <v>26.45</v>
          </cell>
          <cell r="C28">
            <v>36.200000000000003</v>
          </cell>
          <cell r="D28">
            <v>18.100000000000001</v>
          </cell>
          <cell r="E28">
            <v>54.291666666666664</v>
          </cell>
          <cell r="F28">
            <v>85</v>
          </cell>
          <cell r="G28">
            <v>28</v>
          </cell>
          <cell r="H28">
            <v>14.04</v>
          </cell>
          <cell r="I28" t="str">
            <v>O</v>
          </cell>
          <cell r="J28">
            <v>29.16</v>
          </cell>
          <cell r="K28">
            <v>0</v>
          </cell>
        </row>
        <row r="29">
          <cell r="B29">
            <v>26.854166666666668</v>
          </cell>
          <cell r="C29">
            <v>36.6</v>
          </cell>
          <cell r="D29">
            <v>19.100000000000001</v>
          </cell>
          <cell r="E29">
            <v>55.125</v>
          </cell>
          <cell r="F29">
            <v>85</v>
          </cell>
          <cell r="G29">
            <v>24</v>
          </cell>
          <cell r="H29">
            <v>1.4400000000000002</v>
          </cell>
          <cell r="I29" t="str">
            <v>SE</v>
          </cell>
          <cell r="J29">
            <v>20.52</v>
          </cell>
          <cell r="K29">
            <v>0</v>
          </cell>
        </row>
        <row r="30">
          <cell r="B30">
            <v>28.004166666666663</v>
          </cell>
          <cell r="C30">
            <v>39.200000000000003</v>
          </cell>
          <cell r="D30">
            <v>19.7</v>
          </cell>
          <cell r="E30">
            <v>50.333333333333336</v>
          </cell>
          <cell r="F30">
            <v>71</v>
          </cell>
          <cell r="G30">
            <v>22</v>
          </cell>
          <cell r="H30">
            <v>19.079999999999998</v>
          </cell>
          <cell r="I30" t="str">
            <v>SE</v>
          </cell>
          <cell r="J30">
            <v>39.24</v>
          </cell>
          <cell r="K30">
            <v>0</v>
          </cell>
        </row>
        <row r="31">
          <cell r="B31">
            <v>23.095833333333335</v>
          </cell>
          <cell r="C31">
            <v>30.1</v>
          </cell>
          <cell r="D31">
            <v>19.7</v>
          </cell>
          <cell r="E31">
            <v>72.75</v>
          </cell>
          <cell r="F31">
            <v>87</v>
          </cell>
          <cell r="G31">
            <v>42</v>
          </cell>
          <cell r="H31">
            <v>18.36</v>
          </cell>
          <cell r="I31" t="str">
            <v>NO</v>
          </cell>
          <cell r="J31">
            <v>40.680000000000007</v>
          </cell>
          <cell r="K31">
            <v>5.2000000000000011</v>
          </cell>
        </row>
        <row r="32">
          <cell r="B32">
            <v>22.820833333333336</v>
          </cell>
          <cell r="C32">
            <v>32</v>
          </cell>
          <cell r="D32">
            <v>17.399999999999999</v>
          </cell>
          <cell r="E32">
            <v>72.375</v>
          </cell>
          <cell r="F32">
            <v>90</v>
          </cell>
          <cell r="G32">
            <v>46</v>
          </cell>
          <cell r="H32">
            <v>12.96</v>
          </cell>
          <cell r="I32" t="str">
            <v>SE</v>
          </cell>
          <cell r="J32">
            <v>46.440000000000005</v>
          </cell>
          <cell r="K32">
            <v>4.2</v>
          </cell>
        </row>
        <row r="33">
          <cell r="B33">
            <v>24.841666666666669</v>
          </cell>
          <cell r="C33">
            <v>36.1</v>
          </cell>
          <cell r="D33">
            <v>16.600000000000001</v>
          </cell>
          <cell r="E33">
            <v>63.833333333333336</v>
          </cell>
          <cell r="F33">
            <v>86</v>
          </cell>
          <cell r="G33">
            <v>39</v>
          </cell>
          <cell r="H33">
            <v>10.8</v>
          </cell>
          <cell r="I33" t="str">
            <v>SE</v>
          </cell>
          <cell r="J33">
            <v>31.680000000000003</v>
          </cell>
          <cell r="K33">
            <v>0</v>
          </cell>
        </row>
        <row r="34">
          <cell r="B34">
            <v>27.270833333333332</v>
          </cell>
          <cell r="C34">
            <v>39.1</v>
          </cell>
          <cell r="D34">
            <v>19.5</v>
          </cell>
          <cell r="E34">
            <v>54.833333333333336</v>
          </cell>
          <cell r="F34">
            <v>67</v>
          </cell>
          <cell r="G34">
            <v>37</v>
          </cell>
          <cell r="H34">
            <v>7.2</v>
          </cell>
          <cell r="I34" t="str">
            <v>SE</v>
          </cell>
          <cell r="J34">
            <v>20.52</v>
          </cell>
          <cell r="K34">
            <v>0</v>
          </cell>
        </row>
        <row r="35">
          <cell r="B35">
            <v>27.779166666666665</v>
          </cell>
          <cell r="C35">
            <v>39</v>
          </cell>
          <cell r="D35">
            <v>18.5</v>
          </cell>
          <cell r="E35">
            <v>56.166666666666664</v>
          </cell>
          <cell r="F35">
            <v>79</v>
          </cell>
          <cell r="G35">
            <v>37</v>
          </cell>
          <cell r="H35">
            <v>2.8800000000000003</v>
          </cell>
          <cell r="I35" t="str">
            <v>SE</v>
          </cell>
          <cell r="J35">
            <v>35.28</v>
          </cell>
          <cell r="K35">
            <v>0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K5">
            <v>0</v>
          </cell>
        </row>
      </sheetData>
      <sheetData sheetId="7">
        <row r="5">
          <cell r="B5">
            <v>23.658333333333335</v>
          </cell>
          <cell r="C5">
            <v>30.4</v>
          </cell>
          <cell r="D5">
            <v>17.899999999999999</v>
          </cell>
          <cell r="E5">
            <v>47</v>
          </cell>
          <cell r="F5">
            <v>67</v>
          </cell>
          <cell r="G5">
            <v>26</v>
          </cell>
          <cell r="H5">
            <v>14.76</v>
          </cell>
          <cell r="I5" t="str">
            <v>NE</v>
          </cell>
          <cell r="J5">
            <v>32.4</v>
          </cell>
          <cell r="K5">
            <v>0</v>
          </cell>
        </row>
        <row r="6">
          <cell r="B6">
            <v>22.954166666666669</v>
          </cell>
          <cell r="C6">
            <v>31.5</v>
          </cell>
          <cell r="D6">
            <v>16.8</v>
          </cell>
          <cell r="E6">
            <v>49.875</v>
          </cell>
          <cell r="F6">
            <v>71</v>
          </cell>
          <cell r="G6">
            <v>21</v>
          </cell>
          <cell r="H6">
            <v>16.559999999999999</v>
          </cell>
          <cell r="I6" t="str">
            <v>NE</v>
          </cell>
          <cell r="J6">
            <v>36.36</v>
          </cell>
          <cell r="K6">
            <v>0</v>
          </cell>
        </row>
        <row r="7">
          <cell r="B7">
            <v>23.708333333333332</v>
          </cell>
          <cell r="C7">
            <v>32.1</v>
          </cell>
          <cell r="D7">
            <v>15.6</v>
          </cell>
          <cell r="E7">
            <v>46.583333333333336</v>
          </cell>
          <cell r="F7">
            <v>76</v>
          </cell>
          <cell r="G7">
            <v>21</v>
          </cell>
          <cell r="H7">
            <v>11.520000000000001</v>
          </cell>
          <cell r="I7" t="str">
            <v>NE</v>
          </cell>
          <cell r="J7">
            <v>30.240000000000002</v>
          </cell>
          <cell r="K7">
            <v>0</v>
          </cell>
        </row>
        <row r="8">
          <cell r="B8">
            <v>24.324999999999999</v>
          </cell>
          <cell r="C8">
            <v>31.5</v>
          </cell>
          <cell r="D8">
            <v>15.6</v>
          </cell>
          <cell r="E8">
            <v>42.916666666666664</v>
          </cell>
          <cell r="F8">
            <v>78</v>
          </cell>
          <cell r="G8">
            <v>21</v>
          </cell>
          <cell r="H8">
            <v>14.76</v>
          </cell>
          <cell r="I8" t="str">
            <v>N</v>
          </cell>
          <cell r="J8">
            <v>32.4</v>
          </cell>
          <cell r="K8">
            <v>0</v>
          </cell>
        </row>
        <row r="9">
          <cell r="B9">
            <v>25.150000000000002</v>
          </cell>
          <cell r="C9">
            <v>32.6</v>
          </cell>
          <cell r="D9">
            <v>17.8</v>
          </cell>
          <cell r="E9">
            <v>40.041666666666664</v>
          </cell>
          <cell r="F9">
            <v>62</v>
          </cell>
          <cell r="G9">
            <v>22</v>
          </cell>
          <cell r="H9">
            <v>14.4</v>
          </cell>
          <cell r="I9" t="str">
            <v>N</v>
          </cell>
          <cell r="J9">
            <v>32.4</v>
          </cell>
          <cell r="K9">
            <v>0</v>
          </cell>
        </row>
        <row r="10">
          <cell r="B10">
            <v>24.708333333333329</v>
          </cell>
          <cell r="C10">
            <v>33.1</v>
          </cell>
          <cell r="D10">
            <v>17.100000000000001</v>
          </cell>
          <cell r="E10">
            <v>43.416666666666664</v>
          </cell>
          <cell r="F10">
            <v>65</v>
          </cell>
          <cell r="G10">
            <v>23</v>
          </cell>
          <cell r="H10">
            <v>25.2</v>
          </cell>
          <cell r="I10" t="str">
            <v>NE</v>
          </cell>
          <cell r="J10">
            <v>48.96</v>
          </cell>
          <cell r="K10">
            <v>0</v>
          </cell>
        </row>
        <row r="11">
          <cell r="B11">
            <v>24.629166666666663</v>
          </cell>
          <cell r="C11">
            <v>32.9</v>
          </cell>
          <cell r="D11">
            <v>18.2</v>
          </cell>
          <cell r="E11">
            <v>46.875</v>
          </cell>
          <cell r="F11">
            <v>64</v>
          </cell>
          <cell r="G11">
            <v>28</v>
          </cell>
          <cell r="H11">
            <v>25.56</v>
          </cell>
          <cell r="I11" t="str">
            <v>N</v>
          </cell>
          <cell r="J11">
            <v>52.56</v>
          </cell>
          <cell r="K11">
            <v>0</v>
          </cell>
        </row>
        <row r="12">
          <cell r="B12">
            <v>25.883333333333329</v>
          </cell>
          <cell r="C12">
            <v>34.5</v>
          </cell>
          <cell r="D12">
            <v>19.5</v>
          </cell>
          <cell r="E12">
            <v>45.916666666666664</v>
          </cell>
          <cell r="F12">
            <v>66</v>
          </cell>
          <cell r="G12">
            <v>21</v>
          </cell>
          <cell r="H12">
            <v>15.120000000000001</v>
          </cell>
          <cell r="I12" t="str">
            <v>NE</v>
          </cell>
          <cell r="J12">
            <v>29.16</v>
          </cell>
          <cell r="K12">
            <v>0</v>
          </cell>
        </row>
        <row r="13">
          <cell r="B13">
            <v>24.945833333333336</v>
          </cell>
          <cell r="C13">
            <v>33</v>
          </cell>
          <cell r="D13">
            <v>16.399999999999999</v>
          </cell>
          <cell r="E13">
            <v>41.25</v>
          </cell>
          <cell r="F13">
            <v>65</v>
          </cell>
          <cell r="G13">
            <v>20</v>
          </cell>
          <cell r="H13">
            <v>18.36</v>
          </cell>
          <cell r="I13" t="str">
            <v>NE</v>
          </cell>
          <cell r="J13">
            <v>37.800000000000004</v>
          </cell>
          <cell r="K13">
            <v>0</v>
          </cell>
        </row>
        <row r="14">
          <cell r="B14">
            <v>25</v>
          </cell>
          <cell r="C14">
            <v>34.200000000000003</v>
          </cell>
          <cell r="D14">
            <v>17.2</v>
          </cell>
          <cell r="E14">
            <v>43.833333333333336</v>
          </cell>
          <cell r="F14">
            <v>69</v>
          </cell>
          <cell r="G14">
            <v>20</v>
          </cell>
          <cell r="H14">
            <v>18.36</v>
          </cell>
          <cell r="I14" t="str">
            <v>NE</v>
          </cell>
          <cell r="J14">
            <v>40.680000000000007</v>
          </cell>
          <cell r="K14">
            <v>0</v>
          </cell>
        </row>
        <row r="15">
          <cell r="B15">
            <v>25.191666666666666</v>
          </cell>
          <cell r="C15">
            <v>31.8</v>
          </cell>
          <cell r="D15">
            <v>18.7</v>
          </cell>
          <cell r="E15">
            <v>44.416666666666664</v>
          </cell>
          <cell r="F15">
            <v>66</v>
          </cell>
          <cell r="G15">
            <v>26</v>
          </cell>
          <cell r="H15">
            <v>16.920000000000002</v>
          </cell>
          <cell r="I15" t="str">
            <v>NE</v>
          </cell>
          <cell r="J15">
            <v>30.96</v>
          </cell>
          <cell r="K15">
            <v>0</v>
          </cell>
        </row>
        <row r="16">
          <cell r="B16">
            <v>24.712500000000002</v>
          </cell>
          <cell r="C16">
            <v>31.7</v>
          </cell>
          <cell r="D16">
            <v>18.8</v>
          </cell>
          <cell r="E16">
            <v>46.583333333333336</v>
          </cell>
          <cell r="F16">
            <v>68</v>
          </cell>
          <cell r="G16">
            <v>25</v>
          </cell>
          <cell r="H16">
            <v>18.36</v>
          </cell>
          <cell r="I16" t="str">
            <v>NE</v>
          </cell>
          <cell r="J16">
            <v>32.4</v>
          </cell>
          <cell r="K16">
            <v>0</v>
          </cell>
        </row>
        <row r="17">
          <cell r="B17">
            <v>23.833333333333332</v>
          </cell>
          <cell r="C17">
            <v>31.4</v>
          </cell>
          <cell r="D17">
            <v>16.600000000000001</v>
          </cell>
          <cell r="E17">
            <v>44.166666666666664</v>
          </cell>
          <cell r="F17">
            <v>65</v>
          </cell>
          <cell r="G17">
            <v>23</v>
          </cell>
          <cell r="H17">
            <v>14.4</v>
          </cell>
          <cell r="I17" t="str">
            <v>NE</v>
          </cell>
          <cell r="J17">
            <v>32.76</v>
          </cell>
          <cell r="K17">
            <v>0</v>
          </cell>
        </row>
        <row r="18">
          <cell r="B18">
            <v>23.554166666666664</v>
          </cell>
          <cell r="C18">
            <v>29.9</v>
          </cell>
          <cell r="D18">
            <v>18.100000000000001</v>
          </cell>
          <cell r="E18">
            <v>41.291666666666664</v>
          </cell>
          <cell r="F18">
            <v>60</v>
          </cell>
          <cell r="G18">
            <v>24</v>
          </cell>
          <cell r="H18">
            <v>16.559999999999999</v>
          </cell>
          <cell r="I18" t="str">
            <v>NE</v>
          </cell>
          <cell r="J18">
            <v>32.4</v>
          </cell>
          <cell r="K18">
            <v>0</v>
          </cell>
        </row>
        <row r="19">
          <cell r="B19">
            <v>22.770833333333332</v>
          </cell>
          <cell r="C19">
            <v>30.4</v>
          </cell>
          <cell r="D19">
            <v>18.100000000000001</v>
          </cell>
          <cell r="E19">
            <v>44.083333333333336</v>
          </cell>
          <cell r="F19">
            <v>57</v>
          </cell>
          <cell r="G19">
            <v>25</v>
          </cell>
          <cell r="H19">
            <v>14.76</v>
          </cell>
          <cell r="I19" t="str">
            <v>N</v>
          </cell>
          <cell r="J19">
            <v>36.72</v>
          </cell>
          <cell r="K19">
            <v>0</v>
          </cell>
        </row>
        <row r="20">
          <cell r="B20">
            <v>24.708333333333332</v>
          </cell>
          <cell r="C20">
            <v>31.4</v>
          </cell>
          <cell r="D20">
            <v>17.600000000000001</v>
          </cell>
          <cell r="E20">
            <v>40.541666666666664</v>
          </cell>
          <cell r="F20">
            <v>64</v>
          </cell>
          <cell r="G20">
            <v>24</v>
          </cell>
          <cell r="H20">
            <v>16.2</v>
          </cell>
          <cell r="I20" t="str">
            <v>NE</v>
          </cell>
          <cell r="J20">
            <v>31.319999999999997</v>
          </cell>
          <cell r="K20">
            <v>0</v>
          </cell>
        </row>
        <row r="21">
          <cell r="B21">
            <v>24.587500000000002</v>
          </cell>
          <cell r="C21">
            <v>32</v>
          </cell>
          <cell r="D21">
            <v>18.3</v>
          </cell>
          <cell r="E21">
            <v>41.791666666666664</v>
          </cell>
          <cell r="F21">
            <v>58</v>
          </cell>
          <cell r="G21">
            <v>25</v>
          </cell>
          <cell r="H21">
            <v>17.28</v>
          </cell>
          <cell r="I21" t="str">
            <v>NE</v>
          </cell>
          <cell r="J21">
            <v>33.480000000000004</v>
          </cell>
          <cell r="K21">
            <v>0</v>
          </cell>
        </row>
        <row r="22">
          <cell r="B22">
            <v>21.837500000000002</v>
          </cell>
          <cell r="C22">
            <v>27.1</v>
          </cell>
          <cell r="D22">
            <v>16.600000000000001</v>
          </cell>
          <cell r="E22">
            <v>62.125</v>
          </cell>
          <cell r="F22">
            <v>90</v>
          </cell>
          <cell r="G22">
            <v>35</v>
          </cell>
          <cell r="H22">
            <v>12.6</v>
          </cell>
          <cell r="I22" t="str">
            <v>SO</v>
          </cell>
          <cell r="J22">
            <v>29.16</v>
          </cell>
          <cell r="K22">
            <v>0</v>
          </cell>
        </row>
        <row r="23">
          <cell r="B23">
            <v>15.645833333333334</v>
          </cell>
          <cell r="C23">
            <v>22.7</v>
          </cell>
          <cell r="D23">
            <v>9.9</v>
          </cell>
          <cell r="E23">
            <v>78.333333333333329</v>
          </cell>
          <cell r="F23">
            <v>94</v>
          </cell>
          <cell r="G23">
            <v>50</v>
          </cell>
          <cell r="H23">
            <v>15.48</v>
          </cell>
          <cell r="I23" t="str">
            <v>S</v>
          </cell>
          <cell r="J23">
            <v>29.52</v>
          </cell>
          <cell r="K23">
            <v>0</v>
          </cell>
        </row>
        <row r="24">
          <cell r="B24">
            <v>18.420833333333331</v>
          </cell>
          <cell r="C24">
            <v>26.5</v>
          </cell>
          <cell r="D24">
            <v>9.1</v>
          </cell>
          <cell r="E24">
            <v>64.708333333333329</v>
          </cell>
          <cell r="F24">
            <v>96</v>
          </cell>
          <cell r="G24">
            <v>28</v>
          </cell>
          <cell r="H24">
            <v>9.7200000000000006</v>
          </cell>
          <cell r="I24" t="str">
            <v>SE</v>
          </cell>
          <cell r="J24">
            <v>22.68</v>
          </cell>
          <cell r="K24">
            <v>0</v>
          </cell>
        </row>
        <row r="25">
          <cell r="B25">
            <v>21.279166666666669</v>
          </cell>
          <cell r="C25">
            <v>28</v>
          </cell>
          <cell r="D25">
            <v>15.2</v>
          </cell>
          <cell r="E25">
            <v>50.625</v>
          </cell>
          <cell r="F25">
            <v>71</v>
          </cell>
          <cell r="G25">
            <v>33</v>
          </cell>
          <cell r="H25">
            <v>19.8</v>
          </cell>
          <cell r="I25" t="str">
            <v>L</v>
          </cell>
          <cell r="J25">
            <v>37.440000000000005</v>
          </cell>
          <cell r="K25">
            <v>0</v>
          </cell>
        </row>
        <row r="26">
          <cell r="B26">
            <v>23.324999999999999</v>
          </cell>
          <cell r="C26">
            <v>32</v>
          </cell>
          <cell r="D26">
            <v>16.5</v>
          </cell>
          <cell r="E26">
            <v>48.666666666666664</v>
          </cell>
          <cell r="F26">
            <v>69</v>
          </cell>
          <cell r="G26">
            <v>27</v>
          </cell>
          <cell r="H26">
            <v>17.64</v>
          </cell>
          <cell r="I26" t="str">
            <v>NE</v>
          </cell>
          <cell r="J26">
            <v>34.200000000000003</v>
          </cell>
          <cell r="K26">
            <v>0</v>
          </cell>
        </row>
        <row r="27">
          <cell r="B27">
            <v>26.004166666666666</v>
          </cell>
          <cell r="C27">
            <v>34.6</v>
          </cell>
          <cell r="D27">
            <v>18.8</v>
          </cell>
          <cell r="E27">
            <v>45.958333333333336</v>
          </cell>
          <cell r="F27">
            <v>66</v>
          </cell>
          <cell r="G27">
            <v>26</v>
          </cell>
          <cell r="H27">
            <v>18</v>
          </cell>
          <cell r="I27" t="str">
            <v>NE</v>
          </cell>
          <cell r="J27">
            <v>44.28</v>
          </cell>
          <cell r="K27">
            <v>0</v>
          </cell>
        </row>
        <row r="28">
          <cell r="B28">
            <v>23.408333333333335</v>
          </cell>
          <cell r="C28">
            <v>28.4</v>
          </cell>
          <cell r="D28">
            <v>17.899999999999999</v>
          </cell>
          <cell r="E28">
            <v>60.166666666666664</v>
          </cell>
          <cell r="F28">
            <v>85</v>
          </cell>
          <cell r="G28">
            <v>41</v>
          </cell>
          <cell r="H28">
            <v>14.76</v>
          </cell>
          <cell r="I28" t="str">
            <v>L</v>
          </cell>
          <cell r="J28">
            <v>31.680000000000003</v>
          </cell>
          <cell r="K28">
            <v>0</v>
          </cell>
        </row>
        <row r="29">
          <cell r="B29">
            <v>22.550000000000008</v>
          </cell>
          <cell r="C29">
            <v>29.6</v>
          </cell>
          <cell r="D29">
            <v>17.5</v>
          </cell>
          <cell r="E29">
            <v>65.916666666666671</v>
          </cell>
          <cell r="F29">
            <v>88</v>
          </cell>
          <cell r="G29">
            <v>39</v>
          </cell>
          <cell r="H29">
            <v>19.079999999999998</v>
          </cell>
          <cell r="I29" t="str">
            <v>NE</v>
          </cell>
          <cell r="J29">
            <v>39.24</v>
          </cell>
          <cell r="K29">
            <v>0</v>
          </cell>
        </row>
        <row r="30">
          <cell r="B30">
            <v>23.816666666666666</v>
          </cell>
          <cell r="C30">
            <v>32.299999999999997</v>
          </cell>
          <cell r="D30">
            <v>18</v>
          </cell>
          <cell r="E30">
            <v>63.041666666666664</v>
          </cell>
          <cell r="F30">
            <v>85</v>
          </cell>
          <cell r="G30">
            <v>33</v>
          </cell>
          <cell r="H30">
            <v>19.440000000000001</v>
          </cell>
          <cell r="I30" t="str">
            <v>NE</v>
          </cell>
          <cell r="J30">
            <v>39.6</v>
          </cell>
          <cell r="K30">
            <v>0</v>
          </cell>
        </row>
        <row r="31">
          <cell r="B31">
            <v>19.545833333333334</v>
          </cell>
          <cell r="C31">
            <v>26.4</v>
          </cell>
          <cell r="D31">
            <v>16.600000000000001</v>
          </cell>
          <cell r="E31">
            <v>81</v>
          </cell>
          <cell r="F31">
            <v>95</v>
          </cell>
          <cell r="G31">
            <v>55</v>
          </cell>
          <cell r="H31">
            <v>23.040000000000003</v>
          </cell>
          <cell r="I31" t="str">
            <v>NE</v>
          </cell>
          <cell r="J31">
            <v>50.4</v>
          </cell>
          <cell r="K31">
            <v>7.6</v>
          </cell>
        </row>
        <row r="32">
          <cell r="B32">
            <v>18.583333333333332</v>
          </cell>
          <cell r="C32">
            <v>27</v>
          </cell>
          <cell r="D32">
            <v>12.3</v>
          </cell>
          <cell r="E32">
            <v>76.541666666666671</v>
          </cell>
          <cell r="F32">
            <v>98</v>
          </cell>
          <cell r="G32">
            <v>29</v>
          </cell>
          <cell r="H32">
            <v>14.04</v>
          </cell>
          <cell r="I32" t="str">
            <v>L</v>
          </cell>
          <cell r="J32">
            <v>27</v>
          </cell>
          <cell r="K32">
            <v>0.2</v>
          </cell>
        </row>
        <row r="33">
          <cell r="B33">
            <v>22.291666666666668</v>
          </cell>
          <cell r="C33">
            <v>30</v>
          </cell>
          <cell r="D33">
            <v>15.1</v>
          </cell>
          <cell r="E33">
            <v>50.833333333333336</v>
          </cell>
          <cell r="F33">
            <v>78</v>
          </cell>
          <cell r="G33">
            <v>23</v>
          </cell>
          <cell r="H33">
            <v>18</v>
          </cell>
          <cell r="I33" t="str">
            <v>NE</v>
          </cell>
          <cell r="J33">
            <v>33.840000000000003</v>
          </cell>
          <cell r="K33">
            <v>0</v>
          </cell>
        </row>
        <row r="34">
          <cell r="B34">
            <v>24.45</v>
          </cell>
          <cell r="C34">
            <v>32.5</v>
          </cell>
          <cell r="D34">
            <v>15.9</v>
          </cell>
          <cell r="E34">
            <v>40.083333333333336</v>
          </cell>
          <cell r="F34">
            <v>67</v>
          </cell>
          <cell r="G34">
            <v>25</v>
          </cell>
          <cell r="H34">
            <v>16.920000000000002</v>
          </cell>
          <cell r="I34" t="str">
            <v>NE</v>
          </cell>
          <cell r="J34">
            <v>32.04</v>
          </cell>
          <cell r="K34">
            <v>0</v>
          </cell>
        </row>
        <row r="35">
          <cell r="B35">
            <v>28.100000000000005</v>
          </cell>
          <cell r="C35">
            <v>35.6</v>
          </cell>
          <cell r="D35">
            <v>19.899999999999999</v>
          </cell>
          <cell r="E35">
            <v>37.583333333333336</v>
          </cell>
          <cell r="F35">
            <v>61</v>
          </cell>
          <cell r="G35">
            <v>21</v>
          </cell>
          <cell r="H35">
            <v>15.48</v>
          </cell>
          <cell r="I35" t="str">
            <v>L</v>
          </cell>
          <cell r="J35">
            <v>31.680000000000003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6.2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K5">
            <v>2.4000000000000004</v>
          </cell>
        </row>
      </sheetData>
      <sheetData sheetId="7">
        <row r="5">
          <cell r="B5">
            <v>23.579166666666666</v>
          </cell>
          <cell r="C5">
            <v>30.1</v>
          </cell>
          <cell r="D5">
            <v>19.8</v>
          </cell>
          <cell r="E5">
            <v>52.166666666666664</v>
          </cell>
          <cell r="F5">
            <v>65</v>
          </cell>
          <cell r="G5">
            <v>33</v>
          </cell>
          <cell r="H5">
            <v>19.8</v>
          </cell>
          <cell r="I5" t="str">
            <v>NE</v>
          </cell>
          <cell r="J5">
            <v>34.200000000000003</v>
          </cell>
          <cell r="K5">
            <v>0</v>
          </cell>
        </row>
        <row r="6">
          <cell r="B6">
            <v>22.937499999999996</v>
          </cell>
          <cell r="C6">
            <v>30.9</v>
          </cell>
          <cell r="D6">
            <v>16</v>
          </cell>
          <cell r="E6">
            <v>55.666666666666664</v>
          </cell>
          <cell r="F6">
            <v>76</v>
          </cell>
          <cell r="G6">
            <v>27</v>
          </cell>
          <cell r="H6">
            <v>15.120000000000001</v>
          </cell>
          <cell r="I6" t="str">
            <v>NE</v>
          </cell>
          <cell r="J6">
            <v>30.6</v>
          </cell>
          <cell r="K6">
            <v>0</v>
          </cell>
        </row>
        <row r="7">
          <cell r="B7">
            <v>23.150000000000006</v>
          </cell>
          <cell r="C7">
            <v>31.6</v>
          </cell>
          <cell r="D7">
            <v>15.8</v>
          </cell>
          <cell r="E7">
            <v>56.833333333333336</v>
          </cell>
          <cell r="F7">
            <v>84</v>
          </cell>
          <cell r="G7">
            <v>27</v>
          </cell>
          <cell r="H7">
            <v>10.08</v>
          </cell>
          <cell r="I7" t="str">
            <v>N</v>
          </cell>
          <cell r="J7">
            <v>27.36</v>
          </cell>
          <cell r="K7">
            <v>0</v>
          </cell>
        </row>
        <row r="8">
          <cell r="B8">
            <v>23.983333333333334</v>
          </cell>
          <cell r="C8">
            <v>31.9</v>
          </cell>
          <cell r="D8">
            <v>18.899999999999999</v>
          </cell>
          <cell r="E8">
            <v>50.708333333333336</v>
          </cell>
          <cell r="F8">
            <v>70</v>
          </cell>
          <cell r="G8">
            <v>25</v>
          </cell>
          <cell r="H8">
            <v>15.48</v>
          </cell>
          <cell r="I8" t="str">
            <v>NE</v>
          </cell>
          <cell r="J8">
            <v>40.680000000000007</v>
          </cell>
          <cell r="K8">
            <v>0</v>
          </cell>
        </row>
        <row r="9">
          <cell r="B9">
            <v>23.645833333333329</v>
          </cell>
          <cell r="C9">
            <v>31.6</v>
          </cell>
          <cell r="D9">
            <v>16.899999999999999</v>
          </cell>
          <cell r="E9">
            <v>49.75</v>
          </cell>
          <cell r="F9">
            <v>71</v>
          </cell>
          <cell r="G9">
            <v>26</v>
          </cell>
          <cell r="H9">
            <v>15.48</v>
          </cell>
          <cell r="I9" t="str">
            <v>NE</v>
          </cell>
          <cell r="J9">
            <v>34.200000000000003</v>
          </cell>
          <cell r="K9">
            <v>0</v>
          </cell>
        </row>
        <row r="10">
          <cell r="B10">
            <v>23.895833333333332</v>
          </cell>
          <cell r="C10">
            <v>32.1</v>
          </cell>
          <cell r="D10">
            <v>16.2</v>
          </cell>
          <cell r="E10">
            <v>50.875</v>
          </cell>
          <cell r="F10">
            <v>76</v>
          </cell>
          <cell r="G10">
            <v>28</v>
          </cell>
          <cell r="H10">
            <v>21.6</v>
          </cell>
          <cell r="I10" t="str">
            <v>NE</v>
          </cell>
          <cell r="J10">
            <v>36.72</v>
          </cell>
          <cell r="K10">
            <v>0</v>
          </cell>
        </row>
        <row r="11">
          <cell r="B11">
            <v>24.545833333333334</v>
          </cell>
          <cell r="C11">
            <v>33.6</v>
          </cell>
          <cell r="D11">
            <v>16.600000000000001</v>
          </cell>
          <cell r="E11">
            <v>49.666666666666664</v>
          </cell>
          <cell r="F11">
            <v>72</v>
          </cell>
          <cell r="G11">
            <v>26</v>
          </cell>
          <cell r="H11">
            <v>23.759999999999998</v>
          </cell>
          <cell r="I11" t="str">
            <v>NE</v>
          </cell>
          <cell r="J11">
            <v>46.800000000000004</v>
          </cell>
          <cell r="K11">
            <v>0</v>
          </cell>
        </row>
        <row r="12">
          <cell r="B12">
            <v>24.687499999999996</v>
          </cell>
          <cell r="C12">
            <v>32.799999999999997</v>
          </cell>
          <cell r="D12">
            <v>18.2</v>
          </cell>
          <cell r="E12">
            <v>51.625</v>
          </cell>
          <cell r="F12">
            <v>72</v>
          </cell>
          <cell r="G12">
            <v>29</v>
          </cell>
          <cell r="H12">
            <v>20.16</v>
          </cell>
          <cell r="I12" t="str">
            <v>NE</v>
          </cell>
          <cell r="J12">
            <v>34.56</v>
          </cell>
          <cell r="K12">
            <v>0</v>
          </cell>
        </row>
        <row r="13">
          <cell r="B13">
            <v>24.229166666666671</v>
          </cell>
          <cell r="C13">
            <v>31.7</v>
          </cell>
          <cell r="D13">
            <v>17.5</v>
          </cell>
          <cell r="E13">
            <v>49.958333333333336</v>
          </cell>
          <cell r="F13">
            <v>71</v>
          </cell>
          <cell r="G13">
            <v>31</v>
          </cell>
          <cell r="H13">
            <v>22.32</v>
          </cell>
          <cell r="I13" t="str">
            <v>NE</v>
          </cell>
          <cell r="J13">
            <v>39.96</v>
          </cell>
          <cell r="K13">
            <v>0</v>
          </cell>
        </row>
        <row r="14">
          <cell r="B14">
            <v>23.970833333333335</v>
          </cell>
          <cell r="C14">
            <v>31.6</v>
          </cell>
          <cell r="D14">
            <v>17.100000000000001</v>
          </cell>
          <cell r="E14">
            <v>55.625</v>
          </cell>
          <cell r="F14">
            <v>79</v>
          </cell>
          <cell r="G14">
            <v>34</v>
          </cell>
          <cell r="H14">
            <v>23.759999999999998</v>
          </cell>
          <cell r="I14" t="str">
            <v>NE</v>
          </cell>
          <cell r="J14">
            <v>42.84</v>
          </cell>
          <cell r="K14">
            <v>0</v>
          </cell>
        </row>
        <row r="15">
          <cell r="B15">
            <v>23.8</v>
          </cell>
          <cell r="C15">
            <v>31.2</v>
          </cell>
          <cell r="D15">
            <v>17.399999999999999</v>
          </cell>
          <cell r="E15">
            <v>58.166666666666664</v>
          </cell>
          <cell r="F15">
            <v>78</v>
          </cell>
          <cell r="G15">
            <v>34</v>
          </cell>
          <cell r="H15">
            <v>21.6</v>
          </cell>
          <cell r="I15" t="str">
            <v>NE</v>
          </cell>
          <cell r="J15">
            <v>37.800000000000004</v>
          </cell>
          <cell r="K15">
            <v>0</v>
          </cell>
        </row>
        <row r="16">
          <cell r="B16">
            <v>23.5625</v>
          </cell>
          <cell r="C16">
            <v>31.4</v>
          </cell>
          <cell r="D16">
            <v>16.8</v>
          </cell>
          <cell r="E16">
            <v>55.958333333333336</v>
          </cell>
          <cell r="F16">
            <v>81</v>
          </cell>
          <cell r="G16">
            <v>27</v>
          </cell>
          <cell r="H16">
            <v>18.720000000000002</v>
          </cell>
          <cell r="I16" t="str">
            <v>NE</v>
          </cell>
          <cell r="J16">
            <v>33.480000000000004</v>
          </cell>
          <cell r="K16">
            <v>0</v>
          </cell>
        </row>
        <row r="17">
          <cell r="B17">
            <v>22.412499999999998</v>
          </cell>
          <cell r="C17">
            <v>30.2</v>
          </cell>
          <cell r="D17">
            <v>15.8</v>
          </cell>
          <cell r="E17">
            <v>54.916666666666664</v>
          </cell>
          <cell r="F17">
            <v>75</v>
          </cell>
          <cell r="G17">
            <v>33</v>
          </cell>
          <cell r="H17">
            <v>12.24</v>
          </cell>
          <cell r="I17" t="str">
            <v>NE</v>
          </cell>
          <cell r="J17">
            <v>26.28</v>
          </cell>
          <cell r="K17">
            <v>0</v>
          </cell>
        </row>
        <row r="18">
          <cell r="B18">
            <v>22.724999999999998</v>
          </cell>
          <cell r="C18">
            <v>30.1</v>
          </cell>
          <cell r="D18">
            <v>16.399999999999999</v>
          </cell>
          <cell r="E18">
            <v>51.291666666666664</v>
          </cell>
          <cell r="F18">
            <v>74</v>
          </cell>
          <cell r="G18">
            <v>25</v>
          </cell>
          <cell r="H18">
            <v>17.64</v>
          </cell>
          <cell r="I18" t="str">
            <v>NE</v>
          </cell>
          <cell r="J18">
            <v>36</v>
          </cell>
          <cell r="K18">
            <v>0</v>
          </cell>
        </row>
        <row r="19">
          <cell r="B19">
            <v>22.966666666666669</v>
          </cell>
          <cell r="C19">
            <v>31.7</v>
          </cell>
          <cell r="D19">
            <v>16.100000000000001</v>
          </cell>
          <cell r="E19">
            <v>51.166666666666664</v>
          </cell>
          <cell r="F19">
            <v>77</v>
          </cell>
          <cell r="G19">
            <v>24</v>
          </cell>
          <cell r="H19">
            <v>14.4</v>
          </cell>
          <cell r="I19" t="str">
            <v>NE</v>
          </cell>
          <cell r="J19">
            <v>36</v>
          </cell>
          <cell r="K19">
            <v>0</v>
          </cell>
        </row>
        <row r="20">
          <cell r="B20">
            <v>23.491666666666664</v>
          </cell>
          <cell r="C20">
            <v>31.3</v>
          </cell>
          <cell r="D20">
            <v>16.2</v>
          </cell>
          <cell r="E20">
            <v>50.375</v>
          </cell>
          <cell r="F20">
            <v>81</v>
          </cell>
          <cell r="G20">
            <v>26</v>
          </cell>
          <cell r="H20">
            <v>19.440000000000001</v>
          </cell>
          <cell r="I20" t="str">
            <v>NE</v>
          </cell>
          <cell r="J20">
            <v>32.4</v>
          </cell>
          <cell r="K20">
            <v>0</v>
          </cell>
        </row>
        <row r="21">
          <cell r="B21">
            <v>23.262500000000003</v>
          </cell>
          <cell r="C21">
            <v>29.8</v>
          </cell>
          <cell r="D21">
            <v>17.7</v>
          </cell>
          <cell r="E21">
            <v>53.166666666666664</v>
          </cell>
          <cell r="F21">
            <v>67</v>
          </cell>
          <cell r="G21">
            <v>38</v>
          </cell>
          <cell r="H21">
            <v>21.96</v>
          </cell>
          <cell r="I21" t="str">
            <v>NE</v>
          </cell>
          <cell r="J21">
            <v>40.680000000000007</v>
          </cell>
          <cell r="K21">
            <v>0</v>
          </cell>
        </row>
        <row r="22">
          <cell r="B22">
            <v>20.470833333333339</v>
          </cell>
          <cell r="C22">
            <v>27.1</v>
          </cell>
          <cell r="D22">
            <v>15.7</v>
          </cell>
          <cell r="E22">
            <v>71.916666666666671</v>
          </cell>
          <cell r="F22">
            <v>95</v>
          </cell>
          <cell r="G22">
            <v>45</v>
          </cell>
          <cell r="H22">
            <v>20.88</v>
          </cell>
          <cell r="I22" t="str">
            <v>SO</v>
          </cell>
          <cell r="J22">
            <v>45</v>
          </cell>
          <cell r="K22">
            <v>6.4</v>
          </cell>
        </row>
        <row r="23">
          <cell r="B23">
            <v>16.054166666666664</v>
          </cell>
          <cell r="C23">
            <v>22.8</v>
          </cell>
          <cell r="D23">
            <v>11.1</v>
          </cell>
          <cell r="E23">
            <v>81.041666666666671</v>
          </cell>
          <cell r="F23">
            <v>96</v>
          </cell>
          <cell r="G23">
            <v>56</v>
          </cell>
          <cell r="H23">
            <v>13.32</v>
          </cell>
          <cell r="I23" t="str">
            <v>S</v>
          </cell>
          <cell r="J23">
            <v>26.64</v>
          </cell>
          <cell r="K23">
            <v>0.2</v>
          </cell>
        </row>
        <row r="24">
          <cell r="B24">
            <v>17.554166666666667</v>
          </cell>
          <cell r="C24">
            <v>25.6</v>
          </cell>
          <cell r="D24">
            <v>9.9</v>
          </cell>
          <cell r="E24">
            <v>70.041666666666671</v>
          </cell>
          <cell r="F24">
            <v>97</v>
          </cell>
          <cell r="G24">
            <v>37</v>
          </cell>
          <cell r="H24">
            <v>8.64</v>
          </cell>
          <cell r="I24" t="str">
            <v>SE</v>
          </cell>
          <cell r="J24">
            <v>23.400000000000002</v>
          </cell>
          <cell r="K24">
            <v>0</v>
          </cell>
        </row>
        <row r="25">
          <cell r="B25">
            <v>19.737500000000001</v>
          </cell>
          <cell r="C25">
            <v>27.4</v>
          </cell>
          <cell r="D25">
            <v>14.3</v>
          </cell>
          <cell r="E25">
            <v>64.5</v>
          </cell>
          <cell r="F25">
            <v>83</v>
          </cell>
          <cell r="G25">
            <v>38</v>
          </cell>
          <cell r="H25">
            <v>24.840000000000003</v>
          </cell>
          <cell r="I25" t="str">
            <v>NE</v>
          </cell>
          <cell r="J25">
            <v>43.2</v>
          </cell>
          <cell r="K25">
            <v>0</v>
          </cell>
        </row>
        <row r="26">
          <cell r="B26">
            <v>21.033333333333335</v>
          </cell>
          <cell r="C26">
            <v>29.5</v>
          </cell>
          <cell r="D26">
            <v>13.7</v>
          </cell>
          <cell r="E26">
            <v>62</v>
          </cell>
          <cell r="F26">
            <v>87</v>
          </cell>
          <cell r="G26">
            <v>36</v>
          </cell>
          <cell r="H26">
            <v>17.64</v>
          </cell>
          <cell r="I26" t="str">
            <v>NE</v>
          </cell>
          <cell r="J26">
            <v>32.4</v>
          </cell>
          <cell r="K26">
            <v>0</v>
          </cell>
        </row>
        <row r="27">
          <cell r="B27">
            <v>23.516666666666669</v>
          </cell>
          <cell r="C27">
            <v>32.5</v>
          </cell>
          <cell r="D27">
            <v>18.100000000000001</v>
          </cell>
          <cell r="E27">
            <v>59.833333333333336</v>
          </cell>
          <cell r="F27">
            <v>79</v>
          </cell>
          <cell r="G27">
            <v>31</v>
          </cell>
          <cell r="H27">
            <v>24.12</v>
          </cell>
          <cell r="I27" t="str">
            <v>N</v>
          </cell>
          <cell r="J27">
            <v>39.24</v>
          </cell>
          <cell r="K27">
            <v>0</v>
          </cell>
        </row>
        <row r="28">
          <cell r="B28">
            <v>20.533333333333331</v>
          </cell>
          <cell r="C28">
            <v>26</v>
          </cell>
          <cell r="D28">
            <v>15</v>
          </cell>
          <cell r="E28">
            <v>77.916666666666671</v>
          </cell>
          <cell r="F28">
            <v>98</v>
          </cell>
          <cell r="G28">
            <v>58</v>
          </cell>
          <cell r="H28">
            <v>29.880000000000003</v>
          </cell>
          <cell r="I28" t="str">
            <v>SE</v>
          </cell>
          <cell r="J28">
            <v>63.360000000000007</v>
          </cell>
          <cell r="K28">
            <v>23.4</v>
          </cell>
        </row>
        <row r="29">
          <cell r="B29">
            <v>20.037499999999998</v>
          </cell>
          <cell r="C29">
            <v>25.7</v>
          </cell>
          <cell r="D29">
            <v>17.3</v>
          </cell>
          <cell r="E29">
            <v>83.458333333333329</v>
          </cell>
          <cell r="F29">
            <v>97</v>
          </cell>
          <cell r="G29">
            <v>57</v>
          </cell>
          <cell r="H29">
            <v>19.8</v>
          </cell>
          <cell r="I29" t="str">
            <v>L</v>
          </cell>
          <cell r="J29">
            <v>33.480000000000004</v>
          </cell>
          <cell r="K29">
            <v>1.2</v>
          </cell>
        </row>
        <row r="30">
          <cell r="B30">
            <v>21.625</v>
          </cell>
          <cell r="C30">
            <v>29.1</v>
          </cell>
          <cell r="D30">
            <v>16</v>
          </cell>
          <cell r="E30">
            <v>75.25</v>
          </cell>
          <cell r="F30">
            <v>93</v>
          </cell>
          <cell r="G30">
            <v>49</v>
          </cell>
          <cell r="H30">
            <v>21.6</v>
          </cell>
          <cell r="I30" t="str">
            <v>NE</v>
          </cell>
          <cell r="J30">
            <v>42.84</v>
          </cell>
          <cell r="K30">
            <v>0</v>
          </cell>
        </row>
        <row r="31">
          <cell r="B31">
            <v>20.437500000000004</v>
          </cell>
          <cell r="C31">
            <v>25.6</v>
          </cell>
          <cell r="D31">
            <v>17.3</v>
          </cell>
          <cell r="E31">
            <v>81.083333333333329</v>
          </cell>
          <cell r="F31">
            <v>97</v>
          </cell>
          <cell r="G31">
            <v>57</v>
          </cell>
          <cell r="H31">
            <v>22.32</v>
          </cell>
          <cell r="I31" t="str">
            <v>SE</v>
          </cell>
          <cell r="J31">
            <v>47.88</v>
          </cell>
          <cell r="K31">
            <v>19.399999999999999</v>
          </cell>
        </row>
        <row r="32">
          <cell r="B32">
            <v>18.820833333333333</v>
          </cell>
          <cell r="C32">
            <v>26.1</v>
          </cell>
          <cell r="D32">
            <v>12</v>
          </cell>
          <cell r="E32">
            <v>81.5</v>
          </cell>
          <cell r="F32">
            <v>99</v>
          </cell>
          <cell r="G32">
            <v>48</v>
          </cell>
          <cell r="H32">
            <v>10.44</v>
          </cell>
          <cell r="I32" t="str">
            <v>NE</v>
          </cell>
          <cell r="J32">
            <v>25.56</v>
          </cell>
          <cell r="K32">
            <v>5.0000000000000009</v>
          </cell>
        </row>
        <row r="33">
          <cell r="B33">
            <v>20.512500000000003</v>
          </cell>
          <cell r="C33">
            <v>29.2</v>
          </cell>
          <cell r="D33">
            <v>13.3</v>
          </cell>
          <cell r="E33">
            <v>66</v>
          </cell>
          <cell r="F33">
            <v>94</v>
          </cell>
          <cell r="G33">
            <v>27</v>
          </cell>
          <cell r="H33">
            <v>18.36</v>
          </cell>
          <cell r="I33" t="str">
            <v>NE</v>
          </cell>
          <cell r="J33">
            <v>38.159999999999997</v>
          </cell>
          <cell r="K33">
            <v>0</v>
          </cell>
        </row>
        <row r="34">
          <cell r="B34">
            <v>22.491666666666664</v>
          </cell>
          <cell r="C34">
            <v>32</v>
          </cell>
          <cell r="D34">
            <v>14.1</v>
          </cell>
          <cell r="E34">
            <v>54.75</v>
          </cell>
          <cell r="F34">
            <v>83</v>
          </cell>
          <cell r="G34">
            <v>28</v>
          </cell>
          <cell r="H34">
            <v>16.2</v>
          </cell>
          <cell r="I34" t="str">
            <v>NE</v>
          </cell>
          <cell r="J34">
            <v>29.880000000000003</v>
          </cell>
          <cell r="K34">
            <v>0</v>
          </cell>
        </row>
        <row r="35">
          <cell r="B35">
            <v>25.425000000000001</v>
          </cell>
          <cell r="C35">
            <v>36.200000000000003</v>
          </cell>
          <cell r="D35">
            <v>16</v>
          </cell>
          <cell r="E35">
            <v>53.458333333333336</v>
          </cell>
          <cell r="F35">
            <v>85</v>
          </cell>
          <cell r="G35">
            <v>22</v>
          </cell>
          <cell r="H35">
            <v>14.4</v>
          </cell>
          <cell r="I35" t="str">
            <v>NE</v>
          </cell>
          <cell r="J35">
            <v>28.08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 t="str">
            <v>*</v>
          </cell>
        </row>
      </sheetData>
      <sheetData sheetId="5">
        <row r="5">
          <cell r="K5" t="str">
            <v>*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B5">
            <v>24.108333333333331</v>
          </cell>
          <cell r="C5">
            <v>30.8</v>
          </cell>
          <cell r="D5">
            <v>18.5</v>
          </cell>
          <cell r="E5">
            <v>45.75</v>
          </cell>
          <cell r="F5">
            <v>65</v>
          </cell>
          <cell r="G5">
            <v>25</v>
          </cell>
          <cell r="H5">
            <v>16.559999999999999</v>
          </cell>
          <cell r="I5" t="str">
            <v>L</v>
          </cell>
          <cell r="J5">
            <v>33.840000000000003</v>
          </cell>
          <cell r="K5">
            <v>0</v>
          </cell>
        </row>
        <row r="6">
          <cell r="B6">
            <v>23.970833333333335</v>
          </cell>
          <cell r="C6">
            <v>31.8</v>
          </cell>
          <cell r="D6">
            <v>17.8</v>
          </cell>
          <cell r="E6">
            <v>46.916666666666664</v>
          </cell>
          <cell r="F6">
            <v>66</v>
          </cell>
          <cell r="G6">
            <v>25</v>
          </cell>
          <cell r="H6">
            <v>18.720000000000002</v>
          </cell>
          <cell r="I6" t="str">
            <v>L</v>
          </cell>
          <cell r="J6">
            <v>36.36</v>
          </cell>
          <cell r="K6">
            <v>0</v>
          </cell>
        </row>
        <row r="7">
          <cell r="B7">
            <v>24.054166666666664</v>
          </cell>
          <cell r="C7">
            <v>32.299999999999997</v>
          </cell>
          <cell r="D7">
            <v>17.600000000000001</v>
          </cell>
          <cell r="E7">
            <v>48.416666666666664</v>
          </cell>
          <cell r="F7">
            <v>70</v>
          </cell>
          <cell r="G7">
            <v>22</v>
          </cell>
          <cell r="H7">
            <v>14.76</v>
          </cell>
          <cell r="I7" t="str">
            <v>NE</v>
          </cell>
          <cell r="J7">
            <v>34.200000000000003</v>
          </cell>
          <cell r="K7">
            <v>0</v>
          </cell>
        </row>
        <row r="8">
          <cell r="B8">
            <v>24.858333333333331</v>
          </cell>
          <cell r="C8">
            <v>32.1</v>
          </cell>
          <cell r="D8">
            <v>18.7</v>
          </cell>
          <cell r="E8">
            <v>42.583333333333336</v>
          </cell>
          <cell r="F8">
            <v>65</v>
          </cell>
          <cell r="G8">
            <v>23</v>
          </cell>
          <cell r="H8">
            <v>15.48</v>
          </cell>
          <cell r="I8" t="str">
            <v>NE</v>
          </cell>
          <cell r="J8">
            <v>33.480000000000004</v>
          </cell>
          <cell r="K8">
            <v>0</v>
          </cell>
        </row>
        <row r="9">
          <cell r="B9">
            <v>24.799999999999997</v>
          </cell>
          <cell r="C9">
            <v>32.299999999999997</v>
          </cell>
          <cell r="D9">
            <v>19.3</v>
          </cell>
          <cell r="E9">
            <v>41.333333333333336</v>
          </cell>
          <cell r="F9">
            <v>61</v>
          </cell>
          <cell r="G9">
            <v>23</v>
          </cell>
          <cell r="H9">
            <v>19.440000000000001</v>
          </cell>
          <cell r="I9" t="str">
            <v>N</v>
          </cell>
          <cell r="J9">
            <v>37.440000000000005</v>
          </cell>
          <cell r="K9">
            <v>0</v>
          </cell>
        </row>
        <row r="10">
          <cell r="B10">
            <v>24.825000000000003</v>
          </cell>
          <cell r="C10">
            <v>33.5</v>
          </cell>
          <cell r="D10">
            <v>17</v>
          </cell>
          <cell r="E10">
            <v>41.5</v>
          </cell>
          <cell r="F10">
            <v>63</v>
          </cell>
          <cell r="G10">
            <v>21</v>
          </cell>
          <cell r="H10">
            <v>22.68</v>
          </cell>
          <cell r="I10" t="str">
            <v>NE</v>
          </cell>
          <cell r="J10">
            <v>39.6</v>
          </cell>
          <cell r="K10">
            <v>0</v>
          </cell>
        </row>
        <row r="11">
          <cell r="B11">
            <v>25.270833333333339</v>
          </cell>
          <cell r="C11">
            <v>34.5</v>
          </cell>
          <cell r="D11">
            <v>17.600000000000001</v>
          </cell>
          <cell r="E11">
            <v>42.875</v>
          </cell>
          <cell r="F11">
            <v>63</v>
          </cell>
          <cell r="G11">
            <v>23</v>
          </cell>
          <cell r="H11">
            <v>25.56</v>
          </cell>
          <cell r="I11" t="str">
            <v>N</v>
          </cell>
          <cell r="J11">
            <v>43.2</v>
          </cell>
          <cell r="K11">
            <v>0</v>
          </cell>
        </row>
        <row r="12">
          <cell r="B12">
            <v>26.274999999999995</v>
          </cell>
          <cell r="C12">
            <v>34.5</v>
          </cell>
          <cell r="D12">
            <v>19.5</v>
          </cell>
          <cell r="E12">
            <v>42</v>
          </cell>
          <cell r="F12">
            <v>61</v>
          </cell>
          <cell r="G12">
            <v>18</v>
          </cell>
          <cell r="H12">
            <v>16.920000000000002</v>
          </cell>
          <cell r="I12" t="str">
            <v>NE</v>
          </cell>
          <cell r="J12">
            <v>30.96</v>
          </cell>
          <cell r="K12">
            <v>0</v>
          </cell>
        </row>
        <row r="13">
          <cell r="B13">
            <v>25.662499999999998</v>
          </cell>
          <cell r="C13">
            <v>32.9</v>
          </cell>
          <cell r="D13">
            <v>19.600000000000001</v>
          </cell>
          <cell r="E13">
            <v>40.291666666666664</v>
          </cell>
          <cell r="F13">
            <v>57</v>
          </cell>
          <cell r="G13">
            <v>22</v>
          </cell>
          <cell r="H13">
            <v>23.040000000000003</v>
          </cell>
          <cell r="I13" t="str">
            <v>L</v>
          </cell>
          <cell r="J13">
            <v>37.080000000000005</v>
          </cell>
          <cell r="K13">
            <v>0</v>
          </cell>
        </row>
        <row r="14">
          <cell r="B14">
            <v>25.291666666666661</v>
          </cell>
          <cell r="C14">
            <v>33.299999999999997</v>
          </cell>
          <cell r="D14">
            <v>18.399999999999999</v>
          </cell>
          <cell r="E14">
            <v>45.916666666666664</v>
          </cell>
          <cell r="F14">
            <v>68</v>
          </cell>
          <cell r="G14">
            <v>22</v>
          </cell>
          <cell r="H14">
            <v>17.64</v>
          </cell>
          <cell r="I14" t="str">
            <v>NE</v>
          </cell>
          <cell r="J14">
            <v>32.04</v>
          </cell>
          <cell r="K14">
            <v>0</v>
          </cell>
        </row>
        <row r="15">
          <cell r="B15">
            <v>25.395833333333332</v>
          </cell>
          <cell r="C15">
            <v>32.299999999999997</v>
          </cell>
          <cell r="D15">
            <v>19.7</v>
          </cell>
          <cell r="E15">
            <v>47.375</v>
          </cell>
          <cell r="F15">
            <v>64</v>
          </cell>
          <cell r="G15">
            <v>27</v>
          </cell>
          <cell r="H15">
            <v>21.240000000000002</v>
          </cell>
          <cell r="I15" t="str">
            <v>NE</v>
          </cell>
          <cell r="J15">
            <v>34.200000000000003</v>
          </cell>
          <cell r="K15">
            <v>0</v>
          </cell>
        </row>
        <row r="16">
          <cell r="B16">
            <v>24.950000000000003</v>
          </cell>
          <cell r="C16">
            <v>31.9</v>
          </cell>
          <cell r="D16">
            <v>19</v>
          </cell>
          <cell r="E16">
            <v>45.958333333333336</v>
          </cell>
          <cell r="F16">
            <v>67</v>
          </cell>
          <cell r="G16">
            <v>24</v>
          </cell>
          <cell r="H16">
            <v>21.6</v>
          </cell>
          <cell r="I16" t="str">
            <v>L</v>
          </cell>
          <cell r="J16">
            <v>35.28</v>
          </cell>
          <cell r="K16">
            <v>0</v>
          </cell>
        </row>
        <row r="17">
          <cell r="B17">
            <v>24.183333333333334</v>
          </cell>
          <cell r="C17">
            <v>31.8</v>
          </cell>
          <cell r="D17">
            <v>18.2</v>
          </cell>
          <cell r="E17">
            <v>42.791666666666664</v>
          </cell>
          <cell r="F17">
            <v>59</v>
          </cell>
          <cell r="G17">
            <v>24</v>
          </cell>
          <cell r="H17">
            <v>21.6</v>
          </cell>
          <cell r="I17" t="str">
            <v>L</v>
          </cell>
          <cell r="J17">
            <v>37.800000000000004</v>
          </cell>
          <cell r="K17">
            <v>0</v>
          </cell>
        </row>
        <row r="18">
          <cell r="B18">
            <v>24.150000000000002</v>
          </cell>
          <cell r="C18">
            <v>31</v>
          </cell>
          <cell r="D18">
            <v>18.5</v>
          </cell>
          <cell r="E18">
            <v>39.375</v>
          </cell>
          <cell r="F18">
            <v>58</v>
          </cell>
          <cell r="G18">
            <v>20</v>
          </cell>
          <cell r="H18">
            <v>21.6</v>
          </cell>
          <cell r="I18" t="str">
            <v>L</v>
          </cell>
          <cell r="J18">
            <v>39.6</v>
          </cell>
          <cell r="K18">
            <v>0</v>
          </cell>
        </row>
        <row r="19">
          <cell r="B19">
            <v>23.762500000000003</v>
          </cell>
          <cell r="C19">
            <v>31.6</v>
          </cell>
          <cell r="D19">
            <v>17.8</v>
          </cell>
          <cell r="E19">
            <v>43.333333333333336</v>
          </cell>
          <cell r="F19">
            <v>61</v>
          </cell>
          <cell r="G19">
            <v>24</v>
          </cell>
          <cell r="H19">
            <v>14.76</v>
          </cell>
          <cell r="I19" t="str">
            <v>NE</v>
          </cell>
          <cell r="J19">
            <v>24.48</v>
          </cell>
          <cell r="K19">
            <v>0</v>
          </cell>
        </row>
        <row r="20">
          <cell r="B20">
            <v>25.224999999999998</v>
          </cell>
          <cell r="C20">
            <v>32.5</v>
          </cell>
          <cell r="D20">
            <v>19.3</v>
          </cell>
          <cell r="E20">
            <v>40.875</v>
          </cell>
          <cell r="F20">
            <v>57</v>
          </cell>
          <cell r="G20">
            <v>22</v>
          </cell>
          <cell r="H20">
            <v>14.76</v>
          </cell>
          <cell r="I20" t="str">
            <v>NE</v>
          </cell>
          <cell r="J20">
            <v>34.200000000000003</v>
          </cell>
          <cell r="K20">
            <v>0</v>
          </cell>
        </row>
        <row r="21">
          <cell r="B21">
            <v>24.670833333333334</v>
          </cell>
          <cell r="C21">
            <v>30.8</v>
          </cell>
          <cell r="D21">
            <v>19.3</v>
          </cell>
          <cell r="E21">
            <v>43.541666666666664</v>
          </cell>
          <cell r="F21">
            <v>58</v>
          </cell>
          <cell r="G21">
            <v>30</v>
          </cell>
          <cell r="H21">
            <v>16.2</v>
          </cell>
          <cell r="I21" t="str">
            <v>L</v>
          </cell>
          <cell r="J21">
            <v>32.04</v>
          </cell>
          <cell r="K21">
            <v>0</v>
          </cell>
        </row>
        <row r="22">
          <cell r="B22">
            <v>24.037500000000005</v>
          </cell>
          <cell r="C22">
            <v>32.299999999999997</v>
          </cell>
          <cell r="D22">
            <v>19.100000000000001</v>
          </cell>
          <cell r="E22">
            <v>52.5</v>
          </cell>
          <cell r="F22">
            <v>82</v>
          </cell>
          <cell r="G22">
            <v>30</v>
          </cell>
          <cell r="H22">
            <v>20.16</v>
          </cell>
          <cell r="I22" t="str">
            <v>NE</v>
          </cell>
          <cell r="J22">
            <v>39.96</v>
          </cell>
          <cell r="K22">
            <v>0</v>
          </cell>
        </row>
        <row r="23">
          <cell r="B23">
            <v>17.604166666666668</v>
          </cell>
          <cell r="C23">
            <v>23.5</v>
          </cell>
          <cell r="D23">
            <v>12.9</v>
          </cell>
          <cell r="E23">
            <v>71.041666666666671</v>
          </cell>
          <cell r="F23">
            <v>89</v>
          </cell>
          <cell r="G23">
            <v>44</v>
          </cell>
          <cell r="H23">
            <v>23.040000000000003</v>
          </cell>
          <cell r="I23" t="str">
            <v>SO</v>
          </cell>
          <cell r="J23">
            <v>42.12</v>
          </cell>
          <cell r="K23">
            <v>0</v>
          </cell>
        </row>
        <row r="24">
          <cell r="B24">
            <v>19.462500000000002</v>
          </cell>
          <cell r="C24">
            <v>27.8</v>
          </cell>
          <cell r="D24">
            <v>13.1</v>
          </cell>
          <cell r="E24">
            <v>60.041666666666664</v>
          </cell>
          <cell r="F24">
            <v>85</v>
          </cell>
          <cell r="G24">
            <v>27</v>
          </cell>
          <cell r="H24">
            <v>12.6</v>
          </cell>
          <cell r="I24" t="str">
            <v>S</v>
          </cell>
          <cell r="J24">
            <v>25.56</v>
          </cell>
          <cell r="K24">
            <v>0</v>
          </cell>
        </row>
        <row r="25">
          <cell r="B25">
            <v>21.216666666666665</v>
          </cell>
          <cell r="C25">
            <v>28</v>
          </cell>
          <cell r="D25">
            <v>15.3</v>
          </cell>
          <cell r="E25">
            <v>53.416666666666664</v>
          </cell>
          <cell r="F25">
            <v>80</v>
          </cell>
          <cell r="G25">
            <v>33</v>
          </cell>
          <cell r="H25">
            <v>16.2</v>
          </cell>
          <cell r="I25" t="str">
            <v>SE</v>
          </cell>
          <cell r="J25">
            <v>31.680000000000003</v>
          </cell>
          <cell r="K25">
            <v>0</v>
          </cell>
        </row>
        <row r="26">
          <cell r="B26">
            <v>23.208333333333339</v>
          </cell>
          <cell r="C26">
            <v>32.4</v>
          </cell>
          <cell r="D26">
            <v>16.100000000000001</v>
          </cell>
          <cell r="E26">
            <v>50.541666666666664</v>
          </cell>
          <cell r="F26">
            <v>74</v>
          </cell>
          <cell r="G26">
            <v>26</v>
          </cell>
          <cell r="H26">
            <v>16.559999999999999</v>
          </cell>
          <cell r="I26" t="str">
            <v>L</v>
          </cell>
          <cell r="J26">
            <v>34.56</v>
          </cell>
          <cell r="K26">
            <v>0</v>
          </cell>
        </row>
        <row r="27">
          <cell r="B27">
            <v>26.008333333333329</v>
          </cell>
          <cell r="C27">
            <v>35.6</v>
          </cell>
          <cell r="D27">
            <v>19</v>
          </cell>
          <cell r="E27">
            <v>44.5</v>
          </cell>
          <cell r="F27">
            <v>67</v>
          </cell>
          <cell r="G27">
            <v>22</v>
          </cell>
          <cell r="H27">
            <v>21.240000000000002</v>
          </cell>
          <cell r="I27" t="str">
            <v>NE</v>
          </cell>
          <cell r="J27">
            <v>40.32</v>
          </cell>
          <cell r="K27">
            <v>0</v>
          </cell>
        </row>
        <row r="28">
          <cell r="B28">
            <v>22.599999999999998</v>
          </cell>
          <cell r="C28">
            <v>26.3</v>
          </cell>
          <cell r="D28">
            <v>19.2</v>
          </cell>
          <cell r="E28">
            <v>64.083333333333329</v>
          </cell>
          <cell r="F28">
            <v>77</v>
          </cell>
          <cell r="G28">
            <v>50</v>
          </cell>
          <cell r="H28">
            <v>25.92</v>
          </cell>
          <cell r="I28" t="str">
            <v>L</v>
          </cell>
          <cell r="J28">
            <v>43.2</v>
          </cell>
          <cell r="K28">
            <v>0</v>
          </cell>
        </row>
        <row r="29">
          <cell r="B29">
            <v>22.091666666666669</v>
          </cell>
          <cell r="C29">
            <v>29.9</v>
          </cell>
          <cell r="D29">
            <v>17</v>
          </cell>
          <cell r="E29">
            <v>69.166666666666671</v>
          </cell>
          <cell r="F29">
            <v>91</v>
          </cell>
          <cell r="G29">
            <v>37</v>
          </cell>
          <cell r="H29">
            <v>17.28</v>
          </cell>
          <cell r="I29" t="str">
            <v>L</v>
          </cell>
          <cell r="J29">
            <v>37.800000000000004</v>
          </cell>
          <cell r="K29">
            <v>0</v>
          </cell>
        </row>
        <row r="30">
          <cell r="B30">
            <v>22.433333333333334</v>
          </cell>
          <cell r="C30">
            <v>29.4</v>
          </cell>
          <cell r="D30">
            <v>17.8</v>
          </cell>
          <cell r="E30">
            <v>68.708333333333329</v>
          </cell>
          <cell r="F30">
            <v>82</v>
          </cell>
          <cell r="G30">
            <v>43</v>
          </cell>
          <cell r="H30">
            <v>16.920000000000002</v>
          </cell>
          <cell r="I30" t="str">
            <v>L</v>
          </cell>
          <cell r="J30">
            <v>36.36</v>
          </cell>
          <cell r="K30">
            <v>0</v>
          </cell>
        </row>
        <row r="31">
          <cell r="B31">
            <v>19.766666666666669</v>
          </cell>
          <cell r="C31">
            <v>24.7</v>
          </cell>
          <cell r="D31">
            <v>16.5</v>
          </cell>
          <cell r="E31">
            <v>80.666666666666671</v>
          </cell>
          <cell r="F31">
            <v>95</v>
          </cell>
          <cell r="G31">
            <v>60</v>
          </cell>
          <cell r="H31">
            <v>24.12</v>
          </cell>
          <cell r="I31" t="str">
            <v>NE</v>
          </cell>
          <cell r="J31">
            <v>51.12</v>
          </cell>
          <cell r="K31">
            <v>0</v>
          </cell>
        </row>
        <row r="32">
          <cell r="B32">
            <v>18.987500000000001</v>
          </cell>
          <cell r="C32">
            <v>27.1</v>
          </cell>
          <cell r="D32">
            <v>13.1</v>
          </cell>
          <cell r="E32">
            <v>77.333333333333329</v>
          </cell>
          <cell r="F32">
            <v>97</v>
          </cell>
          <cell r="G32">
            <v>33</v>
          </cell>
          <cell r="H32">
            <v>14.76</v>
          </cell>
          <cell r="I32" t="str">
            <v>SE</v>
          </cell>
          <cell r="J32">
            <v>28.08</v>
          </cell>
          <cell r="K32">
            <v>9.1999999999999993</v>
          </cell>
        </row>
        <row r="33">
          <cell r="B33">
            <v>22.0625</v>
          </cell>
          <cell r="C33">
            <v>31</v>
          </cell>
          <cell r="D33">
            <v>15.3</v>
          </cell>
          <cell r="E33">
            <v>57.958333333333336</v>
          </cell>
          <cell r="F33">
            <v>84</v>
          </cell>
          <cell r="G33">
            <v>18</v>
          </cell>
          <cell r="H33">
            <v>15.120000000000001</v>
          </cell>
          <cell r="I33" t="str">
            <v>NE</v>
          </cell>
          <cell r="J33">
            <v>28.8</v>
          </cell>
          <cell r="K33">
            <v>0</v>
          </cell>
        </row>
        <row r="34">
          <cell r="B34">
            <v>24.762499999999992</v>
          </cell>
          <cell r="C34">
            <v>33.6</v>
          </cell>
          <cell r="D34">
            <v>18.3</v>
          </cell>
          <cell r="E34">
            <v>40.666666666666664</v>
          </cell>
          <cell r="F34">
            <v>58</v>
          </cell>
          <cell r="G34">
            <v>22</v>
          </cell>
          <cell r="H34">
            <v>16.2</v>
          </cell>
          <cell r="I34" t="str">
            <v>L</v>
          </cell>
          <cell r="J34">
            <v>33.119999999999997</v>
          </cell>
          <cell r="K34">
            <v>0</v>
          </cell>
        </row>
        <row r="35">
          <cell r="B35">
            <v>28.070833333333329</v>
          </cell>
          <cell r="C35">
            <v>36</v>
          </cell>
          <cell r="D35">
            <v>21.2</v>
          </cell>
          <cell r="E35">
            <v>37.541666666666664</v>
          </cell>
          <cell r="F35">
            <v>55</v>
          </cell>
          <cell r="G35">
            <v>21</v>
          </cell>
          <cell r="H35">
            <v>13.32</v>
          </cell>
          <cell r="I35" t="str">
            <v>L</v>
          </cell>
          <cell r="J35">
            <v>23.400000000000002</v>
          </cell>
          <cell r="K35">
            <v>0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K5">
            <v>2.2000000000000002</v>
          </cell>
        </row>
      </sheetData>
      <sheetData sheetId="7">
        <row r="5">
          <cell r="B5">
            <v>24.091666666666665</v>
          </cell>
          <cell r="C5">
            <v>33.200000000000003</v>
          </cell>
          <cell r="D5">
            <v>16.399999999999999</v>
          </cell>
          <cell r="E5">
            <v>58.458333333333336</v>
          </cell>
          <cell r="F5">
            <v>93</v>
          </cell>
          <cell r="G5">
            <v>23</v>
          </cell>
          <cell r="H5">
            <v>15.840000000000002</v>
          </cell>
          <cell r="I5" t="str">
            <v>NE</v>
          </cell>
          <cell r="J5">
            <v>28.08</v>
          </cell>
          <cell r="K5">
            <v>0</v>
          </cell>
        </row>
        <row r="6">
          <cell r="B6">
            <v>22.858333333333334</v>
          </cell>
          <cell r="C6">
            <v>32.5</v>
          </cell>
          <cell r="D6">
            <v>13</v>
          </cell>
          <cell r="E6">
            <v>57.041666666666664</v>
          </cell>
          <cell r="F6">
            <v>94</v>
          </cell>
          <cell r="G6">
            <v>24</v>
          </cell>
          <cell r="H6">
            <v>18.720000000000002</v>
          </cell>
          <cell r="I6" t="str">
            <v>N</v>
          </cell>
          <cell r="J6">
            <v>37.080000000000005</v>
          </cell>
          <cell r="K6">
            <v>0</v>
          </cell>
        </row>
        <row r="7">
          <cell r="B7">
            <v>23.145833333333332</v>
          </cell>
          <cell r="C7">
            <v>32.4</v>
          </cell>
          <cell r="D7">
            <v>14.1</v>
          </cell>
          <cell r="E7">
            <v>56.541666666666664</v>
          </cell>
          <cell r="F7">
            <v>89</v>
          </cell>
          <cell r="G7">
            <v>27</v>
          </cell>
          <cell r="H7">
            <v>16.559999999999999</v>
          </cell>
          <cell r="I7" t="str">
            <v>SE</v>
          </cell>
          <cell r="J7">
            <v>34.92</v>
          </cell>
          <cell r="K7">
            <v>0</v>
          </cell>
        </row>
        <row r="8">
          <cell r="B8">
            <v>22.866666666666664</v>
          </cell>
          <cell r="C8">
            <v>33.200000000000003</v>
          </cell>
          <cell r="D8">
            <v>13.6</v>
          </cell>
          <cell r="E8">
            <v>60.958333333333336</v>
          </cell>
          <cell r="F8">
            <v>94</v>
          </cell>
          <cell r="G8">
            <v>23</v>
          </cell>
          <cell r="H8">
            <v>12.96</v>
          </cell>
          <cell r="I8" t="str">
            <v>SE</v>
          </cell>
          <cell r="J8">
            <v>29.52</v>
          </cell>
          <cell r="K8">
            <v>0</v>
          </cell>
        </row>
        <row r="9">
          <cell r="B9">
            <v>23.033333333333335</v>
          </cell>
          <cell r="C9">
            <v>33.6</v>
          </cell>
          <cell r="D9">
            <v>14</v>
          </cell>
          <cell r="E9">
            <v>62.25</v>
          </cell>
          <cell r="F9">
            <v>94</v>
          </cell>
          <cell r="G9">
            <v>25</v>
          </cell>
          <cell r="H9">
            <v>13.32</v>
          </cell>
          <cell r="I9" t="str">
            <v>N</v>
          </cell>
          <cell r="J9">
            <v>28.44</v>
          </cell>
          <cell r="K9">
            <v>0</v>
          </cell>
        </row>
        <row r="10">
          <cell r="B10">
            <v>24.629166666666663</v>
          </cell>
          <cell r="C10">
            <v>33.200000000000003</v>
          </cell>
          <cell r="D10">
            <v>15</v>
          </cell>
          <cell r="E10">
            <v>52.875</v>
          </cell>
          <cell r="F10">
            <v>92</v>
          </cell>
          <cell r="G10">
            <v>26</v>
          </cell>
          <cell r="H10">
            <v>22.32</v>
          </cell>
          <cell r="I10" t="str">
            <v>N</v>
          </cell>
          <cell r="J10">
            <v>45</v>
          </cell>
          <cell r="K10">
            <v>0</v>
          </cell>
        </row>
        <row r="11">
          <cell r="B11">
            <v>26.204166666666669</v>
          </cell>
          <cell r="C11">
            <v>33.299999999999997</v>
          </cell>
          <cell r="D11">
            <v>20</v>
          </cell>
          <cell r="E11">
            <v>46.791666666666664</v>
          </cell>
          <cell r="F11">
            <v>63</v>
          </cell>
          <cell r="G11">
            <v>31</v>
          </cell>
          <cell r="H11">
            <v>25.2</v>
          </cell>
          <cell r="I11" t="str">
            <v>N</v>
          </cell>
          <cell r="J11">
            <v>48.96</v>
          </cell>
          <cell r="K11">
            <v>0</v>
          </cell>
        </row>
        <row r="12">
          <cell r="B12">
            <v>26.616666666666664</v>
          </cell>
          <cell r="C12">
            <v>34.200000000000003</v>
          </cell>
          <cell r="D12">
            <v>17.7</v>
          </cell>
          <cell r="E12">
            <v>51.791666666666664</v>
          </cell>
          <cell r="F12">
            <v>87</v>
          </cell>
          <cell r="G12">
            <v>29</v>
          </cell>
          <cell r="H12">
            <v>19.8</v>
          </cell>
          <cell r="I12" t="str">
            <v>N</v>
          </cell>
          <cell r="J12">
            <v>34.56</v>
          </cell>
          <cell r="K12">
            <v>0</v>
          </cell>
        </row>
        <row r="13">
          <cell r="B13">
            <v>27.162500000000005</v>
          </cell>
          <cell r="C13">
            <v>34.6</v>
          </cell>
          <cell r="D13">
            <v>20.8</v>
          </cell>
          <cell r="E13">
            <v>40.208333333333336</v>
          </cell>
          <cell r="F13">
            <v>64</v>
          </cell>
          <cell r="G13">
            <v>20</v>
          </cell>
          <cell r="H13">
            <v>20.88</v>
          </cell>
          <cell r="I13" t="str">
            <v>N</v>
          </cell>
          <cell r="J13">
            <v>37.800000000000004</v>
          </cell>
          <cell r="K13">
            <v>0</v>
          </cell>
        </row>
        <row r="14">
          <cell r="B14">
            <v>25.329166666666666</v>
          </cell>
          <cell r="C14">
            <v>33.299999999999997</v>
          </cell>
          <cell r="D14">
            <v>15.8</v>
          </cell>
          <cell r="E14">
            <v>44.875</v>
          </cell>
          <cell r="F14">
            <v>81</v>
          </cell>
          <cell r="G14">
            <v>25</v>
          </cell>
          <cell r="H14">
            <v>16.559999999999999</v>
          </cell>
          <cell r="I14" t="str">
            <v>N</v>
          </cell>
          <cell r="J14">
            <v>37.800000000000004</v>
          </cell>
          <cell r="K14">
            <v>0</v>
          </cell>
        </row>
        <row r="15">
          <cell r="B15">
            <v>24.837499999999995</v>
          </cell>
          <cell r="C15">
            <v>33.799999999999997</v>
          </cell>
          <cell r="D15">
            <v>16.100000000000001</v>
          </cell>
          <cell r="E15">
            <v>56.916666666666664</v>
          </cell>
          <cell r="F15">
            <v>93</v>
          </cell>
          <cell r="G15">
            <v>24</v>
          </cell>
          <cell r="H15">
            <v>20.16</v>
          </cell>
          <cell r="I15" t="str">
            <v>NE</v>
          </cell>
          <cell r="J15">
            <v>38.519999999999996</v>
          </cell>
          <cell r="K15">
            <v>0</v>
          </cell>
        </row>
        <row r="16">
          <cell r="B16">
            <v>24.679166666666671</v>
          </cell>
          <cell r="C16">
            <v>33</v>
          </cell>
          <cell r="D16">
            <v>14.5</v>
          </cell>
          <cell r="E16">
            <v>53.666666666666664</v>
          </cell>
          <cell r="F16">
            <v>92</v>
          </cell>
          <cell r="G16">
            <v>27</v>
          </cell>
          <cell r="H16">
            <v>19.440000000000001</v>
          </cell>
          <cell r="I16" t="str">
            <v>N</v>
          </cell>
          <cell r="J16">
            <v>31.319999999999997</v>
          </cell>
          <cell r="K16">
            <v>0</v>
          </cell>
        </row>
        <row r="17">
          <cell r="B17">
            <v>23.516666666666669</v>
          </cell>
          <cell r="C17">
            <v>33.6</v>
          </cell>
          <cell r="D17">
            <v>14.2</v>
          </cell>
          <cell r="E17">
            <v>60.458333333333336</v>
          </cell>
          <cell r="F17">
            <v>94</v>
          </cell>
          <cell r="G17">
            <v>21</v>
          </cell>
          <cell r="H17">
            <v>14.04</v>
          </cell>
          <cell r="I17" t="str">
            <v>SE</v>
          </cell>
          <cell r="J17">
            <v>27</v>
          </cell>
          <cell r="K17">
            <v>0</v>
          </cell>
        </row>
        <row r="18">
          <cell r="B18">
            <v>22.712500000000002</v>
          </cell>
          <cell r="C18">
            <v>31.6</v>
          </cell>
          <cell r="D18">
            <v>14.2</v>
          </cell>
          <cell r="E18">
            <v>58.083333333333336</v>
          </cell>
          <cell r="F18">
            <v>93</v>
          </cell>
          <cell r="G18">
            <v>24</v>
          </cell>
          <cell r="H18">
            <v>15.48</v>
          </cell>
          <cell r="I18" t="str">
            <v>SE</v>
          </cell>
          <cell r="J18">
            <v>33.480000000000004</v>
          </cell>
          <cell r="K18">
            <v>0</v>
          </cell>
        </row>
        <row r="19">
          <cell r="B19">
            <v>23.049999999999994</v>
          </cell>
          <cell r="C19">
            <v>31.4</v>
          </cell>
          <cell r="D19">
            <v>15.6</v>
          </cell>
          <cell r="E19">
            <v>56.166666666666664</v>
          </cell>
          <cell r="F19">
            <v>88</v>
          </cell>
          <cell r="G19">
            <v>28</v>
          </cell>
          <cell r="H19">
            <v>17.28</v>
          </cell>
          <cell r="I19" t="str">
            <v>N</v>
          </cell>
          <cell r="J19">
            <v>30.6</v>
          </cell>
          <cell r="K19">
            <v>0</v>
          </cell>
        </row>
        <row r="20">
          <cell r="B20">
            <v>24.020833333333339</v>
          </cell>
          <cell r="C20">
            <v>34</v>
          </cell>
          <cell r="D20">
            <v>14.9</v>
          </cell>
          <cell r="E20">
            <v>55.25</v>
          </cell>
          <cell r="F20">
            <v>91</v>
          </cell>
          <cell r="G20">
            <v>20</v>
          </cell>
          <cell r="H20">
            <v>18</v>
          </cell>
          <cell r="I20" t="str">
            <v>SE</v>
          </cell>
          <cell r="J20">
            <v>32.4</v>
          </cell>
          <cell r="K20">
            <v>0</v>
          </cell>
        </row>
        <row r="21">
          <cell r="B21">
            <v>24.860869565217396</v>
          </cell>
          <cell r="C21">
            <v>33.5</v>
          </cell>
          <cell r="D21">
            <v>15.3</v>
          </cell>
          <cell r="E21">
            <v>51.434782608695649</v>
          </cell>
          <cell r="F21">
            <v>88</v>
          </cell>
          <cell r="G21">
            <v>25</v>
          </cell>
          <cell r="H21">
            <v>16.920000000000002</v>
          </cell>
          <cell r="I21" t="str">
            <v>SE</v>
          </cell>
          <cell r="J21">
            <v>30.6</v>
          </cell>
          <cell r="K21">
            <v>0</v>
          </cell>
        </row>
        <row r="22">
          <cell r="B22">
            <v>21.491666666666664</v>
          </cell>
          <cell r="C22">
            <v>27.1</v>
          </cell>
          <cell r="D22">
            <v>18.5</v>
          </cell>
          <cell r="E22">
            <v>70.291666666666671</v>
          </cell>
          <cell r="F22">
            <v>88</v>
          </cell>
          <cell r="G22">
            <v>45</v>
          </cell>
          <cell r="H22">
            <v>11.879999999999999</v>
          </cell>
          <cell r="I22" t="str">
            <v>SE</v>
          </cell>
          <cell r="J22">
            <v>28.44</v>
          </cell>
          <cell r="K22">
            <v>0</v>
          </cell>
        </row>
        <row r="23">
          <cell r="B23">
            <v>18.099999999999998</v>
          </cell>
          <cell r="C23">
            <v>27.7</v>
          </cell>
          <cell r="D23">
            <v>9.3000000000000007</v>
          </cell>
          <cell r="E23">
            <v>72.083333333333329</v>
          </cell>
          <cell r="F23">
            <v>97</v>
          </cell>
          <cell r="G23">
            <v>34</v>
          </cell>
          <cell r="H23">
            <v>8.64</v>
          </cell>
          <cell r="I23" t="str">
            <v>S</v>
          </cell>
          <cell r="J23">
            <v>20.52</v>
          </cell>
          <cell r="K23">
            <v>0.2</v>
          </cell>
        </row>
        <row r="24">
          <cell r="B24">
            <v>19.625000000000004</v>
          </cell>
          <cell r="C24">
            <v>29.9</v>
          </cell>
          <cell r="D24">
            <v>10.8</v>
          </cell>
          <cell r="E24">
            <v>62.791666666666664</v>
          </cell>
          <cell r="F24">
            <v>94</v>
          </cell>
          <cell r="G24">
            <v>23</v>
          </cell>
          <cell r="H24">
            <v>10.08</v>
          </cell>
          <cell r="I24" t="str">
            <v>S</v>
          </cell>
          <cell r="J24">
            <v>24.840000000000003</v>
          </cell>
          <cell r="K24">
            <v>0</v>
          </cell>
        </row>
        <row r="25">
          <cell r="B25">
            <v>21.979166666666661</v>
          </cell>
          <cell r="C25">
            <v>32.299999999999997</v>
          </cell>
          <cell r="D25">
            <v>12.2</v>
          </cell>
          <cell r="E25">
            <v>57.916666666666664</v>
          </cell>
          <cell r="F25">
            <v>94</v>
          </cell>
          <cell r="G25">
            <v>24</v>
          </cell>
          <cell r="H25">
            <v>10.44</v>
          </cell>
          <cell r="I25" t="str">
            <v>L</v>
          </cell>
          <cell r="J25">
            <v>21.6</v>
          </cell>
          <cell r="K25">
            <v>0</v>
          </cell>
        </row>
        <row r="26">
          <cell r="B26">
            <v>24.64782608695652</v>
          </cell>
          <cell r="C26">
            <v>34.799999999999997</v>
          </cell>
          <cell r="D26">
            <v>14.6</v>
          </cell>
          <cell r="E26">
            <v>51.173913043478258</v>
          </cell>
          <cell r="F26">
            <v>89</v>
          </cell>
          <cell r="G26">
            <v>25</v>
          </cell>
          <cell r="H26">
            <v>17.64</v>
          </cell>
          <cell r="I26" t="str">
            <v>N</v>
          </cell>
          <cell r="J26">
            <v>35.28</v>
          </cell>
          <cell r="K26">
            <v>0</v>
          </cell>
        </row>
        <row r="27">
          <cell r="B27">
            <v>25.779166666666669</v>
          </cell>
          <cell r="C27">
            <v>35.6</v>
          </cell>
          <cell r="D27">
            <v>17.600000000000001</v>
          </cell>
          <cell r="E27">
            <v>56.708333333333336</v>
          </cell>
          <cell r="F27">
            <v>85</v>
          </cell>
          <cell r="G27">
            <v>27</v>
          </cell>
          <cell r="H27">
            <v>8.64</v>
          </cell>
          <cell r="I27" t="str">
            <v>SE</v>
          </cell>
          <cell r="J27">
            <v>21.96</v>
          </cell>
          <cell r="K27">
            <v>0</v>
          </cell>
        </row>
        <row r="28">
          <cell r="B28">
            <v>24.583333333333339</v>
          </cell>
          <cell r="C28">
            <v>28.6</v>
          </cell>
          <cell r="D28">
            <v>20.399999999999999</v>
          </cell>
          <cell r="E28">
            <v>68.833333333333329</v>
          </cell>
          <cell r="F28">
            <v>89</v>
          </cell>
          <cell r="G28">
            <v>51</v>
          </cell>
          <cell r="H28">
            <v>9.7200000000000006</v>
          </cell>
          <cell r="I28" t="str">
            <v>S</v>
          </cell>
          <cell r="J28">
            <v>23.040000000000003</v>
          </cell>
          <cell r="K28">
            <v>0</v>
          </cell>
        </row>
        <row r="29">
          <cell r="B29">
            <v>24.454166666666666</v>
          </cell>
          <cell r="C29">
            <v>33.299999999999997</v>
          </cell>
          <cell r="D29">
            <v>17.2</v>
          </cell>
          <cell r="E29">
            <v>66.208333333333329</v>
          </cell>
          <cell r="F29">
            <v>95</v>
          </cell>
          <cell r="G29">
            <v>31</v>
          </cell>
          <cell r="H29">
            <v>11.879999999999999</v>
          </cell>
          <cell r="I29" t="str">
            <v>N</v>
          </cell>
          <cell r="J29">
            <v>20.16</v>
          </cell>
          <cell r="K29">
            <v>0</v>
          </cell>
        </row>
        <row r="30">
          <cell r="B30">
            <v>26.55416666666666</v>
          </cell>
          <cell r="C30">
            <v>36.200000000000003</v>
          </cell>
          <cell r="D30">
            <v>17.899999999999999</v>
          </cell>
          <cell r="E30">
            <v>54.583333333333336</v>
          </cell>
          <cell r="F30">
            <v>87</v>
          </cell>
          <cell r="G30">
            <v>25</v>
          </cell>
          <cell r="H30">
            <v>16.2</v>
          </cell>
          <cell r="I30" t="str">
            <v>SE</v>
          </cell>
          <cell r="J30">
            <v>29.52</v>
          </cell>
          <cell r="K30">
            <v>0</v>
          </cell>
        </row>
        <row r="31">
          <cell r="B31">
            <v>22.437499999999996</v>
          </cell>
          <cell r="C31">
            <v>28.9</v>
          </cell>
          <cell r="D31">
            <v>19.100000000000001</v>
          </cell>
          <cell r="E31">
            <v>75.916666666666671</v>
          </cell>
          <cell r="F31">
            <v>91</v>
          </cell>
          <cell r="G31">
            <v>43</v>
          </cell>
          <cell r="H31">
            <v>15.48</v>
          </cell>
          <cell r="I31" t="str">
            <v>SE</v>
          </cell>
          <cell r="J31">
            <v>42.84</v>
          </cell>
          <cell r="K31">
            <v>10.8</v>
          </cell>
        </row>
        <row r="32">
          <cell r="B32">
            <v>21.483333333333334</v>
          </cell>
          <cell r="C32">
            <v>31.5</v>
          </cell>
          <cell r="D32">
            <v>14</v>
          </cell>
          <cell r="E32">
            <v>67.75</v>
          </cell>
          <cell r="F32">
            <v>95</v>
          </cell>
          <cell r="G32">
            <v>28</v>
          </cell>
          <cell r="H32">
            <v>9.7200000000000006</v>
          </cell>
          <cell r="I32" t="str">
            <v>S</v>
          </cell>
          <cell r="J32">
            <v>23.040000000000003</v>
          </cell>
          <cell r="K32">
            <v>0</v>
          </cell>
        </row>
        <row r="33">
          <cell r="B33">
            <v>23.816666666666666</v>
          </cell>
          <cell r="C33">
            <v>33.700000000000003</v>
          </cell>
          <cell r="D33">
            <v>15.1</v>
          </cell>
          <cell r="E33">
            <v>51.833333333333336</v>
          </cell>
          <cell r="F33">
            <v>83</v>
          </cell>
          <cell r="G33">
            <v>17</v>
          </cell>
          <cell r="H33">
            <v>16.2</v>
          </cell>
          <cell r="I33" t="str">
            <v>NE</v>
          </cell>
          <cell r="J33">
            <v>32.76</v>
          </cell>
          <cell r="K33">
            <v>0</v>
          </cell>
        </row>
        <row r="34">
          <cell r="B34">
            <v>24.716666666666669</v>
          </cell>
          <cell r="C34">
            <v>36.4</v>
          </cell>
          <cell r="D34">
            <v>13.6</v>
          </cell>
          <cell r="E34">
            <v>54.041666666666664</v>
          </cell>
          <cell r="F34">
            <v>92</v>
          </cell>
          <cell r="G34">
            <v>22</v>
          </cell>
          <cell r="H34">
            <v>11.520000000000001</v>
          </cell>
          <cell r="I34" t="str">
            <v>SE</v>
          </cell>
          <cell r="J34">
            <v>22.68</v>
          </cell>
          <cell r="K34">
            <v>0</v>
          </cell>
        </row>
        <row r="35">
          <cell r="B35">
            <v>27.637500000000003</v>
          </cell>
          <cell r="C35">
            <v>38.700000000000003</v>
          </cell>
          <cell r="D35">
            <v>17.3</v>
          </cell>
          <cell r="E35">
            <v>50.083333333333336</v>
          </cell>
          <cell r="F35">
            <v>90</v>
          </cell>
          <cell r="G35">
            <v>13</v>
          </cell>
          <cell r="H35">
            <v>15.120000000000001</v>
          </cell>
          <cell r="I35" t="str">
            <v>SE</v>
          </cell>
          <cell r="J35">
            <v>30.96</v>
          </cell>
          <cell r="K35">
            <v>0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2.4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K5">
            <v>0</v>
          </cell>
        </row>
      </sheetData>
      <sheetData sheetId="7">
        <row r="5">
          <cell r="B5">
            <v>23.762499999999999</v>
          </cell>
          <cell r="C5">
            <v>30.8</v>
          </cell>
          <cell r="D5">
            <v>17.899999999999999</v>
          </cell>
          <cell r="E5">
            <v>49.833333333333336</v>
          </cell>
          <cell r="F5">
            <v>76</v>
          </cell>
          <cell r="G5">
            <v>26</v>
          </cell>
          <cell r="H5">
            <v>16.559999999999999</v>
          </cell>
          <cell r="I5" t="str">
            <v>NE</v>
          </cell>
          <cell r="J5">
            <v>36</v>
          </cell>
          <cell r="K5">
            <v>0</v>
          </cell>
        </row>
        <row r="6">
          <cell r="B6">
            <v>23.324999999999999</v>
          </cell>
          <cell r="C6">
            <v>31.4</v>
          </cell>
          <cell r="D6">
            <v>14.5</v>
          </cell>
          <cell r="E6">
            <v>51.125</v>
          </cell>
          <cell r="F6">
            <v>84</v>
          </cell>
          <cell r="G6">
            <v>25</v>
          </cell>
          <cell r="H6">
            <v>13.32</v>
          </cell>
          <cell r="I6" t="str">
            <v>NE</v>
          </cell>
          <cell r="J6">
            <v>30.96</v>
          </cell>
          <cell r="K6">
            <v>0</v>
          </cell>
        </row>
        <row r="7">
          <cell r="B7">
            <v>24.091666666666665</v>
          </cell>
          <cell r="C7">
            <v>32.5</v>
          </cell>
          <cell r="D7">
            <v>15.4</v>
          </cell>
          <cell r="E7">
            <v>49.125</v>
          </cell>
          <cell r="F7">
            <v>81</v>
          </cell>
          <cell r="G7">
            <v>21</v>
          </cell>
          <cell r="H7">
            <v>10.44</v>
          </cell>
          <cell r="I7" t="str">
            <v>N</v>
          </cell>
          <cell r="J7">
            <v>32.04</v>
          </cell>
          <cell r="K7">
            <v>0</v>
          </cell>
        </row>
        <row r="8">
          <cell r="B8">
            <v>23.766666666666666</v>
          </cell>
          <cell r="C8">
            <v>31.8</v>
          </cell>
          <cell r="D8">
            <v>16.5</v>
          </cell>
          <cell r="E8">
            <v>49.833333333333336</v>
          </cell>
          <cell r="F8">
            <v>79</v>
          </cell>
          <cell r="G8">
            <v>22</v>
          </cell>
          <cell r="H8">
            <v>15.120000000000001</v>
          </cell>
          <cell r="I8" t="str">
            <v>NE</v>
          </cell>
          <cell r="J8">
            <v>34.56</v>
          </cell>
          <cell r="K8">
            <v>0</v>
          </cell>
        </row>
        <row r="9">
          <cell r="B9">
            <v>24.283333333333335</v>
          </cell>
          <cell r="C9">
            <v>32.1</v>
          </cell>
          <cell r="D9">
            <v>17.100000000000001</v>
          </cell>
          <cell r="E9">
            <v>45.666666666666664</v>
          </cell>
          <cell r="F9">
            <v>74</v>
          </cell>
          <cell r="G9">
            <v>23</v>
          </cell>
          <cell r="H9">
            <v>17.28</v>
          </cell>
          <cell r="I9" t="str">
            <v>N</v>
          </cell>
          <cell r="J9">
            <v>38.159999999999997</v>
          </cell>
          <cell r="K9">
            <v>0</v>
          </cell>
        </row>
        <row r="10">
          <cell r="B10">
            <v>25.579166666666669</v>
          </cell>
          <cell r="C10">
            <v>33.1</v>
          </cell>
          <cell r="D10">
            <v>19.8</v>
          </cell>
          <cell r="E10">
            <v>40.458333333333336</v>
          </cell>
          <cell r="F10">
            <v>57</v>
          </cell>
          <cell r="G10">
            <v>23</v>
          </cell>
          <cell r="H10">
            <v>19.079999999999998</v>
          </cell>
          <cell r="I10" t="str">
            <v>N</v>
          </cell>
          <cell r="J10">
            <v>41.76</v>
          </cell>
          <cell r="K10">
            <v>0</v>
          </cell>
        </row>
        <row r="11">
          <cell r="B11">
            <v>25.733333333333334</v>
          </cell>
          <cell r="C11">
            <v>33.4</v>
          </cell>
          <cell r="D11">
            <v>19.3</v>
          </cell>
          <cell r="E11">
            <v>43.541666666666664</v>
          </cell>
          <cell r="F11">
            <v>59</v>
          </cell>
          <cell r="G11">
            <v>27</v>
          </cell>
          <cell r="H11">
            <v>22.32</v>
          </cell>
          <cell r="I11" t="str">
            <v>NE</v>
          </cell>
          <cell r="J11">
            <v>51.480000000000004</v>
          </cell>
          <cell r="K11">
            <v>0</v>
          </cell>
        </row>
        <row r="12">
          <cell r="B12">
            <v>26.370833333333326</v>
          </cell>
          <cell r="C12">
            <v>34.9</v>
          </cell>
          <cell r="D12">
            <v>18.2</v>
          </cell>
          <cell r="E12">
            <v>45.083333333333336</v>
          </cell>
          <cell r="F12">
            <v>75</v>
          </cell>
          <cell r="G12">
            <v>20</v>
          </cell>
          <cell r="H12">
            <v>15.120000000000001</v>
          </cell>
          <cell r="I12" t="str">
            <v>NE</v>
          </cell>
          <cell r="J12">
            <v>35.64</v>
          </cell>
          <cell r="K12">
            <v>0</v>
          </cell>
        </row>
        <row r="13">
          <cell r="B13">
            <v>25.541666666666668</v>
          </cell>
          <cell r="C13">
            <v>33.200000000000003</v>
          </cell>
          <cell r="D13">
            <v>18.399999999999999</v>
          </cell>
          <cell r="E13">
            <v>42.166666666666664</v>
          </cell>
          <cell r="F13">
            <v>62</v>
          </cell>
          <cell r="G13">
            <v>23</v>
          </cell>
          <cell r="H13">
            <v>19.440000000000001</v>
          </cell>
          <cell r="I13" t="str">
            <v>NE</v>
          </cell>
          <cell r="J13">
            <v>39.96</v>
          </cell>
          <cell r="K13">
            <v>0</v>
          </cell>
        </row>
        <row r="14">
          <cell r="B14">
            <v>25.845833333333331</v>
          </cell>
          <cell r="C14">
            <v>34</v>
          </cell>
          <cell r="D14">
            <v>18.399999999999999</v>
          </cell>
          <cell r="E14">
            <v>44.083333333333336</v>
          </cell>
          <cell r="F14">
            <v>67</v>
          </cell>
          <cell r="G14">
            <v>22</v>
          </cell>
          <cell r="H14">
            <v>20.16</v>
          </cell>
          <cell r="I14" t="str">
            <v>NE</v>
          </cell>
          <cell r="J14">
            <v>41.04</v>
          </cell>
          <cell r="K14">
            <v>0</v>
          </cell>
        </row>
        <row r="15">
          <cell r="B15">
            <v>24.687500000000004</v>
          </cell>
          <cell r="C15">
            <v>32.5</v>
          </cell>
          <cell r="D15">
            <v>16.899999999999999</v>
          </cell>
          <cell r="E15">
            <v>51.916666666666664</v>
          </cell>
          <cell r="F15">
            <v>81</v>
          </cell>
          <cell r="G15">
            <v>28</v>
          </cell>
          <cell r="H15">
            <v>13.68</v>
          </cell>
          <cell r="I15" t="str">
            <v>NE</v>
          </cell>
          <cell r="J15">
            <v>33.480000000000004</v>
          </cell>
          <cell r="K15">
            <v>0</v>
          </cell>
        </row>
        <row r="16">
          <cell r="B16">
            <v>25.058333333333334</v>
          </cell>
          <cell r="C16">
            <v>31.5</v>
          </cell>
          <cell r="D16">
            <v>19</v>
          </cell>
          <cell r="E16">
            <v>46.791666666666664</v>
          </cell>
          <cell r="F16">
            <v>68</v>
          </cell>
          <cell r="G16">
            <v>27</v>
          </cell>
          <cell r="H16">
            <v>20.52</v>
          </cell>
          <cell r="I16" t="str">
            <v>L</v>
          </cell>
          <cell r="J16">
            <v>41.4</v>
          </cell>
          <cell r="K16">
            <v>0</v>
          </cell>
        </row>
        <row r="17">
          <cell r="B17">
            <v>23.874999999999996</v>
          </cell>
          <cell r="C17">
            <v>31.6</v>
          </cell>
          <cell r="D17">
            <v>16.8</v>
          </cell>
          <cell r="E17">
            <v>44.833333333333336</v>
          </cell>
          <cell r="F17">
            <v>66</v>
          </cell>
          <cell r="G17">
            <v>25</v>
          </cell>
          <cell r="H17">
            <v>12.96</v>
          </cell>
          <cell r="I17" t="str">
            <v>NE</v>
          </cell>
          <cell r="J17">
            <v>40.680000000000007</v>
          </cell>
          <cell r="K17">
            <v>0</v>
          </cell>
        </row>
        <row r="18">
          <cell r="B18">
            <v>24.170833333333334</v>
          </cell>
          <cell r="C18">
            <v>30.3</v>
          </cell>
          <cell r="D18">
            <v>17.600000000000001</v>
          </cell>
          <cell r="E18">
            <v>41.25</v>
          </cell>
          <cell r="F18">
            <v>63</v>
          </cell>
          <cell r="G18">
            <v>22</v>
          </cell>
          <cell r="H18">
            <v>14.4</v>
          </cell>
          <cell r="I18" t="str">
            <v>NE</v>
          </cell>
          <cell r="J18">
            <v>30.96</v>
          </cell>
          <cell r="K18">
            <v>0</v>
          </cell>
        </row>
        <row r="19">
          <cell r="B19">
            <v>23.279166666666665</v>
          </cell>
          <cell r="C19">
            <v>31.3</v>
          </cell>
          <cell r="D19">
            <v>16</v>
          </cell>
          <cell r="E19">
            <v>45.5</v>
          </cell>
          <cell r="F19">
            <v>71</v>
          </cell>
          <cell r="G19">
            <v>24</v>
          </cell>
          <cell r="H19">
            <v>14.04</v>
          </cell>
          <cell r="I19" t="str">
            <v>N</v>
          </cell>
          <cell r="J19">
            <v>30.240000000000002</v>
          </cell>
          <cell r="K19">
            <v>0</v>
          </cell>
        </row>
        <row r="20">
          <cell r="B20">
            <v>23.687500000000004</v>
          </cell>
          <cell r="C20">
            <v>32.6</v>
          </cell>
          <cell r="D20">
            <v>15.7</v>
          </cell>
          <cell r="E20">
            <v>49.25</v>
          </cell>
          <cell r="F20">
            <v>80</v>
          </cell>
          <cell r="G20">
            <v>23</v>
          </cell>
          <cell r="H20">
            <v>5.7600000000000007</v>
          </cell>
          <cell r="I20" t="str">
            <v>NE</v>
          </cell>
          <cell r="J20">
            <v>32.4</v>
          </cell>
          <cell r="K20">
            <v>0</v>
          </cell>
        </row>
        <row r="21">
          <cell r="B21">
            <v>24.545833333333334</v>
          </cell>
          <cell r="C21">
            <v>31.3</v>
          </cell>
          <cell r="D21">
            <v>18.2</v>
          </cell>
          <cell r="E21">
            <v>46.333333333333336</v>
          </cell>
          <cell r="F21">
            <v>69</v>
          </cell>
          <cell r="G21">
            <v>29</v>
          </cell>
          <cell r="H21">
            <v>12.24</v>
          </cell>
          <cell r="I21" t="str">
            <v>L</v>
          </cell>
          <cell r="J21">
            <v>36</v>
          </cell>
          <cell r="K21">
            <v>0</v>
          </cell>
        </row>
        <row r="22">
          <cell r="B22">
            <v>21.308333333333334</v>
          </cell>
          <cell r="C22">
            <v>25.5</v>
          </cell>
          <cell r="D22">
            <v>16.5</v>
          </cell>
          <cell r="E22">
            <v>68.291666666666671</v>
          </cell>
          <cell r="F22">
            <v>94</v>
          </cell>
          <cell r="G22">
            <v>46</v>
          </cell>
          <cell r="H22">
            <v>11.16</v>
          </cell>
          <cell r="I22" t="str">
            <v>NE</v>
          </cell>
          <cell r="J22">
            <v>36</v>
          </cell>
          <cell r="K22">
            <v>3</v>
          </cell>
        </row>
        <row r="23">
          <cell r="B23">
            <v>16.408333333333335</v>
          </cell>
          <cell r="C23">
            <v>23.5</v>
          </cell>
          <cell r="D23">
            <v>11.4</v>
          </cell>
          <cell r="E23">
            <v>79.666666666666671</v>
          </cell>
          <cell r="F23">
            <v>96</v>
          </cell>
          <cell r="G23">
            <v>51</v>
          </cell>
          <cell r="H23">
            <v>1.08</v>
          </cell>
          <cell r="I23" t="str">
            <v>S</v>
          </cell>
          <cell r="J23">
            <v>21.240000000000002</v>
          </cell>
          <cell r="K23">
            <v>0</v>
          </cell>
        </row>
        <row r="24">
          <cell r="B24">
            <v>17.62916666666667</v>
          </cell>
          <cell r="C24">
            <v>27.3</v>
          </cell>
          <cell r="D24">
            <v>8.1999999999999993</v>
          </cell>
          <cell r="E24">
            <v>70.625</v>
          </cell>
          <cell r="F24">
            <v>97</v>
          </cell>
          <cell r="G24">
            <v>29</v>
          </cell>
          <cell r="H24">
            <v>0.72000000000000008</v>
          </cell>
          <cell r="I24" t="str">
            <v>SE</v>
          </cell>
          <cell r="J24">
            <v>16.920000000000002</v>
          </cell>
          <cell r="K24">
            <v>0.2</v>
          </cell>
        </row>
        <row r="25">
          <cell r="B25">
            <v>20.656521739130433</v>
          </cell>
          <cell r="C25">
            <v>28.6</v>
          </cell>
          <cell r="D25">
            <v>14.1</v>
          </cell>
          <cell r="E25">
            <v>60.739130434782609</v>
          </cell>
          <cell r="F25">
            <v>83</v>
          </cell>
          <cell r="G25">
            <v>33</v>
          </cell>
          <cell r="H25">
            <v>10.08</v>
          </cell>
          <cell r="I25" t="str">
            <v>L</v>
          </cell>
          <cell r="J25">
            <v>33.840000000000003</v>
          </cell>
          <cell r="K25">
            <v>0</v>
          </cell>
        </row>
        <row r="26">
          <cell r="B26">
            <v>23.379166666666666</v>
          </cell>
          <cell r="C26">
            <v>32.5</v>
          </cell>
          <cell r="D26">
            <v>16</v>
          </cell>
          <cell r="E26">
            <v>51.166666666666664</v>
          </cell>
          <cell r="F26">
            <v>73</v>
          </cell>
          <cell r="G26">
            <v>27</v>
          </cell>
          <cell r="H26">
            <v>12.6</v>
          </cell>
          <cell r="I26" t="str">
            <v>NE</v>
          </cell>
          <cell r="J26">
            <v>35.28</v>
          </cell>
          <cell r="K26">
            <v>0</v>
          </cell>
        </row>
        <row r="27">
          <cell r="B27">
            <v>25.675000000000001</v>
          </cell>
          <cell r="C27">
            <v>35</v>
          </cell>
          <cell r="D27">
            <v>18.100000000000001</v>
          </cell>
          <cell r="E27">
            <v>48.125</v>
          </cell>
          <cell r="F27">
            <v>71</v>
          </cell>
          <cell r="G27">
            <v>28</v>
          </cell>
          <cell r="H27">
            <v>18.720000000000002</v>
          </cell>
          <cell r="I27" t="str">
            <v>L</v>
          </cell>
          <cell r="J27">
            <v>38.519999999999996</v>
          </cell>
          <cell r="K27">
            <v>0</v>
          </cell>
        </row>
        <row r="28">
          <cell r="B28">
            <v>22.212500000000002</v>
          </cell>
          <cell r="C28">
            <v>27.4</v>
          </cell>
          <cell r="D28">
            <v>17.600000000000001</v>
          </cell>
          <cell r="E28">
            <v>68.375</v>
          </cell>
          <cell r="F28">
            <v>86</v>
          </cell>
          <cell r="G28">
            <v>50</v>
          </cell>
          <cell r="H28">
            <v>18.36</v>
          </cell>
          <cell r="I28" t="str">
            <v>L</v>
          </cell>
          <cell r="J28">
            <v>35.28</v>
          </cell>
          <cell r="K28">
            <v>0</v>
          </cell>
        </row>
        <row r="29">
          <cell r="B29">
            <v>21.770833333333332</v>
          </cell>
          <cell r="C29">
            <v>29.6</v>
          </cell>
          <cell r="D29">
            <v>16.600000000000001</v>
          </cell>
          <cell r="E29">
            <v>73.666666666666671</v>
          </cell>
          <cell r="F29">
            <v>95</v>
          </cell>
          <cell r="G29">
            <v>42</v>
          </cell>
          <cell r="H29">
            <v>14.76</v>
          </cell>
          <cell r="I29" t="str">
            <v>L</v>
          </cell>
          <cell r="J29">
            <v>33.840000000000003</v>
          </cell>
          <cell r="K29">
            <v>0</v>
          </cell>
        </row>
        <row r="30">
          <cell r="B30">
            <v>23.5</v>
          </cell>
          <cell r="C30">
            <v>32.5</v>
          </cell>
          <cell r="D30">
            <v>17.5</v>
          </cell>
          <cell r="E30">
            <v>64.708333333333329</v>
          </cell>
          <cell r="F30">
            <v>86</v>
          </cell>
          <cell r="G30">
            <v>32</v>
          </cell>
          <cell r="H30">
            <v>17.64</v>
          </cell>
          <cell r="I30" t="str">
            <v>NE</v>
          </cell>
          <cell r="J30">
            <v>32.76</v>
          </cell>
          <cell r="K30">
            <v>0</v>
          </cell>
        </row>
        <row r="31">
          <cell r="B31">
            <v>19.641666666666666</v>
          </cell>
          <cell r="C31">
            <v>25.5</v>
          </cell>
          <cell r="D31">
            <v>16.100000000000001</v>
          </cell>
          <cell r="E31">
            <v>79.875</v>
          </cell>
          <cell r="F31">
            <v>97</v>
          </cell>
          <cell r="G31">
            <v>57</v>
          </cell>
          <cell r="H31">
            <v>13.32</v>
          </cell>
          <cell r="I31" t="str">
            <v>NO</v>
          </cell>
          <cell r="J31">
            <v>33.480000000000004</v>
          </cell>
          <cell r="K31">
            <v>36.200000000000003</v>
          </cell>
        </row>
        <row r="32">
          <cell r="B32">
            <v>18.758333333333333</v>
          </cell>
          <cell r="C32">
            <v>27.8</v>
          </cell>
          <cell r="D32">
            <v>11.8</v>
          </cell>
          <cell r="E32">
            <v>78.708333333333329</v>
          </cell>
          <cell r="F32">
            <v>98</v>
          </cell>
          <cell r="G32">
            <v>36</v>
          </cell>
          <cell r="H32">
            <v>6.48</v>
          </cell>
          <cell r="I32" t="str">
            <v>L</v>
          </cell>
          <cell r="J32">
            <v>27.720000000000002</v>
          </cell>
          <cell r="K32">
            <v>0.2</v>
          </cell>
        </row>
        <row r="33">
          <cell r="B33">
            <v>19.537499999999998</v>
          </cell>
          <cell r="C33">
            <v>29.6</v>
          </cell>
          <cell r="D33">
            <v>12.9</v>
          </cell>
          <cell r="E33">
            <v>68.9375</v>
          </cell>
          <cell r="F33">
            <v>95</v>
          </cell>
          <cell r="G33">
            <v>26</v>
          </cell>
          <cell r="H33">
            <v>12.6</v>
          </cell>
          <cell r="I33" t="str">
            <v>NE</v>
          </cell>
          <cell r="J33">
            <v>29.52</v>
          </cell>
          <cell r="K33">
            <v>0</v>
          </cell>
        </row>
        <row r="34">
          <cell r="B34">
            <v>23.221428571428568</v>
          </cell>
          <cell r="C34">
            <v>32.299999999999997</v>
          </cell>
          <cell r="D34">
            <v>13.4</v>
          </cell>
          <cell r="E34">
            <v>51.071428571428569</v>
          </cell>
          <cell r="F34">
            <v>82</v>
          </cell>
          <cell r="G34">
            <v>27</v>
          </cell>
          <cell r="H34">
            <v>9.7200000000000006</v>
          </cell>
          <cell r="I34" t="str">
            <v>NE</v>
          </cell>
          <cell r="J34">
            <v>25.92</v>
          </cell>
          <cell r="K34">
            <v>0</v>
          </cell>
        </row>
        <row r="35">
          <cell r="B35">
            <v>26.249999999999996</v>
          </cell>
          <cell r="C35">
            <v>36</v>
          </cell>
          <cell r="D35">
            <v>16</v>
          </cell>
          <cell r="E35">
            <v>51.722222222222221</v>
          </cell>
          <cell r="F35">
            <v>88</v>
          </cell>
          <cell r="G35">
            <v>22</v>
          </cell>
          <cell r="H35">
            <v>11.16</v>
          </cell>
          <cell r="I35" t="str">
            <v>N</v>
          </cell>
          <cell r="J35">
            <v>29.16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1.2</v>
          </cell>
        </row>
      </sheetData>
      <sheetData sheetId="6">
        <row r="5">
          <cell r="K5">
            <v>5.8000000000000007</v>
          </cell>
        </row>
      </sheetData>
      <sheetData sheetId="7">
        <row r="5">
          <cell r="B5">
            <v>20.545833333333334</v>
          </cell>
          <cell r="C5">
            <v>32.4</v>
          </cell>
          <cell r="D5">
            <v>12.3</v>
          </cell>
          <cell r="E5">
            <v>65.541666666666671</v>
          </cell>
          <cell r="F5">
            <v>94</v>
          </cell>
          <cell r="G5">
            <v>23</v>
          </cell>
          <cell r="H5">
            <v>6.12</v>
          </cell>
          <cell r="I5" t="str">
            <v>NE</v>
          </cell>
          <cell r="J5">
            <v>20.88</v>
          </cell>
          <cell r="K5">
            <v>0</v>
          </cell>
        </row>
        <row r="6">
          <cell r="B6">
            <v>20.670833333333331</v>
          </cell>
          <cell r="C6">
            <v>32.9</v>
          </cell>
          <cell r="D6">
            <v>11.2</v>
          </cell>
          <cell r="E6">
            <v>63.25</v>
          </cell>
          <cell r="F6">
            <v>95</v>
          </cell>
          <cell r="G6">
            <v>21</v>
          </cell>
          <cell r="H6">
            <v>7.5600000000000005</v>
          </cell>
          <cell r="I6" t="str">
            <v>NE</v>
          </cell>
          <cell r="J6">
            <v>29.16</v>
          </cell>
          <cell r="K6">
            <v>0</v>
          </cell>
        </row>
        <row r="7">
          <cell r="B7">
            <v>20.8125</v>
          </cell>
          <cell r="C7">
            <v>33.1</v>
          </cell>
          <cell r="D7">
            <v>10.9</v>
          </cell>
          <cell r="E7">
            <v>61.416666666666664</v>
          </cell>
          <cell r="F7">
            <v>95</v>
          </cell>
          <cell r="G7">
            <v>21</v>
          </cell>
          <cell r="H7">
            <v>6.12</v>
          </cell>
          <cell r="I7" t="str">
            <v>NE</v>
          </cell>
          <cell r="J7">
            <v>26.64</v>
          </cell>
          <cell r="K7">
            <v>0</v>
          </cell>
        </row>
        <row r="8">
          <cell r="B8">
            <v>20.962499999999995</v>
          </cell>
          <cell r="C8">
            <v>33.299999999999997</v>
          </cell>
          <cell r="D8">
            <v>11.9</v>
          </cell>
          <cell r="E8">
            <v>62.5</v>
          </cell>
          <cell r="F8">
            <v>93</v>
          </cell>
          <cell r="G8">
            <v>21</v>
          </cell>
          <cell r="H8">
            <v>6.12</v>
          </cell>
          <cell r="I8" t="str">
            <v>L</v>
          </cell>
          <cell r="J8">
            <v>24.840000000000003</v>
          </cell>
          <cell r="K8">
            <v>0</v>
          </cell>
        </row>
        <row r="9">
          <cell r="B9">
            <v>22.066666666666666</v>
          </cell>
          <cell r="C9">
            <v>34.200000000000003</v>
          </cell>
          <cell r="D9">
            <v>13.3</v>
          </cell>
          <cell r="E9">
            <v>59.041666666666664</v>
          </cell>
          <cell r="F9">
            <v>91</v>
          </cell>
          <cell r="G9">
            <v>20</v>
          </cell>
          <cell r="H9">
            <v>7.9200000000000008</v>
          </cell>
          <cell r="I9" t="str">
            <v>NE</v>
          </cell>
          <cell r="J9">
            <v>30.240000000000002</v>
          </cell>
          <cell r="K9">
            <v>0</v>
          </cell>
        </row>
        <row r="10">
          <cell r="B10">
            <v>22.812500000000004</v>
          </cell>
          <cell r="C10">
            <v>34</v>
          </cell>
          <cell r="D10">
            <v>12.5</v>
          </cell>
          <cell r="E10">
            <v>57.041666666666664</v>
          </cell>
          <cell r="F10">
            <v>95</v>
          </cell>
          <cell r="G10">
            <v>22</v>
          </cell>
          <cell r="H10">
            <v>11.879999999999999</v>
          </cell>
          <cell r="I10" t="str">
            <v>NE</v>
          </cell>
          <cell r="J10">
            <v>37.440000000000005</v>
          </cell>
          <cell r="K10">
            <v>0</v>
          </cell>
        </row>
        <row r="11">
          <cell r="B11">
            <v>24.591666666666665</v>
          </cell>
          <cell r="C11">
            <v>34.200000000000003</v>
          </cell>
          <cell r="D11">
            <v>15.1</v>
          </cell>
          <cell r="E11">
            <v>49.625</v>
          </cell>
          <cell r="F11">
            <v>82</v>
          </cell>
          <cell r="G11">
            <v>27</v>
          </cell>
          <cell r="H11">
            <v>11.16</v>
          </cell>
          <cell r="I11" t="str">
            <v>L</v>
          </cell>
          <cell r="J11">
            <v>39.24</v>
          </cell>
          <cell r="K11">
            <v>0</v>
          </cell>
        </row>
        <row r="12">
          <cell r="B12">
            <v>23.275000000000002</v>
          </cell>
          <cell r="C12">
            <v>35.700000000000003</v>
          </cell>
          <cell r="D12">
            <v>14.2</v>
          </cell>
          <cell r="E12">
            <v>60.583333333333336</v>
          </cell>
          <cell r="F12">
            <v>93</v>
          </cell>
          <cell r="G12">
            <v>19</v>
          </cell>
          <cell r="H12">
            <v>9</v>
          </cell>
          <cell r="I12" t="str">
            <v>L</v>
          </cell>
          <cell r="J12">
            <v>33.119999999999997</v>
          </cell>
          <cell r="K12">
            <v>0</v>
          </cell>
        </row>
        <row r="13">
          <cell r="B13">
            <v>23.666666666666661</v>
          </cell>
          <cell r="C13">
            <v>35.299999999999997</v>
          </cell>
          <cell r="D13">
            <v>12.9</v>
          </cell>
          <cell r="E13">
            <v>52.291666666666664</v>
          </cell>
          <cell r="F13">
            <v>88</v>
          </cell>
          <cell r="G13">
            <v>18</v>
          </cell>
          <cell r="H13">
            <v>8.2799999999999994</v>
          </cell>
          <cell r="I13" t="str">
            <v>SE</v>
          </cell>
          <cell r="J13">
            <v>32.76</v>
          </cell>
          <cell r="K13">
            <v>0</v>
          </cell>
        </row>
        <row r="14">
          <cell r="B14">
            <v>23.725000000000005</v>
          </cell>
          <cell r="C14">
            <v>35.4</v>
          </cell>
          <cell r="D14">
            <v>14.1</v>
          </cell>
          <cell r="E14">
            <v>50.541666666666664</v>
          </cell>
          <cell r="F14">
            <v>85</v>
          </cell>
          <cell r="G14">
            <v>19</v>
          </cell>
          <cell r="H14">
            <v>9</v>
          </cell>
          <cell r="I14" t="str">
            <v>NE</v>
          </cell>
          <cell r="J14">
            <v>34.92</v>
          </cell>
          <cell r="K14">
            <v>0</v>
          </cell>
        </row>
        <row r="15">
          <cell r="B15">
            <v>22.38333333333334</v>
          </cell>
          <cell r="C15">
            <v>33.299999999999997</v>
          </cell>
          <cell r="D15">
            <v>12.9</v>
          </cell>
          <cell r="E15">
            <v>58.833333333333336</v>
          </cell>
          <cell r="F15">
            <v>91</v>
          </cell>
          <cell r="G15">
            <v>24</v>
          </cell>
          <cell r="H15">
            <v>6.84</v>
          </cell>
          <cell r="I15" t="str">
            <v>SO</v>
          </cell>
          <cell r="J15">
            <v>26.64</v>
          </cell>
          <cell r="K15">
            <v>0</v>
          </cell>
        </row>
        <row r="16">
          <cell r="B16">
            <v>22.170833333333334</v>
          </cell>
          <cell r="C16">
            <v>33.799999999999997</v>
          </cell>
          <cell r="D16">
            <v>12.5</v>
          </cell>
          <cell r="E16">
            <v>60.375</v>
          </cell>
          <cell r="F16">
            <v>93</v>
          </cell>
          <cell r="G16">
            <v>22</v>
          </cell>
          <cell r="H16">
            <v>7.9200000000000008</v>
          </cell>
          <cell r="I16" t="str">
            <v>NE</v>
          </cell>
          <cell r="J16">
            <v>24.12</v>
          </cell>
          <cell r="K16">
            <v>0</v>
          </cell>
        </row>
        <row r="17">
          <cell r="B17">
            <v>21.641666666666666</v>
          </cell>
          <cell r="C17">
            <v>33.6</v>
          </cell>
          <cell r="D17">
            <v>12.5</v>
          </cell>
          <cell r="E17">
            <v>59</v>
          </cell>
          <cell r="F17">
            <v>91</v>
          </cell>
          <cell r="G17">
            <v>19</v>
          </cell>
          <cell r="H17">
            <v>7.5600000000000005</v>
          </cell>
          <cell r="I17" t="str">
            <v>NE</v>
          </cell>
          <cell r="J17">
            <v>30.6</v>
          </cell>
          <cell r="K17">
            <v>0</v>
          </cell>
        </row>
        <row r="18">
          <cell r="B18">
            <v>20.425000000000001</v>
          </cell>
          <cell r="C18">
            <v>31.6</v>
          </cell>
          <cell r="D18">
            <v>11.3</v>
          </cell>
          <cell r="E18">
            <v>59.333333333333336</v>
          </cell>
          <cell r="F18">
            <v>91</v>
          </cell>
          <cell r="G18">
            <v>21</v>
          </cell>
          <cell r="H18">
            <v>5.7600000000000007</v>
          </cell>
          <cell r="I18" t="str">
            <v>NE</v>
          </cell>
          <cell r="J18">
            <v>20.88</v>
          </cell>
          <cell r="K18">
            <v>0</v>
          </cell>
        </row>
        <row r="19">
          <cell r="B19">
            <v>20.554166666666667</v>
          </cell>
          <cell r="C19">
            <v>31.5</v>
          </cell>
          <cell r="D19">
            <v>13.7</v>
          </cell>
          <cell r="E19">
            <v>59.833333333333336</v>
          </cell>
          <cell r="F19">
            <v>90</v>
          </cell>
          <cell r="G19">
            <v>25</v>
          </cell>
          <cell r="H19">
            <v>5.7600000000000007</v>
          </cell>
          <cell r="I19" t="str">
            <v>NE</v>
          </cell>
          <cell r="J19">
            <v>23.759999999999998</v>
          </cell>
          <cell r="K19">
            <v>0</v>
          </cell>
        </row>
        <row r="20">
          <cell r="B20">
            <v>21.379166666666663</v>
          </cell>
          <cell r="C20">
            <v>33.700000000000003</v>
          </cell>
          <cell r="D20">
            <v>12.1</v>
          </cell>
          <cell r="E20">
            <v>60.125</v>
          </cell>
          <cell r="F20">
            <v>92</v>
          </cell>
          <cell r="G20">
            <v>19</v>
          </cell>
          <cell r="H20">
            <v>6.84</v>
          </cell>
          <cell r="I20" t="str">
            <v>NE</v>
          </cell>
          <cell r="J20">
            <v>25.92</v>
          </cell>
          <cell r="K20">
            <v>0</v>
          </cell>
        </row>
        <row r="21">
          <cell r="B21">
            <v>21.766666666666669</v>
          </cell>
          <cell r="C21">
            <v>34.1</v>
          </cell>
          <cell r="D21">
            <v>13.3</v>
          </cell>
          <cell r="E21">
            <v>59.791666666666664</v>
          </cell>
          <cell r="F21">
            <v>87</v>
          </cell>
          <cell r="G21">
            <v>22</v>
          </cell>
          <cell r="H21">
            <v>2.8800000000000003</v>
          </cell>
          <cell r="I21" t="str">
            <v>NE</v>
          </cell>
          <cell r="J21">
            <v>29.52</v>
          </cell>
          <cell r="K21">
            <v>0</v>
          </cell>
        </row>
        <row r="22">
          <cell r="B22">
            <v>22.191666666666666</v>
          </cell>
          <cell r="C22">
            <v>30.7</v>
          </cell>
          <cell r="D22">
            <v>15.8</v>
          </cell>
          <cell r="E22">
            <v>64.125</v>
          </cell>
          <cell r="F22">
            <v>88</v>
          </cell>
          <cell r="G22">
            <v>34</v>
          </cell>
          <cell r="H22">
            <v>17.64</v>
          </cell>
          <cell r="I22" t="str">
            <v>NE</v>
          </cell>
          <cell r="J22">
            <v>35.28</v>
          </cell>
          <cell r="K22">
            <v>0</v>
          </cell>
        </row>
        <row r="23">
          <cell r="B23">
            <v>16.350000000000001</v>
          </cell>
          <cell r="C23">
            <v>24.9</v>
          </cell>
          <cell r="D23">
            <v>8.5</v>
          </cell>
          <cell r="E23">
            <v>75.416666666666671</v>
          </cell>
          <cell r="F23">
            <v>97</v>
          </cell>
          <cell r="G23">
            <v>41</v>
          </cell>
          <cell r="H23">
            <v>10.44</v>
          </cell>
          <cell r="I23" t="str">
            <v>NE</v>
          </cell>
          <cell r="J23">
            <v>31.680000000000003</v>
          </cell>
          <cell r="K23">
            <v>0</v>
          </cell>
        </row>
        <row r="24">
          <cell r="B24">
            <v>16.779166666666665</v>
          </cell>
          <cell r="C24">
            <v>27.6</v>
          </cell>
          <cell r="D24">
            <v>7.9</v>
          </cell>
          <cell r="E24">
            <v>69.875</v>
          </cell>
          <cell r="F24">
            <v>98</v>
          </cell>
          <cell r="G24">
            <v>28</v>
          </cell>
          <cell r="H24">
            <v>13.32</v>
          </cell>
          <cell r="I24" t="str">
            <v>SO</v>
          </cell>
          <cell r="J24">
            <v>24.12</v>
          </cell>
          <cell r="K24">
            <v>0</v>
          </cell>
        </row>
        <row r="25">
          <cell r="B25">
            <v>19.520833333333336</v>
          </cell>
          <cell r="C25">
            <v>30.4</v>
          </cell>
          <cell r="D25">
            <v>10</v>
          </cell>
          <cell r="E25">
            <v>61.208333333333336</v>
          </cell>
          <cell r="F25">
            <v>92</v>
          </cell>
          <cell r="G25">
            <v>26</v>
          </cell>
          <cell r="H25">
            <v>10.08</v>
          </cell>
          <cell r="I25" t="str">
            <v>SO</v>
          </cell>
          <cell r="J25">
            <v>23.400000000000002</v>
          </cell>
          <cell r="K25">
            <v>0</v>
          </cell>
        </row>
        <row r="26">
          <cell r="B26">
            <v>21.737500000000001</v>
          </cell>
          <cell r="C26">
            <v>35.299999999999997</v>
          </cell>
          <cell r="D26">
            <v>10.9</v>
          </cell>
          <cell r="E26">
            <v>59.791666666666664</v>
          </cell>
          <cell r="F26">
            <v>94</v>
          </cell>
          <cell r="G26">
            <v>22</v>
          </cell>
          <cell r="H26">
            <v>8.2799999999999994</v>
          </cell>
          <cell r="I26" t="str">
            <v>NE</v>
          </cell>
          <cell r="J26">
            <v>26.28</v>
          </cell>
          <cell r="K26">
            <v>0</v>
          </cell>
        </row>
        <row r="27">
          <cell r="B27">
            <v>23.725000000000005</v>
          </cell>
          <cell r="C27">
            <v>35.799999999999997</v>
          </cell>
          <cell r="D27">
            <v>14</v>
          </cell>
          <cell r="E27">
            <v>59.166666666666664</v>
          </cell>
          <cell r="F27">
            <v>90</v>
          </cell>
          <cell r="G27">
            <v>22</v>
          </cell>
          <cell r="H27">
            <v>19.079999999999998</v>
          </cell>
          <cell r="I27" t="str">
            <v>NE</v>
          </cell>
          <cell r="J27">
            <v>38.519999999999996</v>
          </cell>
          <cell r="K27">
            <v>0</v>
          </cell>
        </row>
        <row r="28">
          <cell r="B28">
            <v>24.425000000000001</v>
          </cell>
          <cell r="C28">
            <v>31.4</v>
          </cell>
          <cell r="D28">
            <v>18.3</v>
          </cell>
          <cell r="E28">
            <v>60.666666666666664</v>
          </cell>
          <cell r="F28">
            <v>87</v>
          </cell>
          <cell r="G28">
            <v>39</v>
          </cell>
          <cell r="H28">
            <v>11.879999999999999</v>
          </cell>
          <cell r="I28" t="str">
            <v>SO</v>
          </cell>
          <cell r="J28">
            <v>26.28</v>
          </cell>
          <cell r="K28">
            <v>0</v>
          </cell>
        </row>
        <row r="29">
          <cell r="B29">
            <v>23.479166666666661</v>
          </cell>
          <cell r="C29">
            <v>32.700000000000003</v>
          </cell>
          <cell r="D29">
            <v>15.7</v>
          </cell>
          <cell r="E29">
            <v>64.291666666666671</v>
          </cell>
          <cell r="F29">
            <v>94</v>
          </cell>
          <cell r="G29">
            <v>30</v>
          </cell>
          <cell r="H29">
            <v>12.6</v>
          </cell>
          <cell r="I29" t="str">
            <v>SO</v>
          </cell>
          <cell r="J29">
            <v>24.48</v>
          </cell>
          <cell r="K29">
            <v>0</v>
          </cell>
        </row>
        <row r="30">
          <cell r="B30">
            <v>23.899999999999995</v>
          </cell>
          <cell r="C30">
            <v>35.299999999999997</v>
          </cell>
          <cell r="D30">
            <v>14.9</v>
          </cell>
          <cell r="E30">
            <v>62.458333333333336</v>
          </cell>
          <cell r="F30">
            <v>96</v>
          </cell>
          <cell r="G30">
            <v>25</v>
          </cell>
          <cell r="H30">
            <v>7.9200000000000008</v>
          </cell>
          <cell r="I30" t="str">
            <v>SO</v>
          </cell>
          <cell r="J30">
            <v>25.92</v>
          </cell>
          <cell r="K30">
            <v>0</v>
          </cell>
        </row>
        <row r="31">
          <cell r="B31">
            <v>19.858333333333331</v>
          </cell>
          <cell r="C31">
            <v>26.3</v>
          </cell>
          <cell r="D31">
            <v>16.2</v>
          </cell>
          <cell r="E31">
            <v>80.791666666666671</v>
          </cell>
          <cell r="F31">
            <v>96</v>
          </cell>
          <cell r="G31">
            <v>52</v>
          </cell>
          <cell r="H31">
            <v>16.920000000000002</v>
          </cell>
          <cell r="I31" t="str">
            <v>NE</v>
          </cell>
          <cell r="J31">
            <v>51.12</v>
          </cell>
          <cell r="K31">
            <v>7.2</v>
          </cell>
        </row>
        <row r="32">
          <cell r="B32">
            <v>18.854166666666664</v>
          </cell>
          <cell r="C32">
            <v>27.8</v>
          </cell>
          <cell r="D32">
            <v>14.2</v>
          </cell>
          <cell r="E32">
            <v>78.416666666666671</v>
          </cell>
          <cell r="F32">
            <v>99</v>
          </cell>
          <cell r="G32">
            <v>28</v>
          </cell>
          <cell r="H32">
            <v>11.520000000000001</v>
          </cell>
          <cell r="I32" t="str">
            <v>SO</v>
          </cell>
          <cell r="J32">
            <v>28.44</v>
          </cell>
          <cell r="K32">
            <v>0.2</v>
          </cell>
        </row>
        <row r="33">
          <cell r="B33">
            <v>19.320833333333333</v>
          </cell>
          <cell r="C33">
            <v>32</v>
          </cell>
          <cell r="D33">
            <v>9.5</v>
          </cell>
          <cell r="E33">
            <v>65.708333333333329</v>
          </cell>
          <cell r="F33">
            <v>96</v>
          </cell>
          <cell r="G33">
            <v>21</v>
          </cell>
          <cell r="H33">
            <v>10.08</v>
          </cell>
          <cell r="I33" t="str">
            <v>SO</v>
          </cell>
          <cell r="J33">
            <v>29.16</v>
          </cell>
          <cell r="K33">
            <v>0</v>
          </cell>
        </row>
        <row r="34">
          <cell r="B34">
            <v>21.170833333333334</v>
          </cell>
          <cell r="C34">
            <v>35</v>
          </cell>
          <cell r="D34">
            <v>10.1</v>
          </cell>
          <cell r="E34">
            <v>59.416666666666664</v>
          </cell>
          <cell r="F34">
            <v>94</v>
          </cell>
          <cell r="G34">
            <v>22</v>
          </cell>
          <cell r="H34">
            <v>9.3600000000000012</v>
          </cell>
          <cell r="I34" t="str">
            <v>SO</v>
          </cell>
          <cell r="J34">
            <v>25.92</v>
          </cell>
          <cell r="K34">
            <v>0</v>
          </cell>
        </row>
        <row r="35">
          <cell r="B35">
            <v>24.829166666666669</v>
          </cell>
          <cell r="C35">
            <v>37.799999999999997</v>
          </cell>
          <cell r="D35">
            <v>14.8</v>
          </cell>
          <cell r="E35">
            <v>55.166666666666664</v>
          </cell>
          <cell r="F35">
            <v>90</v>
          </cell>
          <cell r="G35">
            <v>15</v>
          </cell>
          <cell r="H35">
            <v>7.5600000000000005</v>
          </cell>
          <cell r="I35" t="str">
            <v>NE</v>
          </cell>
          <cell r="J35">
            <v>25.56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0.4</v>
          </cell>
        </row>
      </sheetData>
      <sheetData sheetId="2">
        <row r="5">
          <cell r="K5">
            <v>0.4</v>
          </cell>
        </row>
      </sheetData>
      <sheetData sheetId="3">
        <row r="5">
          <cell r="K5" t="str">
            <v>*</v>
          </cell>
        </row>
      </sheetData>
      <sheetData sheetId="4">
        <row r="5">
          <cell r="K5" t="str">
            <v>*</v>
          </cell>
        </row>
      </sheetData>
      <sheetData sheetId="5">
        <row r="5">
          <cell r="K5" t="str">
            <v>*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B5">
            <v>23.912499999999994</v>
          </cell>
          <cell r="C5">
            <v>33.5</v>
          </cell>
          <cell r="D5">
            <v>16.2</v>
          </cell>
          <cell r="E5">
            <v>63.125</v>
          </cell>
          <cell r="F5">
            <v>90</v>
          </cell>
          <cell r="G5">
            <v>22</v>
          </cell>
          <cell r="H5">
            <v>14.76</v>
          </cell>
          <cell r="I5" t="str">
            <v>O</v>
          </cell>
          <cell r="J5">
            <v>26.64</v>
          </cell>
          <cell r="K5">
            <v>0</v>
          </cell>
        </row>
        <row r="6">
          <cell r="B6">
            <v>23.662499999999994</v>
          </cell>
          <cell r="C6">
            <v>33.9</v>
          </cell>
          <cell r="D6">
            <v>15.2</v>
          </cell>
          <cell r="E6">
            <v>58.583333333333336</v>
          </cell>
          <cell r="F6">
            <v>92</v>
          </cell>
          <cell r="G6">
            <v>21</v>
          </cell>
          <cell r="H6">
            <v>14.04</v>
          </cell>
          <cell r="I6" t="str">
            <v>NE</v>
          </cell>
          <cell r="J6">
            <v>37.800000000000004</v>
          </cell>
          <cell r="K6">
            <v>0</v>
          </cell>
        </row>
        <row r="7">
          <cell r="B7">
            <v>23.170833333333334</v>
          </cell>
          <cell r="C7">
            <v>32.700000000000003</v>
          </cell>
          <cell r="D7">
            <v>14.8</v>
          </cell>
          <cell r="E7">
            <v>59.583333333333336</v>
          </cell>
          <cell r="F7">
            <v>90</v>
          </cell>
          <cell r="G7">
            <v>26</v>
          </cell>
          <cell r="H7">
            <v>10.08</v>
          </cell>
          <cell r="I7" t="str">
            <v>N</v>
          </cell>
          <cell r="J7">
            <v>24.48</v>
          </cell>
          <cell r="K7">
            <v>0</v>
          </cell>
        </row>
        <row r="8">
          <cell r="B8">
            <v>23.391666666666666</v>
          </cell>
          <cell r="C8">
            <v>34.299999999999997</v>
          </cell>
          <cell r="D8">
            <v>14.6</v>
          </cell>
          <cell r="E8">
            <v>64.416666666666671</v>
          </cell>
          <cell r="F8">
            <v>93</v>
          </cell>
          <cell r="G8">
            <v>21</v>
          </cell>
          <cell r="H8">
            <v>6.84</v>
          </cell>
          <cell r="I8" t="str">
            <v>S</v>
          </cell>
          <cell r="J8">
            <v>24.48</v>
          </cell>
          <cell r="K8">
            <v>0</v>
          </cell>
        </row>
        <row r="9">
          <cell r="B9">
            <v>23.737499999999997</v>
          </cell>
          <cell r="C9">
            <v>33.6</v>
          </cell>
          <cell r="D9">
            <v>16.3</v>
          </cell>
          <cell r="E9">
            <v>61.75</v>
          </cell>
          <cell r="F9">
            <v>90</v>
          </cell>
          <cell r="G9">
            <v>26</v>
          </cell>
          <cell r="H9">
            <v>14.4</v>
          </cell>
          <cell r="I9" t="str">
            <v>NE</v>
          </cell>
          <cell r="J9">
            <v>27.36</v>
          </cell>
          <cell r="K9">
            <v>0</v>
          </cell>
        </row>
        <row r="10">
          <cell r="B10">
            <v>25.175000000000001</v>
          </cell>
          <cell r="C10">
            <v>34.200000000000003</v>
          </cell>
          <cell r="D10">
            <v>15.7</v>
          </cell>
          <cell r="E10">
            <v>54.833333333333336</v>
          </cell>
          <cell r="F10">
            <v>88</v>
          </cell>
          <cell r="G10">
            <v>26</v>
          </cell>
          <cell r="H10">
            <v>15.48</v>
          </cell>
          <cell r="I10" t="str">
            <v>N</v>
          </cell>
          <cell r="J10">
            <v>38.519999999999996</v>
          </cell>
          <cell r="K10">
            <v>0</v>
          </cell>
        </row>
        <row r="11">
          <cell r="B11">
            <v>26.370833333333337</v>
          </cell>
          <cell r="C11">
            <v>34.4</v>
          </cell>
          <cell r="D11">
            <v>17.600000000000001</v>
          </cell>
          <cell r="E11">
            <v>51.333333333333336</v>
          </cell>
          <cell r="F11">
            <v>88</v>
          </cell>
          <cell r="G11">
            <v>29</v>
          </cell>
          <cell r="H11">
            <v>17.64</v>
          </cell>
          <cell r="I11" t="str">
            <v>N</v>
          </cell>
          <cell r="J11">
            <v>43.2</v>
          </cell>
          <cell r="K11">
            <v>0</v>
          </cell>
        </row>
        <row r="12">
          <cell r="B12">
            <v>25.720833333333331</v>
          </cell>
          <cell r="C12">
            <v>35.1</v>
          </cell>
          <cell r="D12">
            <v>17.5</v>
          </cell>
          <cell r="E12">
            <v>62.333333333333336</v>
          </cell>
          <cell r="F12">
            <v>91</v>
          </cell>
          <cell r="G12">
            <v>29</v>
          </cell>
          <cell r="H12">
            <v>10.8</v>
          </cell>
          <cell r="I12" t="str">
            <v>N</v>
          </cell>
          <cell r="J12">
            <v>27.36</v>
          </cell>
          <cell r="K12">
            <v>0</v>
          </cell>
        </row>
        <row r="13">
          <cell r="B13">
            <v>25.554166666666664</v>
          </cell>
          <cell r="C13">
            <v>35.5</v>
          </cell>
          <cell r="D13">
            <v>16</v>
          </cell>
          <cell r="E13">
            <v>54.125</v>
          </cell>
          <cell r="F13">
            <v>91</v>
          </cell>
          <cell r="G13">
            <v>18</v>
          </cell>
          <cell r="H13">
            <v>15.48</v>
          </cell>
          <cell r="I13" t="str">
            <v>N</v>
          </cell>
          <cell r="J13">
            <v>38.159999999999997</v>
          </cell>
          <cell r="K13">
            <v>0</v>
          </cell>
        </row>
        <row r="14">
          <cell r="B14">
            <v>24.475000000000005</v>
          </cell>
          <cell r="C14">
            <v>34.200000000000003</v>
          </cell>
          <cell r="D14">
            <v>16.5</v>
          </cell>
          <cell r="E14">
            <v>53.75</v>
          </cell>
          <cell r="F14">
            <v>83</v>
          </cell>
          <cell r="G14">
            <v>26</v>
          </cell>
          <cell r="H14">
            <v>11.520000000000001</v>
          </cell>
          <cell r="I14" t="str">
            <v>O</v>
          </cell>
          <cell r="J14">
            <v>24.840000000000003</v>
          </cell>
          <cell r="K14">
            <v>0</v>
          </cell>
        </row>
        <row r="15">
          <cell r="B15">
            <v>25.029166666666665</v>
          </cell>
          <cell r="C15">
            <v>34.799999999999997</v>
          </cell>
          <cell r="D15">
            <v>17.600000000000001</v>
          </cell>
          <cell r="E15">
            <v>57.791666666666664</v>
          </cell>
          <cell r="F15">
            <v>88</v>
          </cell>
          <cell r="G15">
            <v>22</v>
          </cell>
          <cell r="H15">
            <v>13.68</v>
          </cell>
          <cell r="I15" t="str">
            <v>S</v>
          </cell>
          <cell r="J15">
            <v>26.64</v>
          </cell>
          <cell r="K15">
            <v>0</v>
          </cell>
        </row>
        <row r="16">
          <cell r="B16">
            <v>24.512499999999999</v>
          </cell>
          <cell r="C16">
            <v>33.799999999999997</v>
          </cell>
          <cell r="D16">
            <v>16.2</v>
          </cell>
          <cell r="E16">
            <v>57.333333333333336</v>
          </cell>
          <cell r="F16">
            <v>85</v>
          </cell>
          <cell r="G16">
            <v>26</v>
          </cell>
          <cell r="H16">
            <v>7.5600000000000005</v>
          </cell>
          <cell r="I16" t="str">
            <v>NO</v>
          </cell>
          <cell r="J16">
            <v>21.6</v>
          </cell>
          <cell r="K16">
            <v>0</v>
          </cell>
        </row>
        <row r="17">
          <cell r="B17">
            <v>24.2</v>
          </cell>
          <cell r="C17">
            <v>34.5</v>
          </cell>
          <cell r="D17">
            <v>16.2</v>
          </cell>
          <cell r="E17">
            <v>58.583333333333336</v>
          </cell>
          <cell r="F17">
            <v>88</v>
          </cell>
          <cell r="G17">
            <v>20</v>
          </cell>
          <cell r="H17">
            <v>11.520000000000001</v>
          </cell>
          <cell r="I17" t="str">
            <v>O</v>
          </cell>
          <cell r="J17">
            <v>37.080000000000005</v>
          </cell>
          <cell r="K17">
            <v>0</v>
          </cell>
        </row>
        <row r="18">
          <cell r="B18">
            <v>23.695833333333336</v>
          </cell>
          <cell r="C18">
            <v>33.1</v>
          </cell>
          <cell r="D18">
            <v>15.2</v>
          </cell>
          <cell r="E18">
            <v>56.541666666666664</v>
          </cell>
          <cell r="F18">
            <v>88</v>
          </cell>
          <cell r="G18">
            <v>20</v>
          </cell>
          <cell r="H18">
            <v>10.44</v>
          </cell>
          <cell r="I18" t="str">
            <v>S</v>
          </cell>
          <cell r="J18">
            <v>26.28</v>
          </cell>
          <cell r="K18">
            <v>0</v>
          </cell>
        </row>
        <row r="19">
          <cell r="B19">
            <v>23.083333333333339</v>
          </cell>
          <cell r="C19">
            <v>31.7</v>
          </cell>
          <cell r="D19">
            <v>17</v>
          </cell>
          <cell r="E19">
            <v>59.958333333333336</v>
          </cell>
          <cell r="F19">
            <v>86</v>
          </cell>
          <cell r="G19">
            <v>29</v>
          </cell>
          <cell r="H19">
            <v>12.6</v>
          </cell>
          <cell r="I19" t="str">
            <v>SE</v>
          </cell>
          <cell r="J19">
            <v>27</v>
          </cell>
          <cell r="K19">
            <v>0</v>
          </cell>
        </row>
        <row r="20">
          <cell r="B20">
            <v>24.220833333333335</v>
          </cell>
          <cell r="C20">
            <v>34.4</v>
          </cell>
          <cell r="D20">
            <v>16.899999999999999</v>
          </cell>
          <cell r="E20">
            <v>57.916666666666664</v>
          </cell>
          <cell r="F20">
            <v>86</v>
          </cell>
          <cell r="G20">
            <v>21</v>
          </cell>
          <cell r="H20">
            <v>14.4</v>
          </cell>
          <cell r="I20" t="str">
            <v>S</v>
          </cell>
          <cell r="J20">
            <v>32.76</v>
          </cell>
          <cell r="K20">
            <v>0</v>
          </cell>
        </row>
        <row r="21">
          <cell r="B21">
            <v>25</v>
          </cell>
          <cell r="C21">
            <v>35.200000000000003</v>
          </cell>
          <cell r="D21">
            <v>15.1</v>
          </cell>
          <cell r="E21">
            <v>54.5</v>
          </cell>
          <cell r="F21">
            <v>89</v>
          </cell>
          <cell r="G21">
            <v>23</v>
          </cell>
          <cell r="H21">
            <v>10.44</v>
          </cell>
          <cell r="I21" t="str">
            <v>NO</v>
          </cell>
          <cell r="J21">
            <v>27.36</v>
          </cell>
          <cell r="K21">
            <v>0</v>
          </cell>
        </row>
        <row r="22">
          <cell r="B22">
            <v>24.558333333333337</v>
          </cell>
          <cell r="C22">
            <v>30.9</v>
          </cell>
          <cell r="D22">
            <v>17.899999999999999</v>
          </cell>
          <cell r="E22">
            <v>62.875</v>
          </cell>
          <cell r="F22">
            <v>90</v>
          </cell>
          <cell r="G22">
            <v>41</v>
          </cell>
          <cell r="H22">
            <v>12.24</v>
          </cell>
          <cell r="I22" t="str">
            <v>SO</v>
          </cell>
          <cell r="J22">
            <v>30.6</v>
          </cell>
          <cell r="K22">
            <v>0</v>
          </cell>
        </row>
        <row r="23">
          <cell r="B23">
            <v>20.270833333333336</v>
          </cell>
          <cell r="C23">
            <v>27.8</v>
          </cell>
          <cell r="D23">
            <v>12.3</v>
          </cell>
          <cell r="E23">
            <v>66.625</v>
          </cell>
          <cell r="F23">
            <v>93</v>
          </cell>
          <cell r="G23">
            <v>34</v>
          </cell>
          <cell r="H23">
            <v>9.3600000000000012</v>
          </cell>
          <cell r="I23" t="str">
            <v>S</v>
          </cell>
          <cell r="J23">
            <v>25.92</v>
          </cell>
          <cell r="K23">
            <v>0</v>
          </cell>
        </row>
        <row r="24">
          <cell r="B24">
            <v>20.3</v>
          </cell>
          <cell r="C24">
            <v>28.7</v>
          </cell>
          <cell r="D24">
            <v>13</v>
          </cell>
          <cell r="E24">
            <v>62.208333333333336</v>
          </cell>
          <cell r="F24">
            <v>90</v>
          </cell>
          <cell r="G24">
            <v>28</v>
          </cell>
          <cell r="H24">
            <v>8.2799999999999994</v>
          </cell>
          <cell r="I24" t="str">
            <v>S</v>
          </cell>
          <cell r="J24">
            <v>23.040000000000003</v>
          </cell>
          <cell r="K24">
            <v>0</v>
          </cell>
        </row>
        <row r="25">
          <cell r="B25">
            <v>22.670833333333334</v>
          </cell>
          <cell r="C25">
            <v>33.1</v>
          </cell>
          <cell r="D25">
            <v>14.7</v>
          </cell>
          <cell r="E25">
            <v>54.666666666666664</v>
          </cell>
          <cell r="F25">
            <v>82</v>
          </cell>
          <cell r="G25">
            <v>25</v>
          </cell>
          <cell r="H25">
            <v>4.32</v>
          </cell>
          <cell r="I25" t="str">
            <v>S</v>
          </cell>
          <cell r="J25">
            <v>15.48</v>
          </cell>
          <cell r="K25">
            <v>0</v>
          </cell>
        </row>
        <row r="26">
          <cell r="B26">
            <v>24.979166666666668</v>
          </cell>
          <cell r="C26">
            <v>36.5</v>
          </cell>
          <cell r="D26">
            <v>15.4</v>
          </cell>
          <cell r="E26">
            <v>55.833333333333336</v>
          </cell>
          <cell r="F26">
            <v>87</v>
          </cell>
          <cell r="G26">
            <v>22</v>
          </cell>
          <cell r="H26">
            <v>13.68</v>
          </cell>
          <cell r="I26" t="str">
            <v>O</v>
          </cell>
          <cell r="J26">
            <v>30.240000000000002</v>
          </cell>
          <cell r="K26">
            <v>0</v>
          </cell>
        </row>
        <row r="27">
          <cell r="B27">
            <v>26.45</v>
          </cell>
          <cell r="C27">
            <v>36.9</v>
          </cell>
          <cell r="D27">
            <v>17.600000000000001</v>
          </cell>
          <cell r="E27">
            <v>57</v>
          </cell>
          <cell r="F27">
            <v>88</v>
          </cell>
          <cell r="G27">
            <v>25</v>
          </cell>
          <cell r="H27">
            <v>11.879999999999999</v>
          </cell>
          <cell r="I27" t="str">
            <v>O</v>
          </cell>
          <cell r="J27">
            <v>23.040000000000003</v>
          </cell>
          <cell r="K27">
            <v>0</v>
          </cell>
        </row>
        <row r="28">
          <cell r="B28">
            <v>26.116666666666671</v>
          </cell>
          <cell r="C28">
            <v>31.5</v>
          </cell>
          <cell r="D28">
            <v>21.2</v>
          </cell>
          <cell r="E28">
            <v>64.291666666666671</v>
          </cell>
          <cell r="F28">
            <v>84</v>
          </cell>
          <cell r="G28">
            <v>43</v>
          </cell>
          <cell r="H28">
            <v>10.08</v>
          </cell>
          <cell r="I28" t="str">
            <v>O</v>
          </cell>
          <cell r="J28">
            <v>24.48</v>
          </cell>
          <cell r="K28">
            <v>0</v>
          </cell>
        </row>
        <row r="29">
          <cell r="B29">
            <v>25.891666666666662</v>
          </cell>
          <cell r="C29">
            <v>33.700000000000003</v>
          </cell>
          <cell r="D29">
            <v>19.399999999999999</v>
          </cell>
          <cell r="E29">
            <v>62.5</v>
          </cell>
          <cell r="F29">
            <v>88</v>
          </cell>
          <cell r="G29">
            <v>32</v>
          </cell>
          <cell r="H29">
            <v>2.52</v>
          </cell>
          <cell r="I29" t="str">
            <v>S</v>
          </cell>
          <cell r="J29">
            <v>16.559999999999999</v>
          </cell>
          <cell r="K29">
            <v>0</v>
          </cell>
        </row>
        <row r="30">
          <cell r="B30">
            <v>26.608333333333331</v>
          </cell>
          <cell r="C30">
            <v>36.700000000000003</v>
          </cell>
          <cell r="D30">
            <v>18.7</v>
          </cell>
          <cell r="E30">
            <v>60.416666666666664</v>
          </cell>
          <cell r="F30">
            <v>91</v>
          </cell>
          <cell r="G30">
            <v>25</v>
          </cell>
          <cell r="H30">
            <v>9.7200000000000006</v>
          </cell>
          <cell r="I30" t="str">
            <v>N</v>
          </cell>
          <cell r="J30">
            <v>35.64</v>
          </cell>
          <cell r="K30">
            <v>0</v>
          </cell>
        </row>
        <row r="31">
          <cell r="B31">
            <v>23.333333333333332</v>
          </cell>
          <cell r="C31">
            <v>28.8</v>
          </cell>
          <cell r="D31">
            <v>18.899999999999999</v>
          </cell>
          <cell r="E31">
            <v>73.541666666666671</v>
          </cell>
          <cell r="F31">
            <v>91</v>
          </cell>
          <cell r="G31">
            <v>50</v>
          </cell>
          <cell r="H31">
            <v>18.36</v>
          </cell>
          <cell r="I31" t="str">
            <v>SE</v>
          </cell>
          <cell r="J31">
            <v>46.800000000000004</v>
          </cell>
          <cell r="K31">
            <v>5.8</v>
          </cell>
        </row>
        <row r="32">
          <cell r="B32">
            <v>22.599999999999998</v>
          </cell>
          <cell r="C32">
            <v>32.4</v>
          </cell>
          <cell r="D32">
            <v>16</v>
          </cell>
          <cell r="E32">
            <v>66.708333333333329</v>
          </cell>
          <cell r="F32">
            <v>91</v>
          </cell>
          <cell r="G32">
            <v>25</v>
          </cell>
          <cell r="H32">
            <v>6.84</v>
          </cell>
          <cell r="I32" t="str">
            <v>S</v>
          </cell>
          <cell r="J32">
            <v>21.240000000000002</v>
          </cell>
          <cell r="K32">
            <v>0</v>
          </cell>
        </row>
        <row r="33">
          <cell r="B33">
            <v>24.995833333333334</v>
          </cell>
          <cell r="C33">
            <v>34.299999999999997</v>
          </cell>
          <cell r="D33">
            <v>17.8</v>
          </cell>
          <cell r="E33">
            <v>52.041666666666664</v>
          </cell>
          <cell r="F33">
            <v>74</v>
          </cell>
          <cell r="G33">
            <v>24</v>
          </cell>
          <cell r="H33">
            <v>6.48</v>
          </cell>
          <cell r="I33" t="str">
            <v>S</v>
          </cell>
          <cell r="J33">
            <v>17.64</v>
          </cell>
          <cell r="K33">
            <v>0</v>
          </cell>
        </row>
        <row r="34">
          <cell r="B34">
            <v>26.129166666666674</v>
          </cell>
          <cell r="C34">
            <v>37.200000000000003</v>
          </cell>
          <cell r="D34">
            <v>18.2</v>
          </cell>
          <cell r="E34">
            <v>51.166666666666664</v>
          </cell>
          <cell r="F34">
            <v>85</v>
          </cell>
          <cell r="G34">
            <v>22</v>
          </cell>
          <cell r="H34">
            <v>8.64</v>
          </cell>
          <cell r="I34" t="str">
            <v>S</v>
          </cell>
          <cell r="J34">
            <v>25.2</v>
          </cell>
          <cell r="K34">
            <v>0</v>
          </cell>
        </row>
        <row r="35">
          <cell r="B35">
            <v>28.970833333333331</v>
          </cell>
          <cell r="C35">
            <v>39.4</v>
          </cell>
          <cell r="D35">
            <v>20.399999999999999</v>
          </cell>
          <cell r="E35">
            <v>47</v>
          </cell>
          <cell r="F35">
            <v>78</v>
          </cell>
          <cell r="G35">
            <v>14</v>
          </cell>
          <cell r="H35">
            <v>9.3600000000000012</v>
          </cell>
          <cell r="I35" t="str">
            <v>S</v>
          </cell>
          <cell r="J35">
            <v>22.32</v>
          </cell>
          <cell r="K35">
            <v>0</v>
          </cell>
        </row>
        <row r="36">
          <cell r="I36" t="str">
            <v>S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0.8</v>
          </cell>
        </row>
      </sheetData>
      <sheetData sheetId="3">
        <row r="5">
          <cell r="K5">
            <v>5.2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K5">
            <v>2.4</v>
          </cell>
        </row>
      </sheetData>
      <sheetData sheetId="7">
        <row r="5">
          <cell r="B5">
            <v>24.6875</v>
          </cell>
          <cell r="C5">
            <v>35.1</v>
          </cell>
          <cell r="D5">
            <v>15.8</v>
          </cell>
          <cell r="E5">
            <v>52.958333333333336</v>
          </cell>
          <cell r="F5">
            <v>81</v>
          </cell>
          <cell r="G5">
            <v>24</v>
          </cell>
          <cell r="H5">
            <v>22.68</v>
          </cell>
          <cell r="I5" t="str">
            <v>NE</v>
          </cell>
          <cell r="J5">
            <v>35.64</v>
          </cell>
          <cell r="K5">
            <v>0</v>
          </cell>
        </row>
        <row r="6">
          <cell r="B6">
            <v>24.041666666666671</v>
          </cell>
          <cell r="C6">
            <v>35.1</v>
          </cell>
          <cell r="D6">
            <v>13.5</v>
          </cell>
          <cell r="E6">
            <v>54.833333333333336</v>
          </cell>
          <cell r="F6">
            <v>85</v>
          </cell>
          <cell r="G6">
            <v>23</v>
          </cell>
          <cell r="H6">
            <v>27.720000000000002</v>
          </cell>
          <cell r="I6" t="str">
            <v>N</v>
          </cell>
          <cell r="J6">
            <v>49.680000000000007</v>
          </cell>
          <cell r="K6">
            <v>0</v>
          </cell>
        </row>
        <row r="7">
          <cell r="B7">
            <v>23.329166666666666</v>
          </cell>
          <cell r="C7">
            <v>34.6</v>
          </cell>
          <cell r="D7">
            <v>13.8</v>
          </cell>
          <cell r="E7">
            <v>53.5</v>
          </cell>
          <cell r="F7">
            <v>81</v>
          </cell>
          <cell r="G7">
            <v>21</v>
          </cell>
          <cell r="H7">
            <v>20.52</v>
          </cell>
          <cell r="I7" t="str">
            <v>NO</v>
          </cell>
          <cell r="J7">
            <v>40.32</v>
          </cell>
          <cell r="K7">
            <v>0</v>
          </cell>
        </row>
        <row r="8">
          <cell r="B8">
            <v>23.49166666666666</v>
          </cell>
          <cell r="C8">
            <v>35.5</v>
          </cell>
          <cell r="D8">
            <v>13.7</v>
          </cell>
          <cell r="E8">
            <v>55.458333333333336</v>
          </cell>
          <cell r="F8">
            <v>85</v>
          </cell>
          <cell r="G8">
            <v>24</v>
          </cell>
          <cell r="H8">
            <v>17.64</v>
          </cell>
          <cell r="I8" t="str">
            <v>NE</v>
          </cell>
          <cell r="J8">
            <v>38.519999999999996</v>
          </cell>
          <cell r="K8">
            <v>0</v>
          </cell>
        </row>
        <row r="9">
          <cell r="B9">
            <v>24.475000000000005</v>
          </cell>
          <cell r="C9">
            <v>35.1</v>
          </cell>
          <cell r="D9">
            <v>14.9</v>
          </cell>
          <cell r="E9">
            <v>54.375</v>
          </cell>
          <cell r="F9">
            <v>82</v>
          </cell>
          <cell r="G9">
            <v>27</v>
          </cell>
          <cell r="H9">
            <v>22.68</v>
          </cell>
          <cell r="I9" t="str">
            <v>N</v>
          </cell>
          <cell r="J9">
            <v>40.680000000000007</v>
          </cell>
          <cell r="K9">
            <v>0</v>
          </cell>
        </row>
        <row r="10">
          <cell r="B10">
            <v>27.341666666666669</v>
          </cell>
          <cell r="C10">
            <v>35.799999999999997</v>
          </cell>
          <cell r="D10">
            <v>20.2</v>
          </cell>
          <cell r="E10">
            <v>43.416666666666664</v>
          </cell>
          <cell r="F10">
            <v>62</v>
          </cell>
          <cell r="G10">
            <v>24</v>
          </cell>
          <cell r="H10">
            <v>29.16</v>
          </cell>
          <cell r="I10" t="str">
            <v>N</v>
          </cell>
          <cell r="J10">
            <v>46.800000000000004</v>
          </cell>
          <cell r="K10">
            <v>0</v>
          </cell>
        </row>
        <row r="11">
          <cell r="B11">
            <v>27.466666666666665</v>
          </cell>
          <cell r="C11">
            <v>35.9</v>
          </cell>
          <cell r="D11">
            <v>19.8</v>
          </cell>
          <cell r="E11">
            <v>45.958333333333336</v>
          </cell>
          <cell r="F11">
            <v>66</v>
          </cell>
          <cell r="G11">
            <v>28</v>
          </cell>
          <cell r="H11">
            <v>29.880000000000003</v>
          </cell>
          <cell r="I11" t="str">
            <v>N</v>
          </cell>
          <cell r="J11">
            <v>55.440000000000005</v>
          </cell>
          <cell r="K11">
            <v>0</v>
          </cell>
        </row>
        <row r="12">
          <cell r="B12">
            <v>22.55</v>
          </cell>
          <cell r="C12">
            <v>26.9</v>
          </cell>
          <cell r="D12">
            <v>18.7</v>
          </cell>
          <cell r="E12">
            <v>61.375</v>
          </cell>
          <cell r="F12">
            <v>72</v>
          </cell>
          <cell r="G12">
            <v>41</v>
          </cell>
          <cell r="H12">
            <v>10.44</v>
          </cell>
          <cell r="I12" t="str">
            <v>N</v>
          </cell>
          <cell r="J12">
            <v>14.04</v>
          </cell>
          <cell r="K12">
            <v>0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>
            <v>0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>
            <v>0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>
            <v>0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>
            <v>0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>
            <v>0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>
            <v>0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>
            <v>0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>
            <v>0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0.2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3.600000000000001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10.200000000000003</v>
          </cell>
        </row>
      </sheetData>
      <sheetData sheetId="6">
        <row r="5">
          <cell r="K5">
            <v>0</v>
          </cell>
        </row>
      </sheetData>
      <sheetData sheetId="7">
        <row r="5">
          <cell r="B5">
            <v>21.395833333333339</v>
          </cell>
          <cell r="C5">
            <v>30.3</v>
          </cell>
          <cell r="D5">
            <v>14.2</v>
          </cell>
          <cell r="E5">
            <v>59.291666666666664</v>
          </cell>
          <cell r="F5">
            <v>89</v>
          </cell>
          <cell r="G5">
            <v>24</v>
          </cell>
          <cell r="H5">
            <v>19.079999999999998</v>
          </cell>
          <cell r="I5" t="str">
            <v>SO</v>
          </cell>
          <cell r="J5">
            <v>33.480000000000004</v>
          </cell>
          <cell r="K5">
            <v>0</v>
          </cell>
        </row>
        <row r="6">
          <cell r="B6">
            <v>20.870833333333334</v>
          </cell>
          <cell r="C6">
            <v>30.8</v>
          </cell>
          <cell r="D6">
            <v>12.4</v>
          </cell>
          <cell r="E6">
            <v>58</v>
          </cell>
          <cell r="F6">
            <v>91</v>
          </cell>
          <cell r="G6">
            <v>24</v>
          </cell>
          <cell r="H6">
            <v>15.120000000000001</v>
          </cell>
          <cell r="I6" t="str">
            <v>SO</v>
          </cell>
          <cell r="J6">
            <v>36.36</v>
          </cell>
          <cell r="K6">
            <v>0</v>
          </cell>
        </row>
        <row r="7">
          <cell r="B7">
            <v>20.820833333333329</v>
          </cell>
          <cell r="C7">
            <v>32.6</v>
          </cell>
          <cell r="D7">
            <v>11.8</v>
          </cell>
          <cell r="E7">
            <v>58.5</v>
          </cell>
          <cell r="F7">
            <v>91</v>
          </cell>
          <cell r="G7">
            <v>19</v>
          </cell>
          <cell r="H7">
            <v>13.68</v>
          </cell>
          <cell r="I7" t="str">
            <v>SO</v>
          </cell>
          <cell r="J7">
            <v>31.680000000000003</v>
          </cell>
          <cell r="K7">
            <v>0</v>
          </cell>
        </row>
        <row r="8">
          <cell r="B8">
            <v>21.499999999999996</v>
          </cell>
          <cell r="C8">
            <v>31.4</v>
          </cell>
          <cell r="D8">
            <v>12.6</v>
          </cell>
          <cell r="E8">
            <v>56.5</v>
          </cell>
          <cell r="F8">
            <v>92</v>
          </cell>
          <cell r="G8">
            <v>20</v>
          </cell>
          <cell r="H8">
            <v>16.2</v>
          </cell>
          <cell r="I8" t="str">
            <v>SO</v>
          </cell>
          <cell r="J8">
            <v>41.76</v>
          </cell>
          <cell r="K8">
            <v>0</v>
          </cell>
        </row>
        <row r="9">
          <cell r="B9">
            <v>21.704166666666666</v>
          </cell>
          <cell r="C9">
            <v>32.200000000000003</v>
          </cell>
          <cell r="D9">
            <v>12.1</v>
          </cell>
          <cell r="E9">
            <v>56.666666666666664</v>
          </cell>
          <cell r="F9">
            <v>92</v>
          </cell>
          <cell r="G9">
            <v>23</v>
          </cell>
          <cell r="H9">
            <v>15.120000000000001</v>
          </cell>
          <cell r="I9" t="str">
            <v>SO</v>
          </cell>
          <cell r="J9">
            <v>32.76</v>
          </cell>
          <cell r="K9">
            <v>0</v>
          </cell>
        </row>
        <row r="10">
          <cell r="B10">
            <v>22.958333333333332</v>
          </cell>
          <cell r="C10">
            <v>32.6</v>
          </cell>
          <cell r="D10">
            <v>14.9</v>
          </cell>
          <cell r="E10">
            <v>51.583333333333336</v>
          </cell>
          <cell r="F10">
            <v>80</v>
          </cell>
          <cell r="G10">
            <v>22</v>
          </cell>
          <cell r="H10">
            <v>20.88</v>
          </cell>
          <cell r="I10" t="str">
            <v>SO</v>
          </cell>
          <cell r="J10">
            <v>48.6</v>
          </cell>
          <cell r="K10">
            <v>0</v>
          </cell>
        </row>
        <row r="11">
          <cell r="B11">
            <v>24.479166666666668</v>
          </cell>
          <cell r="C11">
            <v>33.200000000000003</v>
          </cell>
          <cell r="D11">
            <v>15.6</v>
          </cell>
          <cell r="E11">
            <v>46.666666666666664</v>
          </cell>
          <cell r="F11">
            <v>76</v>
          </cell>
          <cell r="G11">
            <v>27</v>
          </cell>
          <cell r="H11">
            <v>25.56</v>
          </cell>
          <cell r="I11" t="str">
            <v>SO</v>
          </cell>
          <cell r="J11">
            <v>48.96</v>
          </cell>
          <cell r="K11">
            <v>0</v>
          </cell>
        </row>
        <row r="12">
          <cell r="B12">
            <v>24.279166666666658</v>
          </cell>
          <cell r="C12">
            <v>33.5</v>
          </cell>
          <cell r="D12">
            <v>16.399999999999999</v>
          </cell>
          <cell r="E12">
            <v>52.416666666666664</v>
          </cell>
          <cell r="F12">
            <v>81</v>
          </cell>
          <cell r="G12">
            <v>23</v>
          </cell>
          <cell r="H12">
            <v>16.2</v>
          </cell>
          <cell r="I12" t="str">
            <v>SO</v>
          </cell>
          <cell r="J12">
            <v>45.72</v>
          </cell>
          <cell r="K12">
            <v>0</v>
          </cell>
        </row>
        <row r="13">
          <cell r="B13">
            <v>23.579166666666666</v>
          </cell>
          <cell r="C13">
            <v>32.799999999999997</v>
          </cell>
          <cell r="D13">
            <v>13.6</v>
          </cell>
          <cell r="E13">
            <v>47.333333333333336</v>
          </cell>
          <cell r="F13">
            <v>85</v>
          </cell>
          <cell r="G13">
            <v>21</v>
          </cell>
          <cell r="H13">
            <v>19.079999999999998</v>
          </cell>
          <cell r="I13" t="str">
            <v>SO</v>
          </cell>
          <cell r="J13">
            <v>45.72</v>
          </cell>
          <cell r="K13">
            <v>0</v>
          </cell>
        </row>
        <row r="14">
          <cell r="B14">
            <v>23.470833333333335</v>
          </cell>
          <cell r="C14">
            <v>33.6</v>
          </cell>
          <cell r="D14">
            <v>14.5</v>
          </cell>
          <cell r="E14">
            <v>49.041666666666664</v>
          </cell>
          <cell r="F14">
            <v>80</v>
          </cell>
          <cell r="G14">
            <v>20</v>
          </cell>
          <cell r="H14">
            <v>18.36</v>
          </cell>
          <cell r="I14" t="str">
            <v>SO</v>
          </cell>
          <cell r="J14">
            <v>44.28</v>
          </cell>
          <cell r="K14">
            <v>0</v>
          </cell>
        </row>
        <row r="15">
          <cell r="B15">
            <v>22.704166666666669</v>
          </cell>
          <cell r="C15">
            <v>31.6</v>
          </cell>
          <cell r="D15">
            <v>15.5</v>
          </cell>
          <cell r="E15">
            <v>56.583333333333336</v>
          </cell>
          <cell r="F15">
            <v>83</v>
          </cell>
          <cell r="G15">
            <v>26</v>
          </cell>
          <cell r="H15">
            <v>17.28</v>
          </cell>
          <cell r="I15" t="str">
            <v>SO</v>
          </cell>
          <cell r="J15">
            <v>39.24</v>
          </cell>
          <cell r="K15">
            <v>0</v>
          </cell>
        </row>
        <row r="16">
          <cell r="B16">
            <v>22.333333333333332</v>
          </cell>
          <cell r="C16">
            <v>31.6</v>
          </cell>
          <cell r="D16">
            <v>13.5</v>
          </cell>
          <cell r="E16">
            <v>56.166666666666664</v>
          </cell>
          <cell r="F16">
            <v>89</v>
          </cell>
          <cell r="G16">
            <v>25</v>
          </cell>
          <cell r="H16">
            <v>18.36</v>
          </cell>
          <cell r="I16" t="str">
            <v>SO</v>
          </cell>
          <cell r="J16">
            <v>38.159999999999997</v>
          </cell>
          <cell r="K16">
            <v>0</v>
          </cell>
        </row>
        <row r="17">
          <cell r="B17">
            <v>21.929166666666671</v>
          </cell>
          <cell r="C17">
            <v>31.2</v>
          </cell>
          <cell r="D17">
            <v>12.5</v>
          </cell>
          <cell r="E17">
            <v>52.458333333333336</v>
          </cell>
          <cell r="F17">
            <v>87</v>
          </cell>
          <cell r="G17">
            <v>23</v>
          </cell>
          <cell r="H17">
            <v>12.96</v>
          </cell>
          <cell r="I17" t="str">
            <v>SO</v>
          </cell>
          <cell r="J17">
            <v>32.76</v>
          </cell>
          <cell r="K17">
            <v>0</v>
          </cell>
        </row>
        <row r="18">
          <cell r="B18">
            <v>20.987500000000001</v>
          </cell>
          <cell r="C18">
            <v>29.5</v>
          </cell>
          <cell r="D18">
            <v>12.8</v>
          </cell>
          <cell r="E18">
            <v>56.041666666666664</v>
          </cell>
          <cell r="F18">
            <v>91</v>
          </cell>
          <cell r="G18">
            <v>23</v>
          </cell>
          <cell r="H18">
            <v>18</v>
          </cell>
          <cell r="I18" t="str">
            <v>SO</v>
          </cell>
          <cell r="J18">
            <v>33.840000000000003</v>
          </cell>
          <cell r="K18">
            <v>0</v>
          </cell>
        </row>
        <row r="19">
          <cell r="B19">
            <v>21.412500000000005</v>
          </cell>
          <cell r="C19">
            <v>31.8</v>
          </cell>
          <cell r="D19">
            <v>14</v>
          </cell>
          <cell r="E19">
            <v>52.791666666666664</v>
          </cell>
          <cell r="F19">
            <v>80</v>
          </cell>
          <cell r="G19">
            <v>22</v>
          </cell>
          <cell r="H19">
            <v>14.4</v>
          </cell>
          <cell r="I19" t="str">
            <v>SO</v>
          </cell>
          <cell r="J19">
            <v>32.04</v>
          </cell>
          <cell r="K19">
            <v>0</v>
          </cell>
        </row>
        <row r="20">
          <cell r="B20">
            <v>21.562499999999996</v>
          </cell>
          <cell r="C20">
            <v>31.7</v>
          </cell>
          <cell r="D20">
            <v>13</v>
          </cell>
          <cell r="E20">
            <v>58.75</v>
          </cell>
          <cell r="F20">
            <v>93</v>
          </cell>
          <cell r="G20">
            <v>22</v>
          </cell>
          <cell r="H20">
            <v>18.720000000000002</v>
          </cell>
          <cell r="I20" t="str">
            <v>SO</v>
          </cell>
          <cell r="J20">
            <v>45</v>
          </cell>
          <cell r="K20">
            <v>0</v>
          </cell>
        </row>
        <row r="21">
          <cell r="B21">
            <v>21.854166666666668</v>
          </cell>
          <cell r="C21">
            <v>31.2</v>
          </cell>
          <cell r="D21">
            <v>14.4</v>
          </cell>
          <cell r="E21">
            <v>54.583333333333336</v>
          </cell>
          <cell r="F21">
            <v>81</v>
          </cell>
          <cell r="G21">
            <v>26</v>
          </cell>
          <cell r="H21">
            <v>18.36</v>
          </cell>
          <cell r="I21" t="str">
            <v>SO</v>
          </cell>
          <cell r="J21">
            <v>38.159999999999997</v>
          </cell>
          <cell r="K21">
            <v>0</v>
          </cell>
        </row>
        <row r="22">
          <cell r="B22">
            <v>18.654166666666665</v>
          </cell>
          <cell r="C22">
            <v>24.2</v>
          </cell>
          <cell r="D22">
            <v>13.3</v>
          </cell>
          <cell r="E22">
            <v>76.458333333333329</v>
          </cell>
          <cell r="F22">
            <v>96</v>
          </cell>
          <cell r="G22">
            <v>53</v>
          </cell>
          <cell r="H22">
            <v>9.7200000000000006</v>
          </cell>
          <cell r="I22" t="str">
            <v>SO</v>
          </cell>
          <cell r="J22">
            <v>30.240000000000002</v>
          </cell>
          <cell r="K22">
            <v>1.4</v>
          </cell>
        </row>
        <row r="23">
          <cell r="B23">
            <v>14.841666666666667</v>
          </cell>
          <cell r="C23">
            <v>23.9</v>
          </cell>
          <cell r="D23">
            <v>7.9</v>
          </cell>
          <cell r="E23">
            <v>81.208333333333329</v>
          </cell>
          <cell r="F23">
            <v>97</v>
          </cell>
          <cell r="G23">
            <v>47</v>
          </cell>
          <cell r="H23">
            <v>9.7200000000000006</v>
          </cell>
          <cell r="I23" t="str">
            <v>SO</v>
          </cell>
          <cell r="J23">
            <v>24.48</v>
          </cell>
          <cell r="K23">
            <v>1.5999999999999999</v>
          </cell>
        </row>
        <row r="24">
          <cell r="B24">
            <v>16.112500000000001</v>
          </cell>
          <cell r="C24">
            <v>25.9</v>
          </cell>
          <cell r="D24">
            <v>7.2</v>
          </cell>
          <cell r="E24">
            <v>70.25</v>
          </cell>
          <cell r="F24">
            <v>97</v>
          </cell>
          <cell r="G24">
            <v>28</v>
          </cell>
          <cell r="H24">
            <v>14.04</v>
          </cell>
          <cell r="I24" t="str">
            <v>SO</v>
          </cell>
          <cell r="J24">
            <v>27</v>
          </cell>
          <cell r="K24">
            <v>0.2</v>
          </cell>
        </row>
        <row r="25">
          <cell r="B25">
            <v>19.400000000000002</v>
          </cell>
          <cell r="C25">
            <v>28.2</v>
          </cell>
          <cell r="D25">
            <v>11.7</v>
          </cell>
          <cell r="E25">
            <v>63.5</v>
          </cell>
          <cell r="F25">
            <v>94</v>
          </cell>
          <cell r="G25">
            <v>32</v>
          </cell>
          <cell r="H25">
            <v>15.48</v>
          </cell>
          <cell r="I25" t="str">
            <v>SO</v>
          </cell>
          <cell r="J25">
            <v>32.04</v>
          </cell>
          <cell r="K25">
            <v>0</v>
          </cell>
        </row>
        <row r="26">
          <cell r="B26">
            <v>21.25</v>
          </cell>
          <cell r="C26">
            <v>31.9</v>
          </cell>
          <cell r="D26">
            <v>12.6</v>
          </cell>
          <cell r="E26">
            <v>59.666666666666664</v>
          </cell>
          <cell r="F26">
            <v>87</v>
          </cell>
          <cell r="G26">
            <v>27</v>
          </cell>
          <cell r="H26">
            <v>21.96</v>
          </cell>
          <cell r="I26" t="str">
            <v>SO</v>
          </cell>
          <cell r="J26">
            <v>39.24</v>
          </cell>
          <cell r="K26">
            <v>0</v>
          </cell>
        </row>
        <row r="27">
          <cell r="B27">
            <v>24.629166666666674</v>
          </cell>
          <cell r="C27">
            <v>34.5</v>
          </cell>
          <cell r="D27">
            <v>16.899999999999999</v>
          </cell>
          <cell r="E27">
            <v>53.083333333333336</v>
          </cell>
          <cell r="F27">
            <v>77</v>
          </cell>
          <cell r="G27">
            <v>26</v>
          </cell>
          <cell r="H27">
            <v>14.04</v>
          </cell>
          <cell r="I27" t="str">
            <v>SO</v>
          </cell>
          <cell r="J27">
            <v>36</v>
          </cell>
          <cell r="K27">
            <v>0</v>
          </cell>
        </row>
        <row r="28">
          <cell r="B28">
            <v>21.824999999999999</v>
          </cell>
          <cell r="C28">
            <v>27.8</v>
          </cell>
          <cell r="D28">
            <v>16.5</v>
          </cell>
          <cell r="E28">
            <v>69.875</v>
          </cell>
          <cell r="F28">
            <v>96</v>
          </cell>
          <cell r="G28">
            <v>47</v>
          </cell>
          <cell r="H28">
            <v>21.240000000000002</v>
          </cell>
          <cell r="I28" t="str">
            <v>SO</v>
          </cell>
          <cell r="J28">
            <v>40.680000000000007</v>
          </cell>
          <cell r="K28">
            <v>0.2</v>
          </cell>
        </row>
        <row r="29">
          <cell r="B29">
            <v>21.554166666666664</v>
          </cell>
          <cell r="C29">
            <v>29.4</v>
          </cell>
          <cell r="D29">
            <v>16.399999999999999</v>
          </cell>
          <cell r="E29">
            <v>72</v>
          </cell>
          <cell r="F29">
            <v>96</v>
          </cell>
          <cell r="G29">
            <v>40</v>
          </cell>
          <cell r="H29">
            <v>20.52</v>
          </cell>
          <cell r="I29" t="str">
            <v>SO</v>
          </cell>
          <cell r="J29">
            <v>36.36</v>
          </cell>
          <cell r="K29">
            <v>0</v>
          </cell>
        </row>
        <row r="30">
          <cell r="B30">
            <v>21.970833333333331</v>
          </cell>
          <cell r="C30">
            <v>31.5</v>
          </cell>
          <cell r="D30">
            <v>14.6</v>
          </cell>
          <cell r="E30">
            <v>70.875</v>
          </cell>
          <cell r="F30">
            <v>97</v>
          </cell>
          <cell r="G30">
            <v>35</v>
          </cell>
          <cell r="H30">
            <v>17.64</v>
          </cell>
          <cell r="I30" t="str">
            <v>SO</v>
          </cell>
          <cell r="J30">
            <v>36.36</v>
          </cell>
          <cell r="K30">
            <v>0</v>
          </cell>
        </row>
        <row r="31">
          <cell r="B31">
            <v>20.387499999999999</v>
          </cell>
          <cell r="C31">
            <v>25.6</v>
          </cell>
          <cell r="D31">
            <v>17.5</v>
          </cell>
          <cell r="E31">
            <v>77.5</v>
          </cell>
          <cell r="F31">
            <v>97</v>
          </cell>
          <cell r="G31">
            <v>55</v>
          </cell>
          <cell r="H31">
            <v>16.2</v>
          </cell>
          <cell r="I31" t="str">
            <v>SO</v>
          </cell>
          <cell r="J31">
            <v>39.96</v>
          </cell>
          <cell r="K31">
            <v>0.2</v>
          </cell>
        </row>
        <row r="32">
          <cell r="B32">
            <v>18.162499999999998</v>
          </cell>
          <cell r="C32">
            <v>27.8</v>
          </cell>
          <cell r="D32">
            <v>10.9</v>
          </cell>
          <cell r="E32">
            <v>74.708333333333329</v>
          </cell>
          <cell r="F32">
            <v>98</v>
          </cell>
          <cell r="G32">
            <v>30</v>
          </cell>
          <cell r="H32">
            <v>19.8</v>
          </cell>
          <cell r="I32" t="str">
            <v>SO</v>
          </cell>
          <cell r="J32">
            <v>35.28</v>
          </cell>
          <cell r="K32">
            <v>0</v>
          </cell>
        </row>
        <row r="33">
          <cell r="B33">
            <v>19.775000000000002</v>
          </cell>
          <cell r="C33">
            <v>30.3</v>
          </cell>
          <cell r="D33">
            <v>10.8</v>
          </cell>
          <cell r="E33">
            <v>61.333333333333336</v>
          </cell>
          <cell r="F33">
            <v>94</v>
          </cell>
          <cell r="G33">
            <v>17</v>
          </cell>
          <cell r="H33">
            <v>19.440000000000001</v>
          </cell>
          <cell r="I33" t="str">
            <v>SO</v>
          </cell>
          <cell r="J33">
            <v>37.800000000000004</v>
          </cell>
          <cell r="K33">
            <v>0.2</v>
          </cell>
        </row>
        <row r="34">
          <cell r="B34">
            <v>20.525000000000002</v>
          </cell>
          <cell r="C34">
            <v>32.299999999999997</v>
          </cell>
          <cell r="D34">
            <v>9.1999999999999993</v>
          </cell>
          <cell r="E34">
            <v>58.708333333333336</v>
          </cell>
          <cell r="F34">
            <v>94</v>
          </cell>
          <cell r="G34">
            <v>24</v>
          </cell>
          <cell r="H34">
            <v>19.079999999999998</v>
          </cell>
          <cell r="I34" t="str">
            <v>SO</v>
          </cell>
          <cell r="J34">
            <v>32.76</v>
          </cell>
          <cell r="K34">
            <v>0</v>
          </cell>
        </row>
        <row r="35">
          <cell r="B35">
            <v>24.337500000000002</v>
          </cell>
          <cell r="C35">
            <v>36</v>
          </cell>
          <cell r="D35">
            <v>12.9</v>
          </cell>
          <cell r="E35">
            <v>54</v>
          </cell>
          <cell r="F35">
            <v>92</v>
          </cell>
          <cell r="G35">
            <v>18</v>
          </cell>
          <cell r="H35">
            <v>14.76</v>
          </cell>
          <cell r="I35" t="str">
            <v>SO</v>
          </cell>
          <cell r="J35">
            <v>35.64</v>
          </cell>
          <cell r="K35">
            <v>0</v>
          </cell>
        </row>
        <row r="36">
          <cell r="I36" t="str">
            <v>SO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12.2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25.6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9.6000000000000014</v>
          </cell>
        </row>
      </sheetData>
      <sheetData sheetId="6">
        <row r="5">
          <cell r="K5">
            <v>0</v>
          </cell>
        </row>
      </sheetData>
      <sheetData sheetId="7">
        <row r="5">
          <cell r="B5">
            <v>22.345833333333331</v>
          </cell>
          <cell r="C5">
            <v>31</v>
          </cell>
          <cell r="D5">
            <v>12.3</v>
          </cell>
          <cell r="E5">
            <v>55.625</v>
          </cell>
          <cell r="F5">
            <v>91</v>
          </cell>
          <cell r="G5">
            <v>23</v>
          </cell>
          <cell r="H5">
            <v>12.24</v>
          </cell>
          <cell r="I5" t="str">
            <v>NE</v>
          </cell>
          <cell r="J5">
            <v>25.2</v>
          </cell>
          <cell r="K5">
            <v>0</v>
          </cell>
        </row>
        <row r="6">
          <cell r="B6">
            <v>21.991666666666664</v>
          </cell>
          <cell r="C6">
            <v>32.5</v>
          </cell>
          <cell r="D6">
            <v>12.5</v>
          </cell>
          <cell r="E6">
            <v>59.458333333333336</v>
          </cell>
          <cell r="F6">
            <v>94</v>
          </cell>
          <cell r="G6">
            <v>23</v>
          </cell>
          <cell r="H6">
            <v>13.32</v>
          </cell>
          <cell r="I6" t="str">
            <v>NE</v>
          </cell>
          <cell r="J6">
            <v>29.16</v>
          </cell>
          <cell r="K6">
            <v>0</v>
          </cell>
        </row>
        <row r="7">
          <cell r="B7">
            <v>22.958333333333332</v>
          </cell>
          <cell r="C7">
            <v>32.5</v>
          </cell>
          <cell r="D7">
            <v>14.6</v>
          </cell>
          <cell r="E7">
            <v>51.833333333333336</v>
          </cell>
          <cell r="F7">
            <v>83</v>
          </cell>
          <cell r="G7">
            <v>18</v>
          </cell>
          <cell r="H7">
            <v>11.879999999999999</v>
          </cell>
          <cell r="I7" t="str">
            <v>O</v>
          </cell>
          <cell r="J7">
            <v>29.52</v>
          </cell>
          <cell r="K7">
            <v>0</v>
          </cell>
        </row>
        <row r="8">
          <cell r="B8">
            <v>22.225000000000005</v>
          </cell>
          <cell r="C8">
            <v>32</v>
          </cell>
          <cell r="D8">
            <v>12.2</v>
          </cell>
          <cell r="E8">
            <v>55.083333333333336</v>
          </cell>
          <cell r="F8">
            <v>90</v>
          </cell>
          <cell r="G8">
            <v>21</v>
          </cell>
          <cell r="H8">
            <v>11.16</v>
          </cell>
          <cell r="I8" t="str">
            <v>NE</v>
          </cell>
          <cell r="J8">
            <v>22.68</v>
          </cell>
          <cell r="K8">
            <v>0</v>
          </cell>
        </row>
        <row r="9">
          <cell r="B9">
            <v>22.099999999999994</v>
          </cell>
          <cell r="C9">
            <v>32.299999999999997</v>
          </cell>
          <cell r="D9">
            <v>12.2</v>
          </cell>
          <cell r="E9">
            <v>54.583333333333336</v>
          </cell>
          <cell r="F9">
            <v>93</v>
          </cell>
          <cell r="G9">
            <v>17</v>
          </cell>
          <cell r="H9">
            <v>10.8</v>
          </cell>
          <cell r="I9" t="str">
            <v>SO</v>
          </cell>
          <cell r="J9">
            <v>32.4</v>
          </cell>
          <cell r="K9">
            <v>0</v>
          </cell>
        </row>
        <row r="10">
          <cell r="B10">
            <v>22.6875</v>
          </cell>
          <cell r="C10">
            <v>33</v>
          </cell>
          <cell r="D10">
            <v>12.6</v>
          </cell>
          <cell r="E10">
            <v>50.833333333333336</v>
          </cell>
          <cell r="F10">
            <v>85</v>
          </cell>
          <cell r="G10">
            <v>17</v>
          </cell>
          <cell r="H10">
            <v>16.559999999999999</v>
          </cell>
          <cell r="I10" t="str">
            <v>N</v>
          </cell>
          <cell r="J10">
            <v>44.64</v>
          </cell>
          <cell r="K10">
            <v>0</v>
          </cell>
        </row>
        <row r="11">
          <cell r="B11">
            <v>23.400000000000002</v>
          </cell>
          <cell r="D11">
            <v>14.1</v>
          </cell>
          <cell r="E11">
            <v>48.875</v>
          </cell>
          <cell r="F11">
            <v>82</v>
          </cell>
          <cell r="G11">
            <v>18</v>
          </cell>
          <cell r="H11">
            <v>12.6</v>
          </cell>
          <cell r="I11" t="str">
            <v>NE</v>
          </cell>
          <cell r="J11">
            <v>29.16</v>
          </cell>
          <cell r="K11">
            <v>0</v>
          </cell>
        </row>
        <row r="12">
          <cell r="B12">
            <v>24.354166666666668</v>
          </cell>
          <cell r="C12">
            <v>33.9</v>
          </cell>
          <cell r="D12">
            <v>14.5</v>
          </cell>
          <cell r="E12">
            <v>45.416666666666664</v>
          </cell>
          <cell r="F12">
            <v>80</v>
          </cell>
          <cell r="G12">
            <v>16</v>
          </cell>
          <cell r="H12">
            <v>15.48</v>
          </cell>
          <cell r="I12" t="str">
            <v>NE</v>
          </cell>
          <cell r="J12">
            <v>28.08</v>
          </cell>
          <cell r="K12">
            <v>0</v>
          </cell>
        </row>
        <row r="13">
          <cell r="B13">
            <v>22.616666666666671</v>
          </cell>
          <cell r="C13">
            <v>32.299999999999997</v>
          </cell>
          <cell r="D13">
            <v>12.7</v>
          </cell>
          <cell r="E13">
            <v>54.125</v>
          </cell>
          <cell r="F13">
            <v>91</v>
          </cell>
          <cell r="G13">
            <v>24</v>
          </cell>
          <cell r="H13">
            <v>18</v>
          </cell>
          <cell r="I13" t="str">
            <v>NE</v>
          </cell>
          <cell r="J13">
            <v>36.72</v>
          </cell>
          <cell r="K13">
            <v>0</v>
          </cell>
        </row>
        <row r="14">
          <cell r="B14">
            <v>24.350000000000009</v>
          </cell>
          <cell r="C14">
            <v>32</v>
          </cell>
          <cell r="D14">
            <v>16.8</v>
          </cell>
          <cell r="E14">
            <v>48.875</v>
          </cell>
          <cell r="F14">
            <v>76</v>
          </cell>
          <cell r="G14">
            <v>25</v>
          </cell>
          <cell r="H14">
            <v>17.28</v>
          </cell>
          <cell r="I14" t="str">
            <v>NE</v>
          </cell>
          <cell r="J14">
            <v>32.76</v>
          </cell>
          <cell r="K14">
            <v>0</v>
          </cell>
        </row>
        <row r="15">
          <cell r="B15">
            <v>22.829166666666666</v>
          </cell>
          <cell r="C15">
            <v>31.8</v>
          </cell>
          <cell r="D15">
            <v>13.5</v>
          </cell>
          <cell r="E15">
            <v>56.958333333333336</v>
          </cell>
          <cell r="F15">
            <v>91</v>
          </cell>
          <cell r="G15">
            <v>25</v>
          </cell>
          <cell r="H15">
            <v>21.240000000000002</v>
          </cell>
          <cell r="I15" t="str">
            <v>NE</v>
          </cell>
          <cell r="J15">
            <v>37.800000000000004</v>
          </cell>
          <cell r="K15">
            <v>0</v>
          </cell>
        </row>
        <row r="16">
          <cell r="B16">
            <v>21.679166666666671</v>
          </cell>
          <cell r="C16">
            <v>30.8</v>
          </cell>
          <cell r="D16">
            <v>12.1</v>
          </cell>
          <cell r="E16">
            <v>56.125</v>
          </cell>
          <cell r="F16">
            <v>92</v>
          </cell>
          <cell r="G16">
            <v>22</v>
          </cell>
          <cell r="H16">
            <v>20.16</v>
          </cell>
          <cell r="I16" t="str">
            <v>NE</v>
          </cell>
          <cell r="J16">
            <v>39.6</v>
          </cell>
          <cell r="K16">
            <v>0</v>
          </cell>
        </row>
        <row r="17">
          <cell r="B17">
            <v>21.554166666666664</v>
          </cell>
          <cell r="C17">
            <v>30.6</v>
          </cell>
          <cell r="D17">
            <v>12</v>
          </cell>
          <cell r="E17">
            <v>54.458333333333336</v>
          </cell>
          <cell r="F17">
            <v>89</v>
          </cell>
          <cell r="G17">
            <v>22</v>
          </cell>
          <cell r="H17">
            <v>18.36</v>
          </cell>
          <cell r="I17" t="str">
            <v>NE</v>
          </cell>
          <cell r="J17">
            <v>35.28</v>
          </cell>
          <cell r="K17">
            <v>0</v>
          </cell>
        </row>
        <row r="18">
          <cell r="B18">
            <v>20.858333333333334</v>
          </cell>
          <cell r="C18">
            <v>30.2</v>
          </cell>
          <cell r="D18">
            <v>11.4</v>
          </cell>
          <cell r="E18">
            <v>54.791666666666664</v>
          </cell>
          <cell r="F18">
            <v>91</v>
          </cell>
          <cell r="G18">
            <v>23</v>
          </cell>
          <cell r="H18">
            <v>20.16</v>
          </cell>
          <cell r="I18" t="str">
            <v>NE</v>
          </cell>
          <cell r="J18">
            <v>38.519999999999996</v>
          </cell>
          <cell r="K18">
            <v>0</v>
          </cell>
        </row>
        <row r="19">
          <cell r="B19">
            <v>23.437500000000004</v>
          </cell>
          <cell r="C19">
            <v>31.7</v>
          </cell>
          <cell r="D19">
            <v>13.4</v>
          </cell>
          <cell r="E19">
            <v>45.833333333333336</v>
          </cell>
          <cell r="F19">
            <v>87</v>
          </cell>
          <cell r="G19">
            <v>21</v>
          </cell>
          <cell r="H19">
            <v>14.4</v>
          </cell>
          <cell r="I19" t="str">
            <v>L</v>
          </cell>
          <cell r="J19">
            <v>27.36</v>
          </cell>
          <cell r="K19">
            <v>0</v>
          </cell>
        </row>
        <row r="20">
          <cell r="B20">
            <v>23.320833333333329</v>
          </cell>
          <cell r="C20">
            <v>33.5</v>
          </cell>
          <cell r="D20">
            <v>13.2</v>
          </cell>
          <cell r="E20">
            <v>50.5</v>
          </cell>
          <cell r="F20">
            <v>85</v>
          </cell>
          <cell r="G20">
            <v>18</v>
          </cell>
          <cell r="H20">
            <v>10.44</v>
          </cell>
          <cell r="I20" t="str">
            <v>NE</v>
          </cell>
          <cell r="J20">
            <v>26.64</v>
          </cell>
          <cell r="K20">
            <v>0</v>
          </cell>
        </row>
        <row r="21">
          <cell r="B21">
            <v>24.079166666666666</v>
          </cell>
          <cell r="C21">
            <v>33.1</v>
          </cell>
          <cell r="D21">
            <v>14.4</v>
          </cell>
          <cell r="E21">
            <v>47.875</v>
          </cell>
          <cell r="F21">
            <v>80</v>
          </cell>
          <cell r="G21">
            <v>22</v>
          </cell>
          <cell r="H21">
            <v>22.68</v>
          </cell>
          <cell r="I21" t="str">
            <v>NE</v>
          </cell>
          <cell r="J21">
            <v>46.440000000000005</v>
          </cell>
          <cell r="K21">
            <v>0</v>
          </cell>
        </row>
        <row r="22">
          <cell r="B22">
            <v>26.091666666666669</v>
          </cell>
          <cell r="C22">
            <v>34.5</v>
          </cell>
          <cell r="D22">
            <v>18.899999999999999</v>
          </cell>
          <cell r="E22">
            <v>40.166666666666664</v>
          </cell>
          <cell r="F22">
            <v>62</v>
          </cell>
          <cell r="G22">
            <v>21</v>
          </cell>
          <cell r="H22">
            <v>18.720000000000002</v>
          </cell>
          <cell r="I22" t="str">
            <v>NE</v>
          </cell>
          <cell r="J22">
            <v>30.96</v>
          </cell>
          <cell r="K22">
            <v>0</v>
          </cell>
        </row>
        <row r="23">
          <cell r="B23">
            <v>23.495833333333326</v>
          </cell>
          <cell r="C23">
            <v>28.9</v>
          </cell>
          <cell r="D23">
            <v>18.600000000000001</v>
          </cell>
          <cell r="E23">
            <v>55.041666666666664</v>
          </cell>
          <cell r="F23">
            <v>86</v>
          </cell>
          <cell r="G23">
            <v>33</v>
          </cell>
          <cell r="H23">
            <v>20.88</v>
          </cell>
          <cell r="I23" t="str">
            <v>SO</v>
          </cell>
          <cell r="J23">
            <v>36.72</v>
          </cell>
          <cell r="K23">
            <v>0</v>
          </cell>
        </row>
        <row r="24">
          <cell r="B24">
            <v>20.483333333333334</v>
          </cell>
          <cell r="C24">
            <v>28.9</v>
          </cell>
          <cell r="D24">
            <v>12.2</v>
          </cell>
          <cell r="E24">
            <v>58.833333333333336</v>
          </cell>
          <cell r="F24">
            <v>93</v>
          </cell>
          <cell r="G24">
            <v>24</v>
          </cell>
          <cell r="H24">
            <v>14.04</v>
          </cell>
          <cell r="I24" t="str">
            <v>S</v>
          </cell>
          <cell r="J24">
            <v>24.12</v>
          </cell>
          <cell r="K24">
            <v>0</v>
          </cell>
        </row>
        <row r="25">
          <cell r="B25">
            <v>20.674999999999997</v>
          </cell>
          <cell r="C25">
            <v>31</v>
          </cell>
          <cell r="D25">
            <v>11.6</v>
          </cell>
          <cell r="E25">
            <v>54.541666666666664</v>
          </cell>
          <cell r="F25">
            <v>89</v>
          </cell>
          <cell r="G25">
            <v>20</v>
          </cell>
          <cell r="H25">
            <v>10.08</v>
          </cell>
          <cell r="I25" t="str">
            <v>SE</v>
          </cell>
          <cell r="J25">
            <v>21.96</v>
          </cell>
          <cell r="K25">
            <v>0</v>
          </cell>
        </row>
        <row r="26">
          <cell r="B26">
            <v>22.9375</v>
          </cell>
          <cell r="C26">
            <v>33.9</v>
          </cell>
          <cell r="D26">
            <v>12.2</v>
          </cell>
          <cell r="E26">
            <v>49.833333333333336</v>
          </cell>
          <cell r="F26">
            <v>88</v>
          </cell>
          <cell r="G26">
            <v>20</v>
          </cell>
          <cell r="H26">
            <v>11.879999999999999</v>
          </cell>
          <cell r="I26" t="str">
            <v>SE</v>
          </cell>
          <cell r="J26">
            <v>19.8</v>
          </cell>
          <cell r="K26">
            <v>0</v>
          </cell>
        </row>
        <row r="27">
          <cell r="B27">
            <v>25.412500000000005</v>
          </cell>
          <cell r="C27">
            <v>35.799999999999997</v>
          </cell>
          <cell r="D27">
            <v>14</v>
          </cell>
          <cell r="E27">
            <v>43.25</v>
          </cell>
          <cell r="F27">
            <v>85</v>
          </cell>
          <cell r="G27">
            <v>17</v>
          </cell>
          <cell r="H27">
            <v>14.76</v>
          </cell>
          <cell r="I27" t="str">
            <v>SE</v>
          </cell>
          <cell r="J27">
            <v>26.64</v>
          </cell>
          <cell r="K27">
            <v>0</v>
          </cell>
        </row>
        <row r="28">
          <cell r="B28">
            <v>26.474999999999998</v>
          </cell>
          <cell r="C28">
            <v>36.299999999999997</v>
          </cell>
          <cell r="D28">
            <v>18</v>
          </cell>
          <cell r="E28">
            <v>43.416666666666664</v>
          </cell>
          <cell r="F28">
            <v>75</v>
          </cell>
          <cell r="G28">
            <v>17</v>
          </cell>
          <cell r="H28">
            <v>24.840000000000003</v>
          </cell>
          <cell r="I28" t="str">
            <v>SE</v>
          </cell>
          <cell r="J28">
            <v>37.440000000000005</v>
          </cell>
          <cell r="K28">
            <v>0</v>
          </cell>
        </row>
        <row r="29">
          <cell r="B29">
            <v>24.724999999999998</v>
          </cell>
          <cell r="C29">
            <v>32.9</v>
          </cell>
          <cell r="D29">
            <v>17.8</v>
          </cell>
          <cell r="E29">
            <v>53.125</v>
          </cell>
          <cell r="F29">
            <v>79</v>
          </cell>
          <cell r="G29">
            <v>26</v>
          </cell>
          <cell r="H29">
            <v>19.440000000000001</v>
          </cell>
          <cell r="I29" t="str">
            <v>L</v>
          </cell>
          <cell r="J29">
            <v>38.519999999999996</v>
          </cell>
          <cell r="K29">
            <v>0</v>
          </cell>
        </row>
        <row r="30">
          <cell r="B30">
            <v>26.745833333333326</v>
          </cell>
          <cell r="C30">
            <v>37.1</v>
          </cell>
          <cell r="D30">
            <v>18.2</v>
          </cell>
          <cell r="E30">
            <v>50.375</v>
          </cell>
          <cell r="F30">
            <v>83</v>
          </cell>
          <cell r="G30">
            <v>18</v>
          </cell>
          <cell r="H30">
            <v>16.2</v>
          </cell>
          <cell r="I30" t="str">
            <v>SE</v>
          </cell>
          <cell r="J30">
            <v>31.319999999999997</v>
          </cell>
          <cell r="K30">
            <v>0</v>
          </cell>
        </row>
        <row r="31">
          <cell r="B31">
            <v>21.375</v>
          </cell>
          <cell r="C31">
            <v>27.9</v>
          </cell>
          <cell r="D31">
            <v>17.600000000000001</v>
          </cell>
          <cell r="E31">
            <v>82.708333333333329</v>
          </cell>
          <cell r="F31">
            <v>93</v>
          </cell>
          <cell r="G31">
            <v>42</v>
          </cell>
          <cell r="H31">
            <v>28.08</v>
          </cell>
          <cell r="I31" t="str">
            <v>O</v>
          </cell>
          <cell r="J31">
            <v>50.76</v>
          </cell>
          <cell r="K31">
            <v>12.599999999999998</v>
          </cell>
        </row>
        <row r="32">
          <cell r="B32">
            <v>20.824999999999999</v>
          </cell>
          <cell r="C32">
            <v>27.7</v>
          </cell>
          <cell r="D32">
            <v>16.600000000000001</v>
          </cell>
          <cell r="E32">
            <v>75.333333333333329</v>
          </cell>
          <cell r="F32">
            <v>94</v>
          </cell>
          <cell r="G32">
            <v>41</v>
          </cell>
          <cell r="H32">
            <v>16.2</v>
          </cell>
          <cell r="I32" t="str">
            <v>SE</v>
          </cell>
          <cell r="J32">
            <v>38.519999999999996</v>
          </cell>
          <cell r="K32">
            <v>0</v>
          </cell>
        </row>
        <row r="33">
          <cell r="B33">
            <v>22.554166666666664</v>
          </cell>
          <cell r="C33">
            <v>33</v>
          </cell>
          <cell r="D33">
            <v>12.7</v>
          </cell>
          <cell r="E33">
            <v>59.666666666666664</v>
          </cell>
          <cell r="F33">
            <v>93</v>
          </cell>
          <cell r="G33">
            <v>27</v>
          </cell>
          <cell r="H33">
            <v>14.4</v>
          </cell>
          <cell r="I33" t="str">
            <v>SE</v>
          </cell>
          <cell r="J33">
            <v>23.040000000000003</v>
          </cell>
          <cell r="K33">
            <v>0</v>
          </cell>
        </row>
        <row r="34">
          <cell r="B34">
            <v>25.475000000000005</v>
          </cell>
          <cell r="C34">
            <v>35.799999999999997</v>
          </cell>
          <cell r="D34">
            <v>14.8</v>
          </cell>
          <cell r="E34">
            <v>52.125</v>
          </cell>
          <cell r="F34">
            <v>92</v>
          </cell>
          <cell r="G34">
            <v>19</v>
          </cell>
          <cell r="H34">
            <v>13.68</v>
          </cell>
          <cell r="I34" t="str">
            <v>SE</v>
          </cell>
          <cell r="J34">
            <v>28.8</v>
          </cell>
          <cell r="K34">
            <v>0</v>
          </cell>
        </row>
        <row r="35">
          <cell r="B35">
            <v>26.2</v>
          </cell>
          <cell r="C35">
            <v>36.1</v>
          </cell>
          <cell r="D35">
            <v>16.7</v>
          </cell>
          <cell r="E35">
            <v>52.5</v>
          </cell>
          <cell r="F35">
            <v>90</v>
          </cell>
          <cell r="G35">
            <v>17</v>
          </cell>
          <cell r="H35">
            <v>14.76</v>
          </cell>
          <cell r="I35" t="str">
            <v>SO</v>
          </cell>
          <cell r="J35">
            <v>33.480000000000004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3.0000000000000004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0.60000000000000009</v>
          </cell>
        </row>
      </sheetData>
      <sheetData sheetId="6">
        <row r="5">
          <cell r="K5">
            <v>0.2</v>
          </cell>
        </row>
      </sheetData>
      <sheetData sheetId="7">
        <row r="5">
          <cell r="B5">
            <v>21.995833333333337</v>
          </cell>
          <cell r="C5">
            <v>29</v>
          </cell>
          <cell r="D5">
            <v>16.899999999999999</v>
          </cell>
          <cell r="E5">
            <v>52.5</v>
          </cell>
          <cell r="F5">
            <v>69</v>
          </cell>
          <cell r="G5">
            <v>29</v>
          </cell>
          <cell r="H5">
            <v>16.2</v>
          </cell>
          <cell r="I5" t="str">
            <v>NO</v>
          </cell>
          <cell r="J5">
            <v>30.240000000000002</v>
          </cell>
          <cell r="K5">
            <v>0</v>
          </cell>
        </row>
        <row r="6">
          <cell r="B6">
            <v>21.862500000000001</v>
          </cell>
          <cell r="C6">
            <v>29.7</v>
          </cell>
          <cell r="D6">
            <v>15.4</v>
          </cell>
          <cell r="E6">
            <v>50.458333333333336</v>
          </cell>
          <cell r="F6">
            <v>72</v>
          </cell>
          <cell r="G6">
            <v>25</v>
          </cell>
          <cell r="H6">
            <v>16.2</v>
          </cell>
          <cell r="I6" t="str">
            <v>NO</v>
          </cell>
          <cell r="J6">
            <v>40.32</v>
          </cell>
          <cell r="K6">
            <v>0</v>
          </cell>
        </row>
        <row r="7">
          <cell r="B7">
            <v>24.366666666666671</v>
          </cell>
          <cell r="C7">
            <v>30.2</v>
          </cell>
          <cell r="D7">
            <v>19.3</v>
          </cell>
          <cell r="E7">
            <v>39.333333333333336</v>
          </cell>
          <cell r="F7">
            <v>56</v>
          </cell>
          <cell r="G7">
            <v>25</v>
          </cell>
          <cell r="H7">
            <v>10.44</v>
          </cell>
          <cell r="I7" t="str">
            <v>NO</v>
          </cell>
          <cell r="J7">
            <v>29.52</v>
          </cell>
          <cell r="K7">
            <v>0</v>
          </cell>
        </row>
        <row r="8">
          <cell r="B8">
            <v>24.474999999999998</v>
          </cell>
          <cell r="C8">
            <v>29.8</v>
          </cell>
          <cell r="D8">
            <v>16.600000000000001</v>
          </cell>
          <cell r="E8">
            <v>39.5</v>
          </cell>
          <cell r="F8">
            <v>66</v>
          </cell>
          <cell r="G8">
            <v>26</v>
          </cell>
          <cell r="H8">
            <v>15.840000000000002</v>
          </cell>
          <cell r="I8" t="str">
            <v>NO</v>
          </cell>
          <cell r="J8">
            <v>35.64</v>
          </cell>
          <cell r="K8">
            <v>0</v>
          </cell>
        </row>
        <row r="9">
          <cell r="B9">
            <v>23.383333333333336</v>
          </cell>
          <cell r="C9">
            <v>31</v>
          </cell>
          <cell r="D9">
            <v>15.8</v>
          </cell>
          <cell r="E9">
            <v>44.666666666666664</v>
          </cell>
          <cell r="F9">
            <v>71</v>
          </cell>
          <cell r="G9">
            <v>24</v>
          </cell>
          <cell r="H9">
            <v>13.68</v>
          </cell>
          <cell r="I9" t="str">
            <v>NO</v>
          </cell>
          <cell r="J9">
            <v>33.119999999999997</v>
          </cell>
          <cell r="K9">
            <v>0</v>
          </cell>
        </row>
        <row r="10">
          <cell r="B10">
            <v>23.687499999999996</v>
          </cell>
          <cell r="C10">
            <v>31</v>
          </cell>
          <cell r="D10">
            <v>14.6</v>
          </cell>
          <cell r="E10">
            <v>46.916666666666664</v>
          </cell>
          <cell r="F10">
            <v>81</v>
          </cell>
          <cell r="G10">
            <v>26</v>
          </cell>
          <cell r="H10">
            <v>21.240000000000002</v>
          </cell>
          <cell r="I10" t="str">
            <v>NO</v>
          </cell>
          <cell r="J10">
            <v>56.16</v>
          </cell>
          <cell r="K10">
            <v>0</v>
          </cell>
        </row>
        <row r="11">
          <cell r="B11">
            <v>24.324999999999999</v>
          </cell>
          <cell r="C11">
            <v>30.7</v>
          </cell>
          <cell r="D11">
            <v>16.3</v>
          </cell>
          <cell r="E11">
            <v>47</v>
          </cell>
          <cell r="F11">
            <v>72</v>
          </cell>
          <cell r="G11">
            <v>32</v>
          </cell>
          <cell r="H11">
            <v>21.240000000000002</v>
          </cell>
          <cell r="I11" t="str">
            <v>NO</v>
          </cell>
          <cell r="J11">
            <v>54.72</v>
          </cell>
          <cell r="K11">
            <v>0</v>
          </cell>
        </row>
        <row r="12">
          <cell r="B12">
            <v>24.570833333333329</v>
          </cell>
          <cell r="C12">
            <v>32.1</v>
          </cell>
          <cell r="D12">
            <v>17.600000000000001</v>
          </cell>
          <cell r="E12">
            <v>50.125</v>
          </cell>
          <cell r="F12">
            <v>75</v>
          </cell>
          <cell r="G12">
            <v>24</v>
          </cell>
          <cell r="H12">
            <v>19.079999999999998</v>
          </cell>
          <cell r="I12" t="str">
            <v>NO</v>
          </cell>
          <cell r="J12">
            <v>44.28</v>
          </cell>
          <cell r="K12">
            <v>0</v>
          </cell>
        </row>
        <row r="13">
          <cell r="B13">
            <v>23.441666666666663</v>
          </cell>
          <cell r="C13">
            <v>31.7</v>
          </cell>
          <cell r="D13">
            <v>16.100000000000001</v>
          </cell>
          <cell r="E13">
            <v>45.875</v>
          </cell>
          <cell r="F13">
            <v>67</v>
          </cell>
          <cell r="G13">
            <v>21</v>
          </cell>
          <cell r="H13">
            <v>19.440000000000001</v>
          </cell>
          <cell r="I13" t="str">
            <v>NO</v>
          </cell>
          <cell r="J13">
            <v>37.080000000000005</v>
          </cell>
          <cell r="K13">
            <v>0</v>
          </cell>
        </row>
        <row r="14">
          <cell r="B14">
            <v>22.408333333333331</v>
          </cell>
          <cell r="C14">
            <v>31</v>
          </cell>
          <cell r="D14">
            <v>15.2</v>
          </cell>
          <cell r="E14">
            <v>49.458333333333336</v>
          </cell>
          <cell r="F14">
            <v>73</v>
          </cell>
          <cell r="G14">
            <v>25</v>
          </cell>
          <cell r="H14">
            <v>19.440000000000001</v>
          </cell>
          <cell r="I14" t="str">
            <v>NO</v>
          </cell>
          <cell r="J14">
            <v>50.4</v>
          </cell>
          <cell r="K14">
            <v>0</v>
          </cell>
        </row>
        <row r="15">
          <cell r="B15">
            <v>22.970833333333331</v>
          </cell>
          <cell r="C15">
            <v>30</v>
          </cell>
          <cell r="D15">
            <v>16.8</v>
          </cell>
          <cell r="E15">
            <v>51.583333333333336</v>
          </cell>
          <cell r="F15">
            <v>72</v>
          </cell>
          <cell r="G15">
            <v>31</v>
          </cell>
          <cell r="H15">
            <v>18.720000000000002</v>
          </cell>
          <cell r="I15" t="str">
            <v>NO</v>
          </cell>
          <cell r="J15">
            <v>41.4</v>
          </cell>
          <cell r="K15">
            <v>0</v>
          </cell>
        </row>
        <row r="16">
          <cell r="B16">
            <v>22.679166666666664</v>
          </cell>
          <cell r="C16">
            <v>30.5</v>
          </cell>
          <cell r="D16">
            <v>16.3</v>
          </cell>
          <cell r="E16">
            <v>52.5</v>
          </cell>
          <cell r="F16">
            <v>76</v>
          </cell>
          <cell r="G16">
            <v>26</v>
          </cell>
          <cell r="H16">
            <v>18</v>
          </cell>
          <cell r="I16" t="str">
            <v>NO</v>
          </cell>
          <cell r="J16">
            <v>38.519999999999996</v>
          </cell>
          <cell r="K16">
            <v>0</v>
          </cell>
        </row>
        <row r="17">
          <cell r="B17">
            <v>22.858333333333334</v>
          </cell>
          <cell r="C17">
            <v>30.3</v>
          </cell>
          <cell r="D17">
            <v>15</v>
          </cell>
          <cell r="E17">
            <v>47.541666666666664</v>
          </cell>
          <cell r="F17">
            <v>76</v>
          </cell>
          <cell r="G17">
            <v>24</v>
          </cell>
          <cell r="H17">
            <v>15.48</v>
          </cell>
          <cell r="I17" t="str">
            <v>NO</v>
          </cell>
          <cell r="J17">
            <v>42.84</v>
          </cell>
          <cell r="K17">
            <v>0</v>
          </cell>
        </row>
        <row r="18">
          <cell r="B18">
            <v>21.720833333333331</v>
          </cell>
          <cell r="C18">
            <v>27.9</v>
          </cell>
          <cell r="D18">
            <v>16.899999999999999</v>
          </cell>
          <cell r="E18">
            <v>47.833333333333336</v>
          </cell>
          <cell r="F18">
            <v>65</v>
          </cell>
          <cell r="G18">
            <v>28</v>
          </cell>
          <cell r="H18">
            <v>18</v>
          </cell>
          <cell r="I18" t="str">
            <v>NO</v>
          </cell>
          <cell r="J18">
            <v>39.96</v>
          </cell>
          <cell r="K18">
            <v>0</v>
          </cell>
        </row>
        <row r="19">
          <cell r="B19">
            <v>22.504166666666663</v>
          </cell>
          <cell r="C19">
            <v>29.2</v>
          </cell>
          <cell r="D19">
            <v>17.100000000000001</v>
          </cell>
          <cell r="E19">
            <v>43.083333333333336</v>
          </cell>
          <cell r="F19">
            <v>58</v>
          </cell>
          <cell r="G19">
            <v>25</v>
          </cell>
          <cell r="H19">
            <v>11.879999999999999</v>
          </cell>
          <cell r="I19" t="str">
            <v>NO</v>
          </cell>
          <cell r="J19">
            <v>32.04</v>
          </cell>
          <cell r="K19">
            <v>0</v>
          </cell>
        </row>
        <row r="20">
          <cell r="B20">
            <v>23.016666666666669</v>
          </cell>
          <cell r="C20">
            <v>30.1</v>
          </cell>
          <cell r="D20">
            <v>15.8</v>
          </cell>
          <cell r="E20">
            <v>46.916666666666664</v>
          </cell>
          <cell r="F20">
            <v>73</v>
          </cell>
          <cell r="G20">
            <v>25</v>
          </cell>
          <cell r="H20">
            <v>23.040000000000003</v>
          </cell>
          <cell r="I20" t="str">
            <v>NO</v>
          </cell>
          <cell r="J20">
            <v>42.84</v>
          </cell>
          <cell r="K20">
            <v>0</v>
          </cell>
        </row>
        <row r="21">
          <cell r="B21">
            <v>22.287499999999998</v>
          </cell>
          <cell r="C21">
            <v>30.4</v>
          </cell>
          <cell r="D21">
            <v>16.5</v>
          </cell>
          <cell r="E21">
            <v>49.333333333333336</v>
          </cell>
          <cell r="F21">
            <v>68</v>
          </cell>
          <cell r="G21">
            <v>26</v>
          </cell>
          <cell r="H21">
            <v>22.68</v>
          </cell>
          <cell r="I21" t="str">
            <v>NO</v>
          </cell>
          <cell r="J21">
            <v>45</v>
          </cell>
          <cell r="K21">
            <v>0</v>
          </cell>
        </row>
        <row r="22">
          <cell r="B22">
            <v>18.166666666666671</v>
          </cell>
          <cell r="C22">
            <v>25.1</v>
          </cell>
          <cell r="D22">
            <v>14.9</v>
          </cell>
          <cell r="E22">
            <v>76.5</v>
          </cell>
          <cell r="F22">
            <v>96</v>
          </cell>
          <cell r="G22">
            <v>39</v>
          </cell>
          <cell r="H22">
            <v>16.920000000000002</v>
          </cell>
          <cell r="I22" t="str">
            <v>SO</v>
          </cell>
          <cell r="J22">
            <v>31.319999999999997</v>
          </cell>
          <cell r="K22">
            <v>2</v>
          </cell>
        </row>
        <row r="23">
          <cell r="B23">
            <v>14.883333333333331</v>
          </cell>
          <cell r="C23">
            <v>21.2</v>
          </cell>
          <cell r="D23">
            <v>11.7</v>
          </cell>
          <cell r="E23">
            <v>80.291666666666671</v>
          </cell>
          <cell r="F23">
            <v>95</v>
          </cell>
          <cell r="G23">
            <v>55</v>
          </cell>
          <cell r="H23">
            <v>12.24</v>
          </cell>
          <cell r="I23" t="str">
            <v>SO</v>
          </cell>
          <cell r="J23">
            <v>22.68</v>
          </cell>
          <cell r="K23">
            <v>0.2</v>
          </cell>
        </row>
        <row r="24">
          <cell r="B24">
            <v>17.849999999999998</v>
          </cell>
          <cell r="C24">
            <v>26.3</v>
          </cell>
          <cell r="D24">
            <v>10.8</v>
          </cell>
          <cell r="E24">
            <v>62.5</v>
          </cell>
          <cell r="F24">
            <v>92</v>
          </cell>
          <cell r="G24">
            <v>22</v>
          </cell>
          <cell r="H24">
            <v>18</v>
          </cell>
          <cell r="I24" t="str">
            <v>O</v>
          </cell>
          <cell r="J24">
            <v>32.04</v>
          </cell>
          <cell r="K24">
            <v>0</v>
          </cell>
        </row>
        <row r="25">
          <cell r="B25">
            <v>19.550000000000004</v>
          </cell>
          <cell r="C25">
            <v>27.5</v>
          </cell>
          <cell r="D25">
            <v>13.3</v>
          </cell>
          <cell r="E25">
            <v>56.166666666666664</v>
          </cell>
          <cell r="F25">
            <v>77</v>
          </cell>
          <cell r="G25">
            <v>34</v>
          </cell>
          <cell r="H25">
            <v>20.88</v>
          </cell>
          <cell r="I25" t="str">
            <v>NO</v>
          </cell>
          <cell r="J25">
            <v>36</v>
          </cell>
          <cell r="K25">
            <v>0</v>
          </cell>
        </row>
        <row r="26">
          <cell r="B26">
            <v>21.433333333333334</v>
          </cell>
          <cell r="C26">
            <v>31.1</v>
          </cell>
          <cell r="D26">
            <v>14.4</v>
          </cell>
          <cell r="E26">
            <v>55.583333333333336</v>
          </cell>
          <cell r="F26">
            <v>77</v>
          </cell>
          <cell r="G26">
            <v>28</v>
          </cell>
          <cell r="H26">
            <v>21.6</v>
          </cell>
          <cell r="I26" t="str">
            <v>NO</v>
          </cell>
          <cell r="J26">
            <v>39.6</v>
          </cell>
          <cell r="K26">
            <v>0</v>
          </cell>
        </row>
        <row r="27">
          <cell r="B27">
            <v>24.095833333333335</v>
          </cell>
          <cell r="C27">
            <v>32.200000000000003</v>
          </cell>
          <cell r="D27">
            <v>17.3</v>
          </cell>
          <cell r="E27">
            <v>51.916666666666664</v>
          </cell>
          <cell r="F27">
            <v>74</v>
          </cell>
          <cell r="G27">
            <v>30</v>
          </cell>
          <cell r="H27">
            <v>15.840000000000002</v>
          </cell>
          <cell r="I27" t="str">
            <v>NO</v>
          </cell>
          <cell r="J27">
            <v>33.119999999999997</v>
          </cell>
          <cell r="K27">
            <v>0</v>
          </cell>
        </row>
        <row r="28">
          <cell r="B28">
            <v>21.7</v>
          </cell>
          <cell r="C28">
            <v>27.4</v>
          </cell>
          <cell r="D28">
            <v>17.899999999999999</v>
          </cell>
          <cell r="E28">
            <v>70.875</v>
          </cell>
          <cell r="F28">
            <v>82</v>
          </cell>
          <cell r="G28">
            <v>45</v>
          </cell>
          <cell r="H28">
            <v>18.36</v>
          </cell>
          <cell r="I28" t="str">
            <v>O</v>
          </cell>
          <cell r="J28">
            <v>32.4</v>
          </cell>
          <cell r="K28">
            <v>0</v>
          </cell>
        </row>
        <row r="29">
          <cell r="B29">
            <v>21.441666666666663</v>
          </cell>
          <cell r="C29">
            <v>28.8</v>
          </cell>
          <cell r="D29">
            <v>16.5</v>
          </cell>
          <cell r="E29">
            <v>69.25</v>
          </cell>
          <cell r="F29">
            <v>91</v>
          </cell>
          <cell r="G29">
            <v>42</v>
          </cell>
          <cell r="H29">
            <v>22.32</v>
          </cell>
          <cell r="I29" t="str">
            <v>NO</v>
          </cell>
          <cell r="J29">
            <v>39.96</v>
          </cell>
          <cell r="K29">
            <v>0</v>
          </cell>
        </row>
        <row r="30">
          <cell r="B30">
            <v>22.391666666666666</v>
          </cell>
          <cell r="C30">
            <v>31.3</v>
          </cell>
          <cell r="D30">
            <v>15.9</v>
          </cell>
          <cell r="E30">
            <v>66.833333333333329</v>
          </cell>
          <cell r="F30">
            <v>93</v>
          </cell>
          <cell r="G30">
            <v>33</v>
          </cell>
          <cell r="H30">
            <v>21.240000000000002</v>
          </cell>
          <cell r="I30" t="str">
            <v>NO</v>
          </cell>
          <cell r="J30">
            <v>37.440000000000005</v>
          </cell>
          <cell r="K30">
            <v>0</v>
          </cell>
        </row>
        <row r="31">
          <cell r="B31">
            <v>19.370833333333334</v>
          </cell>
          <cell r="C31">
            <v>25.5</v>
          </cell>
          <cell r="D31">
            <v>15.7</v>
          </cell>
          <cell r="E31">
            <v>78.125</v>
          </cell>
          <cell r="F31">
            <v>96</v>
          </cell>
          <cell r="G31">
            <v>53</v>
          </cell>
          <cell r="H31">
            <v>18.720000000000002</v>
          </cell>
          <cell r="I31" t="str">
            <v>NO</v>
          </cell>
          <cell r="J31">
            <v>43.2</v>
          </cell>
          <cell r="K31">
            <v>15.2</v>
          </cell>
        </row>
        <row r="32">
          <cell r="B32">
            <v>18.837499999999999</v>
          </cell>
          <cell r="C32">
            <v>27.2</v>
          </cell>
          <cell r="D32">
            <v>13.1</v>
          </cell>
          <cell r="E32">
            <v>65.625</v>
          </cell>
          <cell r="F32">
            <v>96</v>
          </cell>
          <cell r="G32">
            <v>25</v>
          </cell>
          <cell r="H32">
            <v>23.400000000000002</v>
          </cell>
          <cell r="I32" t="str">
            <v>NO</v>
          </cell>
          <cell r="J32">
            <v>44.28</v>
          </cell>
          <cell r="K32">
            <v>0.2</v>
          </cell>
        </row>
        <row r="33">
          <cell r="B33">
            <v>19.700000000000003</v>
          </cell>
          <cell r="C33">
            <v>29.2</v>
          </cell>
          <cell r="D33">
            <v>12.6</v>
          </cell>
          <cell r="E33">
            <v>57.416666666666664</v>
          </cell>
          <cell r="F33">
            <v>84</v>
          </cell>
          <cell r="G33">
            <v>20</v>
          </cell>
          <cell r="H33">
            <v>27.36</v>
          </cell>
          <cell r="I33" t="str">
            <v>NO</v>
          </cell>
          <cell r="J33">
            <v>55.800000000000004</v>
          </cell>
          <cell r="K33">
            <v>0</v>
          </cell>
        </row>
        <row r="34">
          <cell r="B34">
            <v>22.495833333333334</v>
          </cell>
          <cell r="C34">
            <v>31.8</v>
          </cell>
          <cell r="D34">
            <v>16</v>
          </cell>
          <cell r="E34">
            <v>47.166666666666664</v>
          </cell>
          <cell r="F34">
            <v>64</v>
          </cell>
          <cell r="G34">
            <v>27</v>
          </cell>
          <cell r="H34">
            <v>21.96</v>
          </cell>
          <cell r="I34" t="str">
            <v>NO</v>
          </cell>
          <cell r="J34">
            <v>37.440000000000005</v>
          </cell>
          <cell r="K34">
            <v>0</v>
          </cell>
        </row>
        <row r="35">
          <cell r="B35">
            <v>25.845833333333335</v>
          </cell>
          <cell r="C35">
            <v>34.6</v>
          </cell>
          <cell r="D35">
            <v>19.8</v>
          </cell>
          <cell r="E35">
            <v>43.541666666666664</v>
          </cell>
          <cell r="F35">
            <v>57</v>
          </cell>
          <cell r="G35">
            <v>22</v>
          </cell>
          <cell r="H35">
            <v>16.559999999999999</v>
          </cell>
          <cell r="I35" t="str">
            <v>NO</v>
          </cell>
          <cell r="J35">
            <v>32.76</v>
          </cell>
          <cell r="K35">
            <v>0</v>
          </cell>
        </row>
        <row r="36">
          <cell r="I36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2.2000000000000002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35.400000000000006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B5">
            <v>26.133333333333336</v>
          </cell>
          <cell r="C5">
            <v>33.6</v>
          </cell>
          <cell r="D5">
            <v>19</v>
          </cell>
          <cell r="E5">
            <v>51.916666666666664</v>
          </cell>
          <cell r="F5">
            <v>80</v>
          </cell>
          <cell r="G5">
            <v>26</v>
          </cell>
          <cell r="H5">
            <v>10.8</v>
          </cell>
          <cell r="I5" t="str">
            <v>SO</v>
          </cell>
          <cell r="J5">
            <v>27.720000000000002</v>
          </cell>
          <cell r="K5">
            <v>0</v>
          </cell>
        </row>
        <row r="6">
          <cell r="B6">
            <v>26.291666666666657</v>
          </cell>
          <cell r="C6">
            <v>34</v>
          </cell>
          <cell r="D6">
            <v>19.3</v>
          </cell>
          <cell r="E6">
            <v>46.625</v>
          </cell>
          <cell r="F6">
            <v>68</v>
          </cell>
          <cell r="G6">
            <v>22</v>
          </cell>
          <cell r="H6">
            <v>19.079999999999998</v>
          </cell>
          <cell r="I6" t="str">
            <v>SO</v>
          </cell>
          <cell r="J6">
            <v>45.72</v>
          </cell>
          <cell r="K6">
            <v>0</v>
          </cell>
        </row>
        <row r="7">
          <cell r="B7">
            <v>26.162500000000005</v>
          </cell>
          <cell r="C7">
            <v>34.1</v>
          </cell>
          <cell r="D7">
            <v>20.100000000000001</v>
          </cell>
          <cell r="E7">
            <v>45.958333333333336</v>
          </cell>
          <cell r="F7">
            <v>66</v>
          </cell>
          <cell r="G7">
            <v>24</v>
          </cell>
          <cell r="H7">
            <v>11.16</v>
          </cell>
          <cell r="I7" t="str">
            <v>SO</v>
          </cell>
          <cell r="J7">
            <v>30.240000000000002</v>
          </cell>
          <cell r="K7">
            <v>0</v>
          </cell>
        </row>
        <row r="8">
          <cell r="B8">
            <v>28.387500000000003</v>
          </cell>
          <cell r="C8">
            <v>35</v>
          </cell>
          <cell r="D8">
            <v>24.4</v>
          </cell>
          <cell r="E8">
            <v>37.041666666666664</v>
          </cell>
          <cell r="F8">
            <v>51</v>
          </cell>
          <cell r="G8">
            <v>19</v>
          </cell>
          <cell r="H8">
            <v>14.04</v>
          </cell>
          <cell r="I8" t="str">
            <v>SO</v>
          </cell>
          <cell r="J8">
            <v>38.880000000000003</v>
          </cell>
          <cell r="K8">
            <v>0</v>
          </cell>
        </row>
        <row r="9">
          <cell r="B9">
            <v>27.779166666666658</v>
          </cell>
          <cell r="C9">
            <v>34.9</v>
          </cell>
          <cell r="D9">
            <v>22.5</v>
          </cell>
          <cell r="E9">
            <v>43.208333333333336</v>
          </cell>
          <cell r="F9">
            <v>62</v>
          </cell>
          <cell r="G9">
            <v>26</v>
          </cell>
          <cell r="H9">
            <v>16.2</v>
          </cell>
          <cell r="I9" t="str">
            <v>SO</v>
          </cell>
          <cell r="J9">
            <v>42.480000000000004</v>
          </cell>
          <cell r="K9">
            <v>0</v>
          </cell>
        </row>
        <row r="10">
          <cell r="B10">
            <v>28.016666666666669</v>
          </cell>
          <cell r="C10">
            <v>34.9</v>
          </cell>
          <cell r="D10">
            <v>21.8</v>
          </cell>
          <cell r="E10">
            <v>44.541666666666664</v>
          </cell>
          <cell r="F10">
            <v>67</v>
          </cell>
          <cell r="G10">
            <v>29</v>
          </cell>
          <cell r="H10">
            <v>21.240000000000002</v>
          </cell>
          <cell r="I10" t="str">
            <v>SO</v>
          </cell>
          <cell r="J10">
            <v>53.64</v>
          </cell>
          <cell r="K10">
            <v>0</v>
          </cell>
        </row>
        <row r="11">
          <cell r="B11">
            <v>29.745833333333334</v>
          </cell>
          <cell r="C11">
            <v>34.799999999999997</v>
          </cell>
          <cell r="D11">
            <v>25.3</v>
          </cell>
          <cell r="E11">
            <v>42.75</v>
          </cell>
          <cell r="F11">
            <v>52</v>
          </cell>
          <cell r="G11">
            <v>34</v>
          </cell>
          <cell r="H11">
            <v>23.400000000000002</v>
          </cell>
          <cell r="I11" t="str">
            <v>SO</v>
          </cell>
          <cell r="J11">
            <v>66.600000000000009</v>
          </cell>
          <cell r="K11">
            <v>0</v>
          </cell>
        </row>
        <row r="12">
          <cell r="B12">
            <v>30.412499999999994</v>
          </cell>
          <cell r="C12">
            <v>36.4</v>
          </cell>
          <cell r="D12">
            <v>25.8</v>
          </cell>
          <cell r="E12">
            <v>41.708333333333336</v>
          </cell>
          <cell r="F12">
            <v>53</v>
          </cell>
          <cell r="G12">
            <v>25</v>
          </cell>
          <cell r="H12">
            <v>20.88</v>
          </cell>
          <cell r="I12" t="str">
            <v>SO</v>
          </cell>
          <cell r="J12">
            <v>52.92</v>
          </cell>
          <cell r="K12">
            <v>0</v>
          </cell>
        </row>
        <row r="13">
          <cell r="B13">
            <v>28.974999999999998</v>
          </cell>
          <cell r="C13">
            <v>36</v>
          </cell>
          <cell r="D13">
            <v>22.1</v>
          </cell>
          <cell r="E13">
            <v>39</v>
          </cell>
          <cell r="F13">
            <v>58</v>
          </cell>
          <cell r="G13">
            <v>19</v>
          </cell>
          <cell r="H13">
            <v>21.240000000000002</v>
          </cell>
          <cell r="I13" t="str">
            <v>SO</v>
          </cell>
          <cell r="J13">
            <v>59.04</v>
          </cell>
          <cell r="K13">
            <v>0</v>
          </cell>
        </row>
        <row r="14">
          <cell r="B14">
            <v>26.004166666666674</v>
          </cell>
          <cell r="C14">
            <v>31.2</v>
          </cell>
          <cell r="D14">
            <v>20.8</v>
          </cell>
          <cell r="E14">
            <v>49.333333333333336</v>
          </cell>
          <cell r="F14">
            <v>76</v>
          </cell>
          <cell r="G14">
            <v>30</v>
          </cell>
          <cell r="H14">
            <v>11.879999999999999</v>
          </cell>
          <cell r="I14" t="str">
            <v>SO</v>
          </cell>
          <cell r="J14">
            <v>39.96</v>
          </cell>
          <cell r="K14">
            <v>0</v>
          </cell>
        </row>
        <row r="15">
          <cell r="B15">
            <v>25.466666666666665</v>
          </cell>
          <cell r="C15">
            <v>34.5</v>
          </cell>
          <cell r="D15">
            <v>19.5</v>
          </cell>
          <cell r="E15">
            <v>67.75</v>
          </cell>
          <cell r="F15">
            <v>95</v>
          </cell>
          <cell r="G15">
            <v>25</v>
          </cell>
          <cell r="H15">
            <v>9.7200000000000006</v>
          </cell>
          <cell r="I15" t="str">
            <v>SO</v>
          </cell>
          <cell r="J15">
            <v>27.720000000000002</v>
          </cell>
          <cell r="K15">
            <v>0</v>
          </cell>
        </row>
        <row r="16">
          <cell r="B16">
            <v>25.537499999999994</v>
          </cell>
          <cell r="C16">
            <v>34.4</v>
          </cell>
          <cell r="D16">
            <v>17.100000000000001</v>
          </cell>
          <cell r="E16">
            <v>53.625</v>
          </cell>
          <cell r="F16">
            <v>85</v>
          </cell>
          <cell r="G16">
            <v>24</v>
          </cell>
          <cell r="H16">
            <v>14.04</v>
          </cell>
          <cell r="I16" t="str">
            <v>SO</v>
          </cell>
          <cell r="J16">
            <v>37.080000000000005</v>
          </cell>
          <cell r="K16">
            <v>0</v>
          </cell>
        </row>
        <row r="17">
          <cell r="B17">
            <v>23.683333333333334</v>
          </cell>
          <cell r="C17">
            <v>28.9</v>
          </cell>
          <cell r="D17">
            <v>19</v>
          </cell>
          <cell r="E17">
            <v>61.625</v>
          </cell>
          <cell r="F17">
            <v>84</v>
          </cell>
          <cell r="G17">
            <v>36</v>
          </cell>
          <cell r="H17">
            <v>2.52</v>
          </cell>
          <cell r="I17" t="str">
            <v>SO</v>
          </cell>
          <cell r="J17">
            <v>22.68</v>
          </cell>
          <cell r="K17">
            <v>0</v>
          </cell>
        </row>
        <row r="18">
          <cell r="B18">
            <v>22.850000000000005</v>
          </cell>
          <cell r="C18">
            <v>31.6</v>
          </cell>
          <cell r="D18">
            <v>18.5</v>
          </cell>
          <cell r="E18">
            <v>72.416666666666671</v>
          </cell>
          <cell r="F18">
            <v>92</v>
          </cell>
          <cell r="G18">
            <v>33</v>
          </cell>
          <cell r="H18">
            <v>4.6800000000000006</v>
          </cell>
          <cell r="I18" t="str">
            <v>SO</v>
          </cell>
          <cell r="J18">
            <v>22.68</v>
          </cell>
          <cell r="K18">
            <v>0</v>
          </cell>
        </row>
        <row r="19">
          <cell r="B19">
            <v>20.125000000000004</v>
          </cell>
          <cell r="C19">
            <v>25.1</v>
          </cell>
          <cell r="D19">
            <v>16.2</v>
          </cell>
          <cell r="E19">
            <v>76.833333333333329</v>
          </cell>
          <cell r="F19">
            <v>90</v>
          </cell>
          <cell r="G19">
            <v>58</v>
          </cell>
          <cell r="H19">
            <v>10.08</v>
          </cell>
          <cell r="I19" t="str">
            <v>SO</v>
          </cell>
          <cell r="J19">
            <v>27.720000000000002</v>
          </cell>
          <cell r="K19">
            <v>0</v>
          </cell>
        </row>
        <row r="20">
          <cell r="B20">
            <v>24.099999999999998</v>
          </cell>
          <cell r="C20">
            <v>35.299999999999997</v>
          </cell>
          <cell r="D20">
            <v>16.3</v>
          </cell>
          <cell r="E20">
            <v>63.833333333333336</v>
          </cell>
          <cell r="F20">
            <v>94</v>
          </cell>
          <cell r="G20">
            <v>21</v>
          </cell>
          <cell r="H20">
            <v>12.24</v>
          </cell>
          <cell r="I20" t="str">
            <v>SO</v>
          </cell>
          <cell r="J20">
            <v>33.119999999999997</v>
          </cell>
          <cell r="K20">
            <v>0</v>
          </cell>
        </row>
        <row r="21">
          <cell r="B21">
            <v>24.974999999999998</v>
          </cell>
          <cell r="C21">
            <v>32.9</v>
          </cell>
          <cell r="D21">
            <v>18.100000000000001</v>
          </cell>
          <cell r="E21">
            <v>54.458333333333336</v>
          </cell>
          <cell r="F21">
            <v>88</v>
          </cell>
          <cell r="G21">
            <v>30</v>
          </cell>
          <cell r="H21">
            <v>10.8</v>
          </cell>
          <cell r="I21" t="str">
            <v>SO</v>
          </cell>
          <cell r="J21">
            <v>33.480000000000004</v>
          </cell>
          <cell r="K21">
            <v>0</v>
          </cell>
        </row>
        <row r="22">
          <cell r="B22">
            <v>19.545833333333331</v>
          </cell>
          <cell r="C22">
            <v>25.1</v>
          </cell>
          <cell r="D22">
            <v>16.100000000000001</v>
          </cell>
          <cell r="E22">
            <v>74.166666666666671</v>
          </cell>
          <cell r="F22">
            <v>92</v>
          </cell>
          <cell r="G22">
            <v>50</v>
          </cell>
          <cell r="H22">
            <v>7.2</v>
          </cell>
          <cell r="I22" t="str">
            <v>SO</v>
          </cell>
          <cell r="J22">
            <v>32.76</v>
          </cell>
          <cell r="K22">
            <v>1.5999999999999999</v>
          </cell>
        </row>
        <row r="23">
          <cell r="B23">
            <v>18.008333333333336</v>
          </cell>
          <cell r="C23">
            <v>26.8</v>
          </cell>
          <cell r="D23">
            <v>11.1</v>
          </cell>
          <cell r="E23">
            <v>72.791666666666671</v>
          </cell>
          <cell r="F23">
            <v>93</v>
          </cell>
          <cell r="G23">
            <v>42</v>
          </cell>
          <cell r="H23">
            <v>11.16</v>
          </cell>
          <cell r="I23" t="str">
            <v>SO</v>
          </cell>
          <cell r="J23">
            <v>39.24</v>
          </cell>
          <cell r="K23">
            <v>0</v>
          </cell>
        </row>
        <row r="24">
          <cell r="B24">
            <v>19.566666666666666</v>
          </cell>
          <cell r="C24">
            <v>28.2</v>
          </cell>
          <cell r="D24">
            <v>13.6</v>
          </cell>
          <cell r="E24">
            <v>69.625</v>
          </cell>
          <cell r="F24">
            <v>92</v>
          </cell>
          <cell r="G24">
            <v>35</v>
          </cell>
          <cell r="H24">
            <v>3.9600000000000004</v>
          </cell>
          <cell r="I24" t="str">
            <v>SO</v>
          </cell>
          <cell r="J24">
            <v>21.6</v>
          </cell>
          <cell r="K24">
            <v>0</v>
          </cell>
        </row>
        <row r="25">
          <cell r="B25">
            <v>23.033333333333335</v>
          </cell>
          <cell r="C25">
            <v>33.799999999999997</v>
          </cell>
          <cell r="D25">
            <v>14.6</v>
          </cell>
          <cell r="E25">
            <v>59.083333333333336</v>
          </cell>
          <cell r="F25">
            <v>88</v>
          </cell>
          <cell r="G25">
            <v>23</v>
          </cell>
          <cell r="H25">
            <v>0</v>
          </cell>
          <cell r="I25" t="str">
            <v>SO</v>
          </cell>
          <cell r="J25">
            <v>7.9200000000000008</v>
          </cell>
          <cell r="K25">
            <v>0</v>
          </cell>
        </row>
        <row r="26">
          <cell r="B26">
            <v>27.704166666666662</v>
          </cell>
          <cell r="C26">
            <v>36</v>
          </cell>
          <cell r="D26">
            <v>20.399999999999999</v>
          </cell>
          <cell r="E26">
            <v>43.5</v>
          </cell>
          <cell r="F26">
            <v>66</v>
          </cell>
          <cell r="G26">
            <v>25</v>
          </cell>
          <cell r="H26">
            <v>15.48</v>
          </cell>
          <cell r="I26" t="str">
            <v>SO</v>
          </cell>
          <cell r="J26">
            <v>42.12</v>
          </cell>
          <cell r="K26">
            <v>0</v>
          </cell>
        </row>
        <row r="27">
          <cell r="B27">
            <v>28.362500000000008</v>
          </cell>
          <cell r="C27">
            <v>35.799999999999997</v>
          </cell>
          <cell r="D27">
            <v>21.1</v>
          </cell>
          <cell r="E27">
            <v>48.625</v>
          </cell>
          <cell r="F27">
            <v>72</v>
          </cell>
          <cell r="G27">
            <v>28</v>
          </cell>
          <cell r="H27">
            <v>17.28</v>
          </cell>
          <cell r="I27" t="str">
            <v>SO</v>
          </cell>
          <cell r="J27">
            <v>38.159999999999997</v>
          </cell>
          <cell r="K27">
            <v>0</v>
          </cell>
        </row>
        <row r="28">
          <cell r="B28">
            <v>22.5625</v>
          </cell>
          <cell r="C28">
            <v>27.6</v>
          </cell>
          <cell r="D28">
            <v>19.399999999999999</v>
          </cell>
          <cell r="E28">
            <v>65</v>
          </cell>
          <cell r="F28">
            <v>78</v>
          </cell>
          <cell r="G28">
            <v>54</v>
          </cell>
          <cell r="H28">
            <v>8.2799999999999994</v>
          </cell>
          <cell r="I28" t="str">
            <v>SO</v>
          </cell>
          <cell r="J28">
            <v>32.4</v>
          </cell>
          <cell r="K28">
            <v>0</v>
          </cell>
        </row>
        <row r="29">
          <cell r="B29">
            <v>23.295833333333331</v>
          </cell>
          <cell r="C29">
            <v>32.299999999999997</v>
          </cell>
          <cell r="D29">
            <v>16.5</v>
          </cell>
          <cell r="E29">
            <v>68.458333333333329</v>
          </cell>
          <cell r="F29">
            <v>89</v>
          </cell>
          <cell r="G29">
            <v>41</v>
          </cell>
          <cell r="H29">
            <v>1.4400000000000002</v>
          </cell>
          <cell r="I29" t="str">
            <v>SO</v>
          </cell>
          <cell r="J29">
            <v>17.28</v>
          </cell>
          <cell r="K29">
            <v>0</v>
          </cell>
        </row>
        <row r="30">
          <cell r="B30">
            <v>27.3</v>
          </cell>
          <cell r="C30">
            <v>36.6</v>
          </cell>
          <cell r="D30">
            <v>19</v>
          </cell>
          <cell r="E30">
            <v>58.083333333333336</v>
          </cell>
          <cell r="F30">
            <v>86</v>
          </cell>
          <cell r="G30">
            <v>28</v>
          </cell>
          <cell r="H30">
            <v>13.32</v>
          </cell>
          <cell r="I30" t="str">
            <v>SO</v>
          </cell>
          <cell r="J30">
            <v>34.200000000000003</v>
          </cell>
          <cell r="K30">
            <v>0</v>
          </cell>
        </row>
        <row r="31">
          <cell r="B31">
            <v>25.199999999999992</v>
          </cell>
          <cell r="C31">
            <v>30.8</v>
          </cell>
          <cell r="D31">
            <v>20.3</v>
          </cell>
          <cell r="E31">
            <v>59.625</v>
          </cell>
          <cell r="F31">
            <v>93</v>
          </cell>
          <cell r="G31">
            <v>31</v>
          </cell>
          <cell r="H31">
            <v>21.240000000000002</v>
          </cell>
          <cell r="I31" t="str">
            <v>SO</v>
          </cell>
          <cell r="J31">
            <v>50.04</v>
          </cell>
          <cell r="K31">
            <v>26.4</v>
          </cell>
        </row>
        <row r="32">
          <cell r="B32">
            <v>22.100000000000005</v>
          </cell>
          <cell r="C32">
            <v>33</v>
          </cell>
          <cell r="D32">
            <v>14.4</v>
          </cell>
          <cell r="E32">
            <v>66.166666666666671</v>
          </cell>
          <cell r="F32">
            <v>92</v>
          </cell>
          <cell r="G32">
            <v>26</v>
          </cell>
          <cell r="H32">
            <v>0.36000000000000004</v>
          </cell>
          <cell r="I32" t="str">
            <v>SO</v>
          </cell>
          <cell r="J32">
            <v>16.559999999999999</v>
          </cell>
          <cell r="K32">
            <v>0</v>
          </cell>
        </row>
        <row r="33">
          <cell r="B33">
            <v>25.512499999999999</v>
          </cell>
          <cell r="C33">
            <v>34.6</v>
          </cell>
          <cell r="D33">
            <v>15.7</v>
          </cell>
          <cell r="E33">
            <v>54.791666666666664</v>
          </cell>
          <cell r="F33">
            <v>87</v>
          </cell>
          <cell r="G33">
            <v>27</v>
          </cell>
          <cell r="H33">
            <v>1.4400000000000002</v>
          </cell>
          <cell r="I33" t="str">
            <v>SO</v>
          </cell>
          <cell r="J33">
            <v>22.68</v>
          </cell>
          <cell r="K33">
            <v>0</v>
          </cell>
        </row>
        <row r="34">
          <cell r="B34">
            <v>27.162499999999998</v>
          </cell>
          <cell r="C34">
            <v>37.9</v>
          </cell>
          <cell r="D34">
            <v>16.8</v>
          </cell>
          <cell r="E34">
            <v>52.25</v>
          </cell>
          <cell r="F34">
            <v>87</v>
          </cell>
          <cell r="G34">
            <v>20</v>
          </cell>
          <cell r="H34">
            <v>9.7200000000000006</v>
          </cell>
          <cell r="I34" t="str">
            <v>SO</v>
          </cell>
          <cell r="J34">
            <v>35.28</v>
          </cell>
          <cell r="K34">
            <v>0</v>
          </cell>
        </row>
        <row r="35">
          <cell r="B35">
            <v>29.316666666666674</v>
          </cell>
          <cell r="C35">
            <v>39.200000000000003</v>
          </cell>
          <cell r="D35">
            <v>19.399999999999999</v>
          </cell>
          <cell r="E35">
            <v>47.666666666666664</v>
          </cell>
          <cell r="F35">
            <v>81</v>
          </cell>
          <cell r="G35">
            <v>20</v>
          </cell>
          <cell r="H35">
            <v>1.08</v>
          </cell>
          <cell r="I35" t="str">
            <v>SO</v>
          </cell>
          <cell r="J35">
            <v>21.240000000000002</v>
          </cell>
          <cell r="K35">
            <v>0</v>
          </cell>
        </row>
        <row r="36">
          <cell r="I36" t="str">
            <v>SO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K5">
            <v>8.7999999999999972</v>
          </cell>
        </row>
      </sheetData>
      <sheetData sheetId="7">
        <row r="5">
          <cell r="B5">
            <v>22.954166666666669</v>
          </cell>
          <cell r="C5">
            <v>32.1</v>
          </cell>
          <cell r="D5">
            <v>13.4</v>
          </cell>
          <cell r="E5">
            <v>55.333333333333336</v>
          </cell>
          <cell r="F5">
            <v>92</v>
          </cell>
          <cell r="G5">
            <v>25</v>
          </cell>
          <cell r="H5">
            <v>16.2</v>
          </cell>
          <cell r="I5" t="str">
            <v>SO</v>
          </cell>
          <cell r="J5">
            <v>34.200000000000003</v>
          </cell>
          <cell r="K5">
            <v>0</v>
          </cell>
        </row>
        <row r="6">
          <cell r="B6">
            <v>23.162499999999998</v>
          </cell>
          <cell r="C6">
            <v>32.4</v>
          </cell>
          <cell r="D6">
            <v>15.3</v>
          </cell>
          <cell r="E6">
            <v>54.25</v>
          </cell>
          <cell r="F6">
            <v>80</v>
          </cell>
          <cell r="G6">
            <v>25</v>
          </cell>
          <cell r="H6">
            <v>18</v>
          </cell>
          <cell r="I6" t="str">
            <v>SO</v>
          </cell>
          <cell r="J6">
            <v>35.64</v>
          </cell>
          <cell r="K6">
            <v>0</v>
          </cell>
        </row>
        <row r="7">
          <cell r="B7">
            <v>22.008333333333329</v>
          </cell>
          <cell r="C7">
            <v>33.1</v>
          </cell>
          <cell r="D7">
            <v>11</v>
          </cell>
          <cell r="E7">
            <v>59.375</v>
          </cell>
          <cell r="F7">
            <v>95</v>
          </cell>
          <cell r="G7">
            <v>23</v>
          </cell>
          <cell r="H7">
            <v>12.24</v>
          </cell>
          <cell r="I7" t="str">
            <v>SO</v>
          </cell>
          <cell r="J7">
            <v>31.319999999999997</v>
          </cell>
          <cell r="K7">
            <v>0</v>
          </cell>
        </row>
        <row r="8">
          <cell r="B8">
            <v>21.916666666666668</v>
          </cell>
          <cell r="C8">
            <v>32.799999999999997</v>
          </cell>
          <cell r="D8">
            <v>11.5</v>
          </cell>
          <cell r="E8">
            <v>60.208333333333336</v>
          </cell>
          <cell r="F8">
            <v>95</v>
          </cell>
          <cell r="G8">
            <v>22</v>
          </cell>
          <cell r="H8">
            <v>20.52</v>
          </cell>
          <cell r="I8" t="str">
            <v>SO</v>
          </cell>
          <cell r="J8">
            <v>37.800000000000004</v>
          </cell>
          <cell r="K8">
            <v>0</v>
          </cell>
        </row>
        <row r="9">
          <cell r="B9">
            <v>23.570833333333326</v>
          </cell>
          <cell r="C9">
            <v>33.5</v>
          </cell>
          <cell r="D9">
            <v>13.7</v>
          </cell>
          <cell r="E9">
            <v>52.75</v>
          </cell>
          <cell r="F9">
            <v>91</v>
          </cell>
          <cell r="G9">
            <v>21</v>
          </cell>
          <cell r="H9">
            <v>19.440000000000001</v>
          </cell>
          <cell r="I9" t="str">
            <v>SO</v>
          </cell>
          <cell r="J9">
            <v>35.28</v>
          </cell>
          <cell r="K9">
            <v>0</v>
          </cell>
        </row>
        <row r="10">
          <cell r="B10">
            <v>24.208333333333332</v>
          </cell>
          <cell r="C10">
            <v>34.4</v>
          </cell>
          <cell r="D10">
            <v>16.600000000000001</v>
          </cell>
          <cell r="E10">
            <v>48.958333333333336</v>
          </cell>
          <cell r="F10">
            <v>78</v>
          </cell>
          <cell r="G10">
            <v>22</v>
          </cell>
          <cell r="H10">
            <v>24.48</v>
          </cell>
          <cell r="I10" t="str">
            <v>SO</v>
          </cell>
          <cell r="J10">
            <v>41.4</v>
          </cell>
          <cell r="K10">
            <v>0</v>
          </cell>
        </row>
        <row r="11">
          <cell r="B11">
            <v>20.600000000000005</v>
          </cell>
          <cell r="C11">
            <v>31.8</v>
          </cell>
          <cell r="D11">
            <v>16.100000000000001</v>
          </cell>
          <cell r="E11">
            <v>59.6</v>
          </cell>
          <cell r="F11">
            <v>75</v>
          </cell>
          <cell r="G11">
            <v>28</v>
          </cell>
          <cell r="H11">
            <v>20.88</v>
          </cell>
          <cell r="I11" t="str">
            <v>SO</v>
          </cell>
          <cell r="J11">
            <v>36.72</v>
          </cell>
          <cell r="K11">
            <v>0</v>
          </cell>
        </row>
        <row r="12">
          <cell r="B12">
            <v>20.207142857142856</v>
          </cell>
          <cell r="C12">
            <v>27</v>
          </cell>
          <cell r="D12">
            <v>16.600000000000001</v>
          </cell>
          <cell r="E12">
            <v>68</v>
          </cell>
          <cell r="F12">
            <v>83</v>
          </cell>
          <cell r="G12">
            <v>45</v>
          </cell>
          <cell r="H12">
            <v>13.68</v>
          </cell>
          <cell r="I12" t="str">
            <v>SO</v>
          </cell>
          <cell r="J12">
            <v>24.48</v>
          </cell>
          <cell r="K12">
            <v>0</v>
          </cell>
        </row>
        <row r="13">
          <cell r="B13">
            <v>25.333333333333332</v>
          </cell>
          <cell r="C13">
            <v>34</v>
          </cell>
          <cell r="D13">
            <v>17.100000000000001</v>
          </cell>
          <cell r="E13">
            <v>43.083333333333336</v>
          </cell>
          <cell r="F13">
            <v>66</v>
          </cell>
          <cell r="G13">
            <v>21</v>
          </cell>
          <cell r="H13">
            <v>21.6</v>
          </cell>
          <cell r="I13" t="str">
            <v>SO</v>
          </cell>
          <cell r="J13">
            <v>41.4</v>
          </cell>
          <cell r="K13">
            <v>0</v>
          </cell>
        </row>
        <row r="14">
          <cell r="B14">
            <v>24.749999999999996</v>
          </cell>
          <cell r="C14">
            <v>34.700000000000003</v>
          </cell>
          <cell r="D14">
            <v>16.8</v>
          </cell>
          <cell r="E14">
            <v>48.291666666666664</v>
          </cell>
          <cell r="F14">
            <v>73</v>
          </cell>
          <cell r="G14">
            <v>20</v>
          </cell>
          <cell r="H14">
            <v>21.6</v>
          </cell>
          <cell r="I14" t="str">
            <v>SO</v>
          </cell>
          <cell r="J14">
            <v>39.96</v>
          </cell>
          <cell r="K14">
            <v>0</v>
          </cell>
        </row>
        <row r="15">
          <cell r="B15">
            <v>24.229166666666668</v>
          </cell>
          <cell r="C15">
            <v>32.9</v>
          </cell>
          <cell r="D15">
            <v>14.7</v>
          </cell>
          <cell r="E15">
            <v>52.875</v>
          </cell>
          <cell r="F15">
            <v>88</v>
          </cell>
          <cell r="G15">
            <v>26</v>
          </cell>
          <cell r="H15">
            <v>23.040000000000003</v>
          </cell>
          <cell r="I15" t="str">
            <v>SO</v>
          </cell>
          <cell r="J15">
            <v>38.519999999999996</v>
          </cell>
          <cell r="K15">
            <v>0</v>
          </cell>
        </row>
        <row r="16">
          <cell r="B16">
            <v>24.795833333333331</v>
          </cell>
          <cell r="C16">
            <v>32.9</v>
          </cell>
          <cell r="D16">
            <v>16.899999999999999</v>
          </cell>
          <cell r="E16">
            <v>49.666666666666664</v>
          </cell>
          <cell r="F16">
            <v>78</v>
          </cell>
          <cell r="G16">
            <v>24</v>
          </cell>
          <cell r="H16">
            <v>21.6</v>
          </cell>
          <cell r="I16" t="str">
            <v>SO</v>
          </cell>
          <cell r="J16">
            <v>37.800000000000004</v>
          </cell>
          <cell r="K16">
            <v>0</v>
          </cell>
        </row>
        <row r="17">
          <cell r="B17">
            <v>24.091666666666669</v>
          </cell>
          <cell r="C17">
            <v>32.9</v>
          </cell>
          <cell r="D17">
            <v>17.399999999999999</v>
          </cell>
          <cell r="E17">
            <v>46.166666666666664</v>
          </cell>
          <cell r="F17">
            <v>65</v>
          </cell>
          <cell r="G17">
            <v>21</v>
          </cell>
          <cell r="H17">
            <v>23.040000000000003</v>
          </cell>
          <cell r="I17" t="str">
            <v>N</v>
          </cell>
          <cell r="J17">
            <v>39.96</v>
          </cell>
          <cell r="K17">
            <v>0</v>
          </cell>
        </row>
        <row r="18">
          <cell r="B18">
            <v>23.208333333333332</v>
          </cell>
          <cell r="C18">
            <v>31.5</v>
          </cell>
          <cell r="D18">
            <v>13.1</v>
          </cell>
          <cell r="E18">
            <v>46.333333333333336</v>
          </cell>
          <cell r="F18">
            <v>84</v>
          </cell>
          <cell r="G18">
            <v>22</v>
          </cell>
          <cell r="H18">
            <v>21.6</v>
          </cell>
          <cell r="I18" t="str">
            <v>SO</v>
          </cell>
          <cell r="J18">
            <v>38.880000000000003</v>
          </cell>
          <cell r="K18">
            <v>0</v>
          </cell>
        </row>
        <row r="19">
          <cell r="B19">
            <v>21.562500000000004</v>
          </cell>
          <cell r="C19">
            <v>31.7</v>
          </cell>
          <cell r="D19">
            <v>11.6</v>
          </cell>
          <cell r="E19">
            <v>54.291666666666664</v>
          </cell>
          <cell r="F19">
            <v>92</v>
          </cell>
          <cell r="G19">
            <v>25</v>
          </cell>
          <cell r="H19">
            <v>15.48</v>
          </cell>
          <cell r="I19" t="str">
            <v>O</v>
          </cell>
          <cell r="J19">
            <v>26.64</v>
          </cell>
          <cell r="K19">
            <v>0</v>
          </cell>
        </row>
        <row r="20">
          <cell r="B20">
            <v>22.283333333333331</v>
          </cell>
          <cell r="C20">
            <v>33.200000000000003</v>
          </cell>
          <cell r="D20">
            <v>11.5</v>
          </cell>
          <cell r="E20">
            <v>58.083333333333336</v>
          </cell>
          <cell r="F20">
            <v>95</v>
          </cell>
          <cell r="G20">
            <v>22</v>
          </cell>
          <cell r="H20">
            <v>16.920000000000002</v>
          </cell>
          <cell r="I20" t="str">
            <v>SO</v>
          </cell>
          <cell r="J20">
            <v>28.08</v>
          </cell>
          <cell r="K20">
            <v>0</v>
          </cell>
        </row>
        <row r="21">
          <cell r="B21">
            <v>24.349999999999994</v>
          </cell>
          <cell r="C21">
            <v>33.5</v>
          </cell>
          <cell r="D21">
            <v>15.4</v>
          </cell>
          <cell r="E21">
            <v>48.458333333333336</v>
          </cell>
          <cell r="F21">
            <v>76</v>
          </cell>
          <cell r="G21">
            <v>25</v>
          </cell>
          <cell r="H21">
            <v>18.36</v>
          </cell>
          <cell r="I21" t="str">
            <v>SO</v>
          </cell>
          <cell r="J21">
            <v>33.119999999999997</v>
          </cell>
          <cell r="K21">
            <v>0</v>
          </cell>
        </row>
        <row r="22">
          <cell r="B22">
            <v>23.666666666666671</v>
          </cell>
          <cell r="C22">
            <v>30.2</v>
          </cell>
          <cell r="D22">
            <v>17.899999999999999</v>
          </cell>
          <cell r="E22">
            <v>58.166666666666664</v>
          </cell>
          <cell r="F22">
            <v>77</v>
          </cell>
          <cell r="G22">
            <v>38</v>
          </cell>
          <cell r="H22">
            <v>19.8</v>
          </cell>
          <cell r="I22" t="str">
            <v>SO</v>
          </cell>
          <cell r="J22">
            <v>35.64</v>
          </cell>
          <cell r="K22">
            <v>0</v>
          </cell>
        </row>
        <row r="23">
          <cell r="B23">
            <v>16.854166666666671</v>
          </cell>
          <cell r="C23">
            <v>25.1</v>
          </cell>
          <cell r="D23">
            <v>7.9</v>
          </cell>
          <cell r="E23">
            <v>75.083333333333329</v>
          </cell>
          <cell r="F23">
            <v>97</v>
          </cell>
          <cell r="G23">
            <v>45</v>
          </cell>
          <cell r="H23">
            <v>20.88</v>
          </cell>
          <cell r="I23" t="str">
            <v>SO</v>
          </cell>
          <cell r="J23">
            <v>35.64</v>
          </cell>
          <cell r="K23">
            <v>0</v>
          </cell>
        </row>
        <row r="24">
          <cell r="B24">
            <v>17.004166666666663</v>
          </cell>
          <cell r="C24">
            <v>28</v>
          </cell>
          <cell r="D24">
            <v>6.6</v>
          </cell>
          <cell r="E24">
            <v>70.458333333333329</v>
          </cell>
          <cell r="F24">
            <v>97</v>
          </cell>
          <cell r="G24">
            <v>27</v>
          </cell>
          <cell r="H24">
            <v>8.2799999999999994</v>
          </cell>
          <cell r="I24" t="str">
            <v>SO</v>
          </cell>
          <cell r="J24">
            <v>19.440000000000001</v>
          </cell>
          <cell r="K24">
            <v>0</v>
          </cell>
        </row>
        <row r="25">
          <cell r="B25">
            <v>19.695833333333336</v>
          </cell>
          <cell r="C25">
            <v>29.7</v>
          </cell>
          <cell r="D25">
            <v>11.3</v>
          </cell>
          <cell r="E25">
            <v>63.583333333333336</v>
          </cell>
          <cell r="F25">
            <v>92</v>
          </cell>
          <cell r="G25">
            <v>29</v>
          </cell>
          <cell r="H25">
            <v>12.96</v>
          </cell>
          <cell r="I25" t="str">
            <v>SO</v>
          </cell>
          <cell r="J25">
            <v>34.200000000000003</v>
          </cell>
          <cell r="K25">
            <v>0</v>
          </cell>
        </row>
        <row r="26">
          <cell r="B26">
            <v>23.666666666666671</v>
          </cell>
          <cell r="C26">
            <v>33.9</v>
          </cell>
          <cell r="D26">
            <v>15</v>
          </cell>
          <cell r="E26">
            <v>51</v>
          </cell>
          <cell r="F26">
            <v>78</v>
          </cell>
          <cell r="G26">
            <v>25</v>
          </cell>
          <cell r="H26">
            <v>16.559999999999999</v>
          </cell>
          <cell r="I26" t="str">
            <v>SO</v>
          </cell>
          <cell r="J26">
            <v>34.56</v>
          </cell>
          <cell r="K26">
            <v>0</v>
          </cell>
        </row>
        <row r="27">
          <cell r="B27">
            <v>25.908333333333335</v>
          </cell>
          <cell r="C27">
            <v>36.5</v>
          </cell>
          <cell r="D27">
            <v>15.6</v>
          </cell>
          <cell r="E27">
            <v>50.875</v>
          </cell>
          <cell r="F27">
            <v>87</v>
          </cell>
          <cell r="G27">
            <v>23</v>
          </cell>
          <cell r="H27">
            <v>19.440000000000001</v>
          </cell>
          <cell r="I27" t="str">
            <v>SO</v>
          </cell>
          <cell r="J27">
            <v>38.159999999999997</v>
          </cell>
          <cell r="K27">
            <v>0</v>
          </cell>
        </row>
        <row r="28">
          <cell r="B28">
            <v>23.808333333333334</v>
          </cell>
          <cell r="C28">
            <v>29.6</v>
          </cell>
          <cell r="D28">
            <v>18.5</v>
          </cell>
          <cell r="E28">
            <v>62.916666666666664</v>
          </cell>
          <cell r="F28">
            <v>87</v>
          </cell>
          <cell r="G28">
            <v>41</v>
          </cell>
          <cell r="H28">
            <v>15.840000000000002</v>
          </cell>
          <cell r="I28" t="str">
            <v>SO</v>
          </cell>
          <cell r="J28">
            <v>32.76</v>
          </cell>
          <cell r="K28">
            <v>0</v>
          </cell>
        </row>
        <row r="29">
          <cell r="B29">
            <v>22.899999999999995</v>
          </cell>
          <cell r="C29">
            <v>31.5</v>
          </cell>
          <cell r="D29">
            <v>16.100000000000001</v>
          </cell>
          <cell r="E29">
            <v>68.041666666666671</v>
          </cell>
          <cell r="F29">
            <v>95</v>
          </cell>
          <cell r="G29">
            <v>34</v>
          </cell>
          <cell r="H29">
            <v>13.32</v>
          </cell>
          <cell r="I29" t="str">
            <v>SO</v>
          </cell>
          <cell r="J29">
            <v>29.16</v>
          </cell>
          <cell r="K29">
            <v>0</v>
          </cell>
        </row>
        <row r="30">
          <cell r="B30">
            <v>24.541666666666668</v>
          </cell>
          <cell r="C30">
            <v>32.299999999999997</v>
          </cell>
          <cell r="D30">
            <v>17.899999999999999</v>
          </cell>
          <cell r="E30">
            <v>62.416666666666664</v>
          </cell>
          <cell r="F30">
            <v>86</v>
          </cell>
          <cell r="G30">
            <v>35</v>
          </cell>
          <cell r="H30">
            <v>12.24</v>
          </cell>
          <cell r="I30" t="str">
            <v>SO</v>
          </cell>
          <cell r="J30">
            <v>25.56</v>
          </cell>
          <cell r="K30">
            <v>0</v>
          </cell>
        </row>
        <row r="31">
          <cell r="B31">
            <v>20.025000000000002</v>
          </cell>
          <cell r="C31">
            <v>25.2</v>
          </cell>
          <cell r="D31">
            <v>16.899999999999999</v>
          </cell>
          <cell r="E31">
            <v>82.458333333333329</v>
          </cell>
          <cell r="F31">
            <v>94</v>
          </cell>
          <cell r="G31">
            <v>63</v>
          </cell>
          <cell r="H31">
            <v>18</v>
          </cell>
          <cell r="I31" t="str">
            <v>SO</v>
          </cell>
          <cell r="J31">
            <v>37.440000000000005</v>
          </cell>
          <cell r="K31">
            <v>3.4000000000000004</v>
          </cell>
        </row>
        <row r="32">
          <cell r="B32">
            <v>18.687499999999996</v>
          </cell>
          <cell r="C32">
            <v>28.2</v>
          </cell>
          <cell r="D32">
            <v>12.9</v>
          </cell>
          <cell r="E32">
            <v>78.458333333333329</v>
          </cell>
          <cell r="F32">
            <v>97</v>
          </cell>
          <cell r="G32">
            <v>33</v>
          </cell>
          <cell r="H32">
            <v>11.520000000000001</v>
          </cell>
          <cell r="I32" t="str">
            <v>SO</v>
          </cell>
          <cell r="J32">
            <v>23.040000000000003</v>
          </cell>
          <cell r="K32">
            <v>0.2</v>
          </cell>
        </row>
        <row r="33">
          <cell r="B33">
            <v>20.025000000000002</v>
          </cell>
          <cell r="C33">
            <v>32.200000000000003</v>
          </cell>
          <cell r="D33">
            <v>9</v>
          </cell>
          <cell r="E33">
            <v>63.333333333333336</v>
          </cell>
          <cell r="F33">
            <v>97</v>
          </cell>
          <cell r="G33">
            <v>20</v>
          </cell>
          <cell r="H33">
            <v>14.76</v>
          </cell>
          <cell r="I33" t="str">
            <v>SO</v>
          </cell>
          <cell r="J33">
            <v>31.680000000000003</v>
          </cell>
          <cell r="K33">
            <v>0</v>
          </cell>
        </row>
        <row r="34">
          <cell r="B34">
            <v>22.270833333333339</v>
          </cell>
          <cell r="C34">
            <v>34.9</v>
          </cell>
          <cell r="D34">
            <v>10</v>
          </cell>
          <cell r="E34">
            <v>55.875</v>
          </cell>
          <cell r="F34">
            <v>95</v>
          </cell>
          <cell r="G34">
            <v>23</v>
          </cell>
          <cell r="H34">
            <v>10.8</v>
          </cell>
          <cell r="I34" t="str">
            <v>N</v>
          </cell>
          <cell r="J34">
            <v>25.92</v>
          </cell>
          <cell r="K34">
            <v>0</v>
          </cell>
        </row>
        <row r="35">
          <cell r="B35">
            <v>25.579166666666676</v>
          </cell>
          <cell r="C35">
            <v>37.299999999999997</v>
          </cell>
          <cell r="D35">
            <v>14.5</v>
          </cell>
          <cell r="E35">
            <v>53.041666666666664</v>
          </cell>
          <cell r="F35">
            <v>92</v>
          </cell>
          <cell r="G35">
            <v>20</v>
          </cell>
          <cell r="H35">
            <v>14.4</v>
          </cell>
          <cell r="I35" t="str">
            <v>SO</v>
          </cell>
          <cell r="J35">
            <v>28.44</v>
          </cell>
          <cell r="K35">
            <v>0</v>
          </cell>
        </row>
        <row r="36">
          <cell r="I36" t="str">
            <v>SO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 t="str">
            <v>*</v>
          </cell>
        </row>
      </sheetData>
      <sheetData sheetId="2">
        <row r="5">
          <cell r="K5" t="str">
            <v>*</v>
          </cell>
        </row>
      </sheetData>
      <sheetData sheetId="3">
        <row r="5">
          <cell r="K5" t="str">
            <v>*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5.6000000000000005</v>
          </cell>
        </row>
      </sheetData>
      <sheetData sheetId="6">
        <row r="5">
          <cell r="K5">
            <v>6.3999999999999995</v>
          </cell>
        </row>
      </sheetData>
      <sheetData sheetId="7">
        <row r="5">
          <cell r="B5">
            <v>22.749999999999996</v>
          </cell>
          <cell r="C5">
            <v>31.2</v>
          </cell>
          <cell r="D5">
            <v>13.3</v>
          </cell>
          <cell r="E5">
            <v>42.416666666666664</v>
          </cell>
          <cell r="F5">
            <v>77</v>
          </cell>
          <cell r="G5">
            <v>20</v>
          </cell>
          <cell r="H5">
            <v>5.04</v>
          </cell>
          <cell r="I5" t="str">
            <v>L</v>
          </cell>
          <cell r="J5">
            <v>23.400000000000002</v>
          </cell>
          <cell r="K5">
            <v>0</v>
          </cell>
        </row>
        <row r="6">
          <cell r="B6">
            <v>22.870833333333334</v>
          </cell>
          <cell r="C6">
            <v>31.3</v>
          </cell>
          <cell r="D6">
            <v>14.5</v>
          </cell>
          <cell r="E6">
            <v>42.833333333333336</v>
          </cell>
          <cell r="F6">
            <v>70</v>
          </cell>
          <cell r="G6">
            <v>20</v>
          </cell>
          <cell r="H6">
            <v>15.840000000000002</v>
          </cell>
          <cell r="I6" t="str">
            <v>L</v>
          </cell>
          <cell r="J6">
            <v>42.480000000000004</v>
          </cell>
          <cell r="K6">
            <v>0</v>
          </cell>
        </row>
        <row r="7">
          <cell r="B7">
            <v>22.795833333333334</v>
          </cell>
          <cell r="C7">
            <v>31.2</v>
          </cell>
          <cell r="D7">
            <v>14.5</v>
          </cell>
          <cell r="E7">
            <v>42.041666666666664</v>
          </cell>
          <cell r="F7">
            <v>69</v>
          </cell>
          <cell r="G7">
            <v>20</v>
          </cell>
          <cell r="H7">
            <v>13.32</v>
          </cell>
          <cell r="I7" t="str">
            <v>L</v>
          </cell>
          <cell r="J7">
            <v>38.159999999999997</v>
          </cell>
          <cell r="K7">
            <v>0</v>
          </cell>
        </row>
        <row r="8">
          <cell r="B8">
            <v>22.291666666666668</v>
          </cell>
          <cell r="C8">
            <v>32</v>
          </cell>
          <cell r="D8">
            <v>11.7</v>
          </cell>
          <cell r="E8">
            <v>45.125</v>
          </cell>
          <cell r="F8">
            <v>82</v>
          </cell>
          <cell r="G8">
            <v>20</v>
          </cell>
          <cell r="H8">
            <v>1.8</v>
          </cell>
          <cell r="I8" t="str">
            <v>L</v>
          </cell>
          <cell r="J8">
            <v>25.56</v>
          </cell>
          <cell r="K8">
            <v>0</v>
          </cell>
        </row>
        <row r="9">
          <cell r="B9">
            <v>23.504166666666666</v>
          </cell>
          <cell r="C9">
            <v>32.200000000000003</v>
          </cell>
          <cell r="D9">
            <v>14.5</v>
          </cell>
          <cell r="E9">
            <v>40.666666666666664</v>
          </cell>
          <cell r="F9">
            <v>71</v>
          </cell>
          <cell r="G9">
            <v>19</v>
          </cell>
          <cell r="H9">
            <v>5.4</v>
          </cell>
          <cell r="I9" t="str">
            <v>L</v>
          </cell>
          <cell r="J9">
            <v>30.6</v>
          </cell>
          <cell r="K9">
            <v>0</v>
          </cell>
        </row>
        <row r="10">
          <cell r="B10">
            <v>24.025000000000002</v>
          </cell>
          <cell r="C10">
            <v>32.700000000000003</v>
          </cell>
          <cell r="D10">
            <v>16.399999999999999</v>
          </cell>
          <cell r="E10">
            <v>38.166666666666664</v>
          </cell>
          <cell r="F10">
            <v>61</v>
          </cell>
          <cell r="G10">
            <v>19</v>
          </cell>
          <cell r="H10">
            <v>18.36</v>
          </cell>
          <cell r="I10" t="str">
            <v>L</v>
          </cell>
          <cell r="J10">
            <v>55.800000000000004</v>
          </cell>
          <cell r="K10">
            <v>0</v>
          </cell>
        </row>
        <row r="11">
          <cell r="B11">
            <v>24.429166666666671</v>
          </cell>
          <cell r="C11">
            <v>33.299999999999997</v>
          </cell>
          <cell r="D11">
            <v>15.6</v>
          </cell>
          <cell r="E11">
            <v>39.666666666666664</v>
          </cell>
          <cell r="F11">
            <v>66</v>
          </cell>
          <cell r="G11">
            <v>22</v>
          </cell>
          <cell r="H11">
            <v>19.8</v>
          </cell>
          <cell r="I11" t="str">
            <v>L</v>
          </cell>
          <cell r="J11">
            <v>50.76</v>
          </cell>
          <cell r="K11">
            <v>0</v>
          </cell>
        </row>
        <row r="12">
          <cell r="B12">
            <v>25.066666666666666</v>
          </cell>
          <cell r="C12">
            <v>33.6</v>
          </cell>
          <cell r="D12">
            <v>16.399999999999999</v>
          </cell>
          <cell r="E12">
            <v>40.291666666666664</v>
          </cell>
          <cell r="F12">
            <v>70</v>
          </cell>
          <cell r="G12">
            <v>17</v>
          </cell>
          <cell r="H12">
            <v>12.24</v>
          </cell>
          <cell r="I12" t="str">
            <v>L</v>
          </cell>
          <cell r="J12">
            <v>35.64</v>
          </cell>
          <cell r="K12">
            <v>0</v>
          </cell>
        </row>
        <row r="13">
          <cell r="B13">
            <v>25.237500000000001</v>
          </cell>
          <cell r="C13">
            <v>33</v>
          </cell>
          <cell r="D13">
            <v>18.3</v>
          </cell>
          <cell r="E13">
            <v>32.208333333333336</v>
          </cell>
          <cell r="F13">
            <v>49</v>
          </cell>
          <cell r="G13">
            <v>15</v>
          </cell>
          <cell r="H13">
            <v>18</v>
          </cell>
          <cell r="I13" t="str">
            <v>L</v>
          </cell>
          <cell r="J13">
            <v>39.6</v>
          </cell>
          <cell r="K13">
            <v>0</v>
          </cell>
        </row>
        <row r="14">
          <cell r="B14">
            <v>24.504166666666674</v>
          </cell>
          <cell r="C14">
            <v>32.4</v>
          </cell>
          <cell r="D14">
            <v>16.899999999999999</v>
          </cell>
          <cell r="E14">
            <v>37</v>
          </cell>
          <cell r="F14">
            <v>60</v>
          </cell>
          <cell r="G14">
            <v>18</v>
          </cell>
          <cell r="H14">
            <v>16.920000000000002</v>
          </cell>
          <cell r="I14" t="str">
            <v>L</v>
          </cell>
          <cell r="J14">
            <v>41.04</v>
          </cell>
          <cell r="K14">
            <v>0</v>
          </cell>
        </row>
        <row r="15">
          <cell r="B15">
            <v>24.033333333333331</v>
          </cell>
          <cell r="C15">
            <v>32.1</v>
          </cell>
          <cell r="D15">
            <v>16.100000000000001</v>
          </cell>
          <cell r="E15">
            <v>42.25</v>
          </cell>
          <cell r="F15">
            <v>69</v>
          </cell>
          <cell r="G15">
            <v>21</v>
          </cell>
          <cell r="H15">
            <v>18.36</v>
          </cell>
          <cell r="I15" t="str">
            <v>L</v>
          </cell>
          <cell r="J15">
            <v>36.36</v>
          </cell>
          <cell r="K15">
            <v>0</v>
          </cell>
        </row>
        <row r="16">
          <cell r="B16">
            <v>23.637500000000003</v>
          </cell>
          <cell r="C16">
            <v>31</v>
          </cell>
          <cell r="D16">
            <v>15.1</v>
          </cell>
          <cell r="E16">
            <v>41.75</v>
          </cell>
          <cell r="F16">
            <v>70</v>
          </cell>
          <cell r="G16">
            <v>19</v>
          </cell>
          <cell r="H16">
            <v>16.920000000000002</v>
          </cell>
          <cell r="I16" t="str">
            <v>L</v>
          </cell>
          <cell r="J16">
            <v>37.440000000000005</v>
          </cell>
          <cell r="K16">
            <v>0</v>
          </cell>
        </row>
        <row r="17">
          <cell r="B17">
            <v>23.4375</v>
          </cell>
          <cell r="C17">
            <v>31.7</v>
          </cell>
          <cell r="D17">
            <v>16.100000000000001</v>
          </cell>
          <cell r="E17">
            <v>37.25</v>
          </cell>
          <cell r="F17">
            <v>61</v>
          </cell>
          <cell r="G17">
            <v>15</v>
          </cell>
          <cell r="H17">
            <v>15.840000000000002</v>
          </cell>
          <cell r="I17" t="str">
            <v>L</v>
          </cell>
          <cell r="J17">
            <v>32.4</v>
          </cell>
          <cell r="K17">
            <v>0</v>
          </cell>
        </row>
        <row r="18">
          <cell r="B18">
            <v>22.733333333333334</v>
          </cell>
          <cell r="C18">
            <v>30.9</v>
          </cell>
          <cell r="D18">
            <v>13.8</v>
          </cell>
          <cell r="E18">
            <v>37.791666666666664</v>
          </cell>
          <cell r="F18">
            <v>66</v>
          </cell>
          <cell r="G18">
            <v>17</v>
          </cell>
          <cell r="H18">
            <v>21.96</v>
          </cell>
          <cell r="I18" t="str">
            <v>L</v>
          </cell>
          <cell r="J18">
            <v>47.88</v>
          </cell>
          <cell r="K18">
            <v>0</v>
          </cell>
        </row>
        <row r="19">
          <cell r="B19">
            <v>23.037500000000005</v>
          </cell>
          <cell r="C19">
            <v>31.3</v>
          </cell>
          <cell r="D19">
            <v>14.3</v>
          </cell>
          <cell r="E19">
            <v>36.666666666666664</v>
          </cell>
          <cell r="F19">
            <v>61</v>
          </cell>
          <cell r="G19">
            <v>21</v>
          </cell>
          <cell r="H19">
            <v>14.76</v>
          </cell>
          <cell r="I19" t="str">
            <v>L</v>
          </cell>
          <cell r="J19">
            <v>32.04</v>
          </cell>
          <cell r="K19">
            <v>0</v>
          </cell>
        </row>
        <row r="20">
          <cell r="B20">
            <v>23.337500000000002</v>
          </cell>
          <cell r="C20">
            <v>32.299999999999997</v>
          </cell>
          <cell r="D20">
            <v>14.2</v>
          </cell>
          <cell r="E20">
            <v>38.833333333333336</v>
          </cell>
          <cell r="F20">
            <v>64</v>
          </cell>
          <cell r="G20">
            <v>17</v>
          </cell>
          <cell r="H20">
            <v>12.24</v>
          </cell>
          <cell r="I20" t="str">
            <v>L</v>
          </cell>
          <cell r="J20">
            <v>37.440000000000005</v>
          </cell>
          <cell r="K20">
            <v>0</v>
          </cell>
        </row>
        <row r="21">
          <cell r="B21">
            <v>24.770833333333332</v>
          </cell>
          <cell r="C21">
            <v>32.799999999999997</v>
          </cell>
          <cell r="D21">
            <v>17.8</v>
          </cell>
          <cell r="E21">
            <v>35.958333333333336</v>
          </cell>
          <cell r="F21">
            <v>54</v>
          </cell>
          <cell r="G21">
            <v>20</v>
          </cell>
          <cell r="H21">
            <v>16.2</v>
          </cell>
          <cell r="I21" t="str">
            <v>L</v>
          </cell>
          <cell r="J21">
            <v>38.159999999999997</v>
          </cell>
          <cell r="K21">
            <v>0</v>
          </cell>
        </row>
        <row r="22">
          <cell r="B22">
            <v>25.254166666666666</v>
          </cell>
          <cell r="C22">
            <v>34.200000000000003</v>
          </cell>
          <cell r="D22">
            <v>17.600000000000001</v>
          </cell>
          <cell r="E22">
            <v>43.666666666666664</v>
          </cell>
          <cell r="F22">
            <v>72</v>
          </cell>
          <cell r="G22">
            <v>22</v>
          </cell>
          <cell r="H22">
            <v>26.28</v>
          </cell>
          <cell r="I22" t="str">
            <v>L</v>
          </cell>
          <cell r="J22">
            <v>47.16</v>
          </cell>
          <cell r="K22">
            <v>0</v>
          </cell>
        </row>
        <row r="23">
          <cell r="B23">
            <v>21.545833333333338</v>
          </cell>
          <cell r="C23">
            <v>28.7</v>
          </cell>
          <cell r="D23">
            <v>15.1</v>
          </cell>
          <cell r="E23">
            <v>58.625</v>
          </cell>
          <cell r="F23">
            <v>91</v>
          </cell>
          <cell r="G23">
            <v>28</v>
          </cell>
          <cell r="H23">
            <v>19.079999999999998</v>
          </cell>
          <cell r="I23" t="str">
            <v>L</v>
          </cell>
          <cell r="J23">
            <v>31.680000000000003</v>
          </cell>
          <cell r="K23">
            <v>0</v>
          </cell>
        </row>
        <row r="24">
          <cell r="B24">
            <v>20.320833333333336</v>
          </cell>
          <cell r="C24">
            <v>30.4</v>
          </cell>
          <cell r="D24">
            <v>13.3</v>
          </cell>
          <cell r="E24">
            <v>52</v>
          </cell>
          <cell r="F24">
            <v>80</v>
          </cell>
          <cell r="G24">
            <v>16</v>
          </cell>
          <cell r="H24">
            <v>14.76</v>
          </cell>
          <cell r="I24" t="str">
            <v>L</v>
          </cell>
          <cell r="J24">
            <v>31.680000000000003</v>
          </cell>
          <cell r="K24">
            <v>0</v>
          </cell>
        </row>
        <row r="25">
          <cell r="B25">
            <v>22.637500000000003</v>
          </cell>
          <cell r="C25">
            <v>32</v>
          </cell>
          <cell r="D25">
            <v>16.399999999999999</v>
          </cell>
          <cell r="E25">
            <v>39.666666666666664</v>
          </cell>
          <cell r="F25">
            <v>58</v>
          </cell>
          <cell r="G25">
            <v>22</v>
          </cell>
          <cell r="H25">
            <v>15.48</v>
          </cell>
          <cell r="I25" t="str">
            <v>L</v>
          </cell>
          <cell r="J25">
            <v>29.52</v>
          </cell>
          <cell r="K25">
            <v>0</v>
          </cell>
        </row>
        <row r="26">
          <cell r="B26">
            <v>24.549999999999997</v>
          </cell>
          <cell r="C26">
            <v>33.700000000000003</v>
          </cell>
          <cell r="D26">
            <v>17.399999999999999</v>
          </cell>
          <cell r="E26">
            <v>39.5</v>
          </cell>
          <cell r="F26">
            <v>59</v>
          </cell>
          <cell r="G26">
            <v>20</v>
          </cell>
          <cell r="H26">
            <v>17.28</v>
          </cell>
          <cell r="I26" t="str">
            <v>L</v>
          </cell>
          <cell r="J26">
            <v>41.04</v>
          </cell>
          <cell r="K26">
            <v>0</v>
          </cell>
        </row>
        <row r="27">
          <cell r="B27">
            <v>25.670833333333338</v>
          </cell>
          <cell r="C27">
            <v>35.700000000000003</v>
          </cell>
          <cell r="D27">
            <v>17.600000000000001</v>
          </cell>
          <cell r="E27">
            <v>38</v>
          </cell>
          <cell r="F27">
            <v>60</v>
          </cell>
          <cell r="G27">
            <v>18</v>
          </cell>
          <cell r="H27">
            <v>19.8</v>
          </cell>
          <cell r="I27" t="str">
            <v>L</v>
          </cell>
          <cell r="J27">
            <v>40.32</v>
          </cell>
          <cell r="K27">
            <v>0</v>
          </cell>
        </row>
        <row r="28">
          <cell r="B28">
            <v>25.466666666666665</v>
          </cell>
          <cell r="C28">
            <v>34.200000000000003</v>
          </cell>
          <cell r="D28">
            <v>17.8</v>
          </cell>
          <cell r="E28">
            <v>47.25</v>
          </cell>
          <cell r="F28">
            <v>73</v>
          </cell>
          <cell r="G28">
            <v>22</v>
          </cell>
          <cell r="H28">
            <v>19.440000000000001</v>
          </cell>
          <cell r="I28" t="str">
            <v>L</v>
          </cell>
          <cell r="J28">
            <v>37.800000000000004</v>
          </cell>
          <cell r="K28">
            <v>0</v>
          </cell>
        </row>
        <row r="29">
          <cell r="B29">
            <v>24.462500000000006</v>
          </cell>
          <cell r="C29">
            <v>34</v>
          </cell>
          <cell r="D29">
            <v>17.7</v>
          </cell>
          <cell r="E29">
            <v>53.416666666666664</v>
          </cell>
          <cell r="F29">
            <v>80</v>
          </cell>
          <cell r="G29">
            <v>22</v>
          </cell>
          <cell r="H29">
            <v>12.96</v>
          </cell>
          <cell r="I29" t="str">
            <v>L</v>
          </cell>
          <cell r="J29">
            <v>27.720000000000002</v>
          </cell>
          <cell r="K29">
            <v>0</v>
          </cell>
        </row>
        <row r="30">
          <cell r="B30">
            <v>26.266666666666666</v>
          </cell>
          <cell r="C30">
            <v>36.299999999999997</v>
          </cell>
          <cell r="D30">
            <v>19.5</v>
          </cell>
          <cell r="E30">
            <v>46.291666666666664</v>
          </cell>
          <cell r="F30">
            <v>69</v>
          </cell>
          <cell r="G30">
            <v>20</v>
          </cell>
          <cell r="H30">
            <v>24.48</v>
          </cell>
          <cell r="I30" t="str">
            <v>L</v>
          </cell>
          <cell r="J30">
            <v>45</v>
          </cell>
          <cell r="K30">
            <v>0</v>
          </cell>
        </row>
        <row r="31">
          <cell r="B31">
            <v>21.141666666666662</v>
          </cell>
          <cell r="C31">
            <v>25.6</v>
          </cell>
          <cell r="D31">
            <v>16.2</v>
          </cell>
          <cell r="E31">
            <v>71.75</v>
          </cell>
          <cell r="F31">
            <v>94</v>
          </cell>
          <cell r="G31">
            <v>46</v>
          </cell>
          <cell r="H31">
            <v>14.4</v>
          </cell>
          <cell r="I31" t="str">
            <v>L</v>
          </cell>
          <cell r="J31">
            <v>42.84</v>
          </cell>
          <cell r="K31">
            <v>25</v>
          </cell>
        </row>
        <row r="32">
          <cell r="B32">
            <v>19.887499999999999</v>
          </cell>
          <cell r="C32">
            <v>27.7</v>
          </cell>
          <cell r="D32">
            <v>14.5</v>
          </cell>
          <cell r="E32">
            <v>71.5</v>
          </cell>
          <cell r="F32">
            <v>96</v>
          </cell>
          <cell r="G32">
            <v>35</v>
          </cell>
          <cell r="H32">
            <v>18</v>
          </cell>
          <cell r="I32" t="str">
            <v>L</v>
          </cell>
          <cell r="J32">
            <v>29.16</v>
          </cell>
          <cell r="K32">
            <v>0</v>
          </cell>
        </row>
        <row r="33">
          <cell r="B33">
            <v>22.520833333333332</v>
          </cell>
          <cell r="C33">
            <v>31.5</v>
          </cell>
          <cell r="D33">
            <v>15.7</v>
          </cell>
          <cell r="E33">
            <v>57.5</v>
          </cell>
          <cell r="F33">
            <v>83</v>
          </cell>
          <cell r="G33">
            <v>25</v>
          </cell>
          <cell r="H33">
            <v>13.68</v>
          </cell>
          <cell r="I33" t="str">
            <v>L</v>
          </cell>
          <cell r="J33">
            <v>30.96</v>
          </cell>
          <cell r="K33">
            <v>0</v>
          </cell>
        </row>
        <row r="34">
          <cell r="B34">
            <v>25.925000000000008</v>
          </cell>
          <cell r="C34">
            <v>35.1</v>
          </cell>
          <cell r="D34">
            <v>18.7</v>
          </cell>
          <cell r="E34">
            <v>40.416666666666664</v>
          </cell>
          <cell r="F34">
            <v>58</v>
          </cell>
          <cell r="G34">
            <v>18</v>
          </cell>
          <cell r="H34">
            <v>18.720000000000002</v>
          </cell>
          <cell r="I34" t="str">
            <v>L</v>
          </cell>
          <cell r="J34">
            <v>34.200000000000003</v>
          </cell>
          <cell r="K34">
            <v>0</v>
          </cell>
        </row>
        <row r="35">
          <cell r="B35">
            <v>27.545833333333331</v>
          </cell>
          <cell r="C35">
            <v>35.700000000000003</v>
          </cell>
          <cell r="D35">
            <v>20.5</v>
          </cell>
          <cell r="E35">
            <v>37</v>
          </cell>
          <cell r="F35">
            <v>59</v>
          </cell>
          <cell r="G35">
            <v>18</v>
          </cell>
          <cell r="H35">
            <v>16.920000000000002</v>
          </cell>
          <cell r="I35" t="str">
            <v>L</v>
          </cell>
          <cell r="J35">
            <v>40.32</v>
          </cell>
          <cell r="K35">
            <v>0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0.8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K5">
            <v>0</v>
          </cell>
        </row>
      </sheetData>
      <sheetData sheetId="7">
        <row r="5">
          <cell r="B5">
            <v>23.695833333333336</v>
          </cell>
          <cell r="C5">
            <v>30</v>
          </cell>
          <cell r="D5">
            <v>19.5</v>
          </cell>
          <cell r="E5">
            <v>49.833333333333336</v>
          </cell>
          <cell r="F5">
            <v>68</v>
          </cell>
          <cell r="G5">
            <v>28</v>
          </cell>
          <cell r="H5">
            <v>20.16</v>
          </cell>
          <cell r="I5" t="str">
            <v>NE</v>
          </cell>
          <cell r="J5">
            <v>39.6</v>
          </cell>
          <cell r="K5">
            <v>0</v>
          </cell>
        </row>
        <row r="6">
          <cell r="B6">
            <v>22.283333333333342</v>
          </cell>
          <cell r="C6">
            <v>30.1</v>
          </cell>
          <cell r="D6">
            <v>16</v>
          </cell>
          <cell r="E6">
            <v>54.625</v>
          </cell>
          <cell r="F6">
            <v>76</v>
          </cell>
          <cell r="G6">
            <v>29</v>
          </cell>
          <cell r="H6">
            <v>18.36</v>
          </cell>
          <cell r="I6" t="str">
            <v>NE</v>
          </cell>
          <cell r="J6">
            <v>36.72</v>
          </cell>
          <cell r="K6">
            <v>0</v>
          </cell>
        </row>
        <row r="7">
          <cell r="B7">
            <v>23.0625</v>
          </cell>
          <cell r="C7">
            <v>31.9</v>
          </cell>
          <cell r="D7">
            <v>16</v>
          </cell>
          <cell r="E7">
            <v>51.333333333333336</v>
          </cell>
          <cell r="F7">
            <v>77</v>
          </cell>
          <cell r="G7">
            <v>24</v>
          </cell>
          <cell r="H7">
            <v>15.120000000000001</v>
          </cell>
          <cell r="I7" t="str">
            <v>N</v>
          </cell>
          <cell r="J7">
            <v>32.04</v>
          </cell>
          <cell r="K7">
            <v>0</v>
          </cell>
        </row>
        <row r="8">
          <cell r="B8">
            <v>24.170833333333331</v>
          </cell>
          <cell r="C8">
            <v>31.4</v>
          </cell>
          <cell r="D8">
            <v>18</v>
          </cell>
          <cell r="E8">
            <v>44.833333333333336</v>
          </cell>
          <cell r="F8">
            <v>64</v>
          </cell>
          <cell r="G8">
            <v>24</v>
          </cell>
          <cell r="H8">
            <v>20.16</v>
          </cell>
          <cell r="I8" t="str">
            <v>NE</v>
          </cell>
          <cell r="J8">
            <v>38.880000000000003</v>
          </cell>
          <cell r="K8">
            <v>0</v>
          </cell>
        </row>
        <row r="9">
          <cell r="B9">
            <v>23.287500000000005</v>
          </cell>
          <cell r="C9">
            <v>31.5</v>
          </cell>
          <cell r="D9">
            <v>16.7</v>
          </cell>
          <cell r="E9">
            <v>47.166666666666664</v>
          </cell>
          <cell r="F9">
            <v>66</v>
          </cell>
          <cell r="G9">
            <v>25</v>
          </cell>
          <cell r="H9">
            <v>21.240000000000002</v>
          </cell>
          <cell r="I9" t="str">
            <v>NE</v>
          </cell>
          <cell r="J9">
            <v>36.36</v>
          </cell>
          <cell r="K9">
            <v>0</v>
          </cell>
        </row>
        <row r="10">
          <cell r="B10">
            <v>23.858333333333338</v>
          </cell>
          <cell r="C10">
            <v>32.200000000000003</v>
          </cell>
          <cell r="D10">
            <v>18.100000000000001</v>
          </cell>
          <cell r="E10">
            <v>47.833333333333336</v>
          </cell>
          <cell r="F10">
            <v>67</v>
          </cell>
          <cell r="G10">
            <v>26</v>
          </cell>
          <cell r="H10">
            <v>26.28</v>
          </cell>
          <cell r="I10" t="str">
            <v>NE</v>
          </cell>
          <cell r="J10">
            <v>46.080000000000005</v>
          </cell>
          <cell r="K10">
            <v>0</v>
          </cell>
        </row>
        <row r="11">
          <cell r="B11">
            <v>24.116666666666664</v>
          </cell>
          <cell r="C11">
            <v>32.299999999999997</v>
          </cell>
          <cell r="D11">
            <v>18.100000000000001</v>
          </cell>
          <cell r="E11">
            <v>49.375</v>
          </cell>
          <cell r="F11">
            <v>65</v>
          </cell>
          <cell r="G11">
            <v>29</v>
          </cell>
          <cell r="H11">
            <v>28.8</v>
          </cell>
          <cell r="I11" t="str">
            <v>N</v>
          </cell>
          <cell r="J11">
            <v>50.04</v>
          </cell>
          <cell r="K11">
            <v>0</v>
          </cell>
        </row>
        <row r="12">
          <cell r="B12">
            <v>24.962499999999995</v>
          </cell>
          <cell r="C12">
            <v>33</v>
          </cell>
          <cell r="D12">
            <v>19.100000000000001</v>
          </cell>
          <cell r="E12">
            <v>51</v>
          </cell>
          <cell r="F12">
            <v>69</v>
          </cell>
          <cell r="G12">
            <v>28</v>
          </cell>
          <cell r="H12">
            <v>22.68</v>
          </cell>
          <cell r="I12" t="str">
            <v>NE</v>
          </cell>
          <cell r="J12">
            <v>39.24</v>
          </cell>
          <cell r="K12">
            <v>0</v>
          </cell>
        </row>
        <row r="13">
          <cell r="B13">
            <v>23.745833333333337</v>
          </cell>
          <cell r="C13">
            <v>31.8</v>
          </cell>
          <cell r="D13">
            <v>16.5</v>
          </cell>
          <cell r="E13">
            <v>49.083333333333336</v>
          </cell>
          <cell r="F13">
            <v>72</v>
          </cell>
          <cell r="G13">
            <v>26</v>
          </cell>
          <cell r="H13">
            <v>28.08</v>
          </cell>
          <cell r="I13" t="str">
            <v>NE</v>
          </cell>
          <cell r="J13">
            <v>46.080000000000005</v>
          </cell>
          <cell r="K13">
            <v>0</v>
          </cell>
        </row>
        <row r="14">
          <cell r="B14">
            <v>23.7</v>
          </cell>
          <cell r="C14">
            <v>32.4</v>
          </cell>
          <cell r="D14">
            <v>16.3</v>
          </cell>
          <cell r="E14">
            <v>52.208333333333336</v>
          </cell>
          <cell r="F14">
            <v>81</v>
          </cell>
          <cell r="G14">
            <v>24</v>
          </cell>
          <cell r="H14">
            <v>26.28</v>
          </cell>
          <cell r="I14" t="str">
            <v>NE</v>
          </cell>
          <cell r="J14">
            <v>44.28</v>
          </cell>
          <cell r="K14">
            <v>0</v>
          </cell>
        </row>
        <row r="15">
          <cell r="B15">
            <v>23.854166666666671</v>
          </cell>
          <cell r="C15">
            <v>30.8</v>
          </cell>
          <cell r="D15">
            <v>18</v>
          </cell>
          <cell r="E15">
            <v>56.041666666666664</v>
          </cell>
          <cell r="F15">
            <v>77</v>
          </cell>
          <cell r="G15">
            <v>32</v>
          </cell>
          <cell r="H15">
            <v>25.56</v>
          </cell>
          <cell r="I15" t="str">
            <v>NE</v>
          </cell>
          <cell r="J15">
            <v>44.28</v>
          </cell>
          <cell r="K15">
            <v>0</v>
          </cell>
        </row>
        <row r="16">
          <cell r="B16">
            <v>24.087499999999995</v>
          </cell>
          <cell r="C16">
            <v>30.9</v>
          </cell>
          <cell r="D16">
            <v>16.899999999999999</v>
          </cell>
          <cell r="E16">
            <v>51.291666666666664</v>
          </cell>
          <cell r="F16">
            <v>78</v>
          </cell>
          <cell r="G16">
            <v>27</v>
          </cell>
          <cell r="H16">
            <v>24.12</v>
          </cell>
          <cell r="I16" t="str">
            <v>NE</v>
          </cell>
          <cell r="J16">
            <v>39.96</v>
          </cell>
          <cell r="K16">
            <v>0</v>
          </cell>
        </row>
        <row r="17">
          <cell r="B17">
            <v>22.304166666666671</v>
          </cell>
          <cell r="C17">
            <v>29.9</v>
          </cell>
          <cell r="D17">
            <v>15.8</v>
          </cell>
          <cell r="E17">
            <v>51.916666666666664</v>
          </cell>
          <cell r="F17">
            <v>71</v>
          </cell>
          <cell r="G17">
            <v>31</v>
          </cell>
          <cell r="H17">
            <v>19.8</v>
          </cell>
          <cell r="I17" t="str">
            <v>NE</v>
          </cell>
          <cell r="J17">
            <v>33.119999999999997</v>
          </cell>
          <cell r="K17">
            <v>0</v>
          </cell>
        </row>
        <row r="18">
          <cell r="B18">
            <v>22.283333333333331</v>
          </cell>
          <cell r="C18">
            <v>28.6</v>
          </cell>
          <cell r="D18">
            <v>16.3</v>
          </cell>
          <cell r="E18">
            <v>50.5</v>
          </cell>
          <cell r="F18">
            <v>72</v>
          </cell>
          <cell r="G18">
            <v>29</v>
          </cell>
          <cell r="H18">
            <v>23.759999999999998</v>
          </cell>
          <cell r="I18" t="str">
            <v>NE</v>
          </cell>
          <cell r="J18">
            <v>39.6</v>
          </cell>
          <cell r="K18">
            <v>0</v>
          </cell>
        </row>
        <row r="19">
          <cell r="B19">
            <v>22.616666666666664</v>
          </cell>
          <cell r="C19">
            <v>30.7</v>
          </cell>
          <cell r="D19">
            <v>17.2</v>
          </cell>
          <cell r="E19">
            <v>50.541666666666664</v>
          </cell>
          <cell r="F19">
            <v>68</v>
          </cell>
          <cell r="G19">
            <v>26</v>
          </cell>
          <cell r="H19">
            <v>17.28</v>
          </cell>
          <cell r="I19" t="str">
            <v>NE</v>
          </cell>
          <cell r="J19">
            <v>29.880000000000003</v>
          </cell>
          <cell r="K19">
            <v>0</v>
          </cell>
        </row>
        <row r="20">
          <cell r="B20">
            <v>23.133333333333336</v>
          </cell>
          <cell r="C20">
            <v>31.3</v>
          </cell>
          <cell r="D20">
            <v>16.8</v>
          </cell>
          <cell r="E20">
            <v>57.5</v>
          </cell>
          <cell r="F20">
            <v>88</v>
          </cell>
          <cell r="G20">
            <v>26</v>
          </cell>
          <cell r="H20">
            <v>20.16</v>
          </cell>
          <cell r="I20" t="str">
            <v>NE</v>
          </cell>
          <cell r="J20">
            <v>38.519999999999996</v>
          </cell>
          <cell r="K20">
            <v>0</v>
          </cell>
        </row>
        <row r="21">
          <cell r="B21">
            <v>23.649999999999995</v>
          </cell>
          <cell r="C21">
            <v>30.3</v>
          </cell>
          <cell r="D21">
            <v>18.2</v>
          </cell>
          <cell r="E21">
            <v>46.291666666666664</v>
          </cell>
          <cell r="F21">
            <v>61</v>
          </cell>
          <cell r="G21">
            <v>31</v>
          </cell>
          <cell r="H21">
            <v>31.319999999999997</v>
          </cell>
          <cell r="I21" t="str">
            <v>NE</v>
          </cell>
          <cell r="J21">
            <v>47.16</v>
          </cell>
          <cell r="K21">
            <v>0</v>
          </cell>
        </row>
        <row r="22">
          <cell r="B22">
            <v>19.241666666666671</v>
          </cell>
          <cell r="C22">
            <v>24.8</v>
          </cell>
          <cell r="D22">
            <v>14.9</v>
          </cell>
          <cell r="E22">
            <v>72.666666666666671</v>
          </cell>
          <cell r="F22">
            <v>94</v>
          </cell>
          <cell r="G22">
            <v>53</v>
          </cell>
          <cell r="H22">
            <v>17.64</v>
          </cell>
          <cell r="I22" t="str">
            <v>NE</v>
          </cell>
          <cell r="J22">
            <v>38.159999999999997</v>
          </cell>
          <cell r="K22">
            <v>10.4</v>
          </cell>
        </row>
        <row r="23">
          <cell r="B23">
            <v>16.275000000000002</v>
          </cell>
          <cell r="C23">
            <v>22</v>
          </cell>
          <cell r="D23">
            <v>12.6</v>
          </cell>
          <cell r="E23">
            <v>76.166666666666671</v>
          </cell>
          <cell r="F23">
            <v>92</v>
          </cell>
          <cell r="G23">
            <v>51</v>
          </cell>
          <cell r="H23">
            <v>15.48</v>
          </cell>
          <cell r="I23" t="str">
            <v>S</v>
          </cell>
          <cell r="J23">
            <v>28.44</v>
          </cell>
          <cell r="K23">
            <v>0</v>
          </cell>
        </row>
        <row r="24">
          <cell r="B24">
            <v>16.745833333333334</v>
          </cell>
          <cell r="C24">
            <v>23.6</v>
          </cell>
          <cell r="D24">
            <v>11.5</v>
          </cell>
          <cell r="E24">
            <v>71.291666666666671</v>
          </cell>
          <cell r="F24">
            <v>92</v>
          </cell>
          <cell r="G24">
            <v>37</v>
          </cell>
          <cell r="H24">
            <v>12.6</v>
          </cell>
          <cell r="I24" t="str">
            <v>SE</v>
          </cell>
          <cell r="J24">
            <v>23.759999999999998</v>
          </cell>
          <cell r="K24">
            <v>0</v>
          </cell>
        </row>
        <row r="25">
          <cell r="B25">
            <v>19.766666666666666</v>
          </cell>
          <cell r="C25">
            <v>26.8</v>
          </cell>
          <cell r="D25">
            <v>13.9</v>
          </cell>
          <cell r="E25">
            <v>61.291666666666664</v>
          </cell>
          <cell r="F25">
            <v>85</v>
          </cell>
          <cell r="G25">
            <v>37</v>
          </cell>
          <cell r="H25">
            <v>21.240000000000002</v>
          </cell>
          <cell r="I25" t="str">
            <v>NE</v>
          </cell>
          <cell r="J25">
            <v>38.880000000000003</v>
          </cell>
          <cell r="K25">
            <v>0</v>
          </cell>
        </row>
        <row r="26">
          <cell r="B26">
            <v>21.670833333333331</v>
          </cell>
          <cell r="C26">
            <v>30.2</v>
          </cell>
          <cell r="D26">
            <v>15</v>
          </cell>
          <cell r="E26">
            <v>57.458333333333336</v>
          </cell>
          <cell r="F26">
            <v>77</v>
          </cell>
          <cell r="G26">
            <v>34</v>
          </cell>
          <cell r="H26">
            <v>21.6</v>
          </cell>
          <cell r="I26" t="str">
            <v>NE</v>
          </cell>
          <cell r="J26">
            <v>38.519999999999996</v>
          </cell>
          <cell r="K26">
            <v>0</v>
          </cell>
        </row>
        <row r="27">
          <cell r="B27">
            <v>22.924999999999997</v>
          </cell>
          <cell r="C27">
            <v>29.9</v>
          </cell>
          <cell r="D27">
            <v>19.2</v>
          </cell>
          <cell r="E27">
            <v>57.958333333333336</v>
          </cell>
          <cell r="F27">
            <v>73</v>
          </cell>
          <cell r="G27">
            <v>38</v>
          </cell>
          <cell r="H27">
            <v>16.2</v>
          </cell>
          <cell r="I27" t="str">
            <v>NE</v>
          </cell>
          <cell r="J27">
            <v>31.680000000000003</v>
          </cell>
          <cell r="K27">
            <v>0</v>
          </cell>
        </row>
        <row r="28">
          <cell r="B28">
            <v>19.066666666666666</v>
          </cell>
          <cell r="C28">
            <v>23.2</v>
          </cell>
          <cell r="D28">
            <v>16.7</v>
          </cell>
          <cell r="E28">
            <v>84.666666666666671</v>
          </cell>
          <cell r="F28">
            <v>94</v>
          </cell>
          <cell r="G28">
            <v>69</v>
          </cell>
          <cell r="H28">
            <v>16.559999999999999</v>
          </cell>
          <cell r="I28" t="str">
            <v>SE</v>
          </cell>
          <cell r="J28">
            <v>31.319999999999997</v>
          </cell>
          <cell r="K28">
            <v>9.1999999999999993</v>
          </cell>
        </row>
        <row r="29">
          <cell r="B29">
            <v>20.145833333333336</v>
          </cell>
          <cell r="C29">
            <v>26.4</v>
          </cell>
          <cell r="D29">
            <v>16.399999999999999</v>
          </cell>
          <cell r="E29">
            <v>80.583333333333329</v>
          </cell>
          <cell r="F29">
            <v>96</v>
          </cell>
          <cell r="G29">
            <v>55</v>
          </cell>
          <cell r="H29">
            <v>24.12</v>
          </cell>
          <cell r="I29" t="str">
            <v>NE</v>
          </cell>
          <cell r="J29">
            <v>36.36</v>
          </cell>
          <cell r="K29">
            <v>0</v>
          </cell>
        </row>
        <row r="30">
          <cell r="B30">
            <v>21.045833333333334</v>
          </cell>
          <cell r="C30">
            <v>28</v>
          </cell>
          <cell r="D30">
            <v>16.100000000000001</v>
          </cell>
          <cell r="E30">
            <v>76.166666666666671</v>
          </cell>
          <cell r="F30">
            <v>90</v>
          </cell>
          <cell r="G30">
            <v>49</v>
          </cell>
          <cell r="H30">
            <v>21.96</v>
          </cell>
          <cell r="I30" t="str">
            <v>NE</v>
          </cell>
          <cell r="J30">
            <v>39.6</v>
          </cell>
          <cell r="K30">
            <v>3.2</v>
          </cell>
        </row>
        <row r="31">
          <cell r="B31">
            <v>20.870833333333334</v>
          </cell>
          <cell r="C31">
            <v>25.9</v>
          </cell>
          <cell r="D31">
            <v>17.600000000000001</v>
          </cell>
          <cell r="E31">
            <v>77.875</v>
          </cell>
          <cell r="F31">
            <v>96</v>
          </cell>
          <cell r="G31">
            <v>38</v>
          </cell>
          <cell r="H31">
            <v>16.920000000000002</v>
          </cell>
          <cell r="I31" t="str">
            <v>SE</v>
          </cell>
          <cell r="J31">
            <v>67.319999999999993</v>
          </cell>
          <cell r="K31">
            <v>19.2</v>
          </cell>
        </row>
        <row r="32">
          <cell r="B32">
            <v>19.579166666666666</v>
          </cell>
          <cell r="C32">
            <v>27</v>
          </cell>
          <cell r="D32">
            <v>12.3</v>
          </cell>
          <cell r="E32">
            <v>71.5</v>
          </cell>
          <cell r="F32">
            <v>96</v>
          </cell>
          <cell r="G32">
            <v>40</v>
          </cell>
          <cell r="H32">
            <v>15.48</v>
          </cell>
          <cell r="I32" t="str">
            <v>L</v>
          </cell>
          <cell r="J32">
            <v>43.92</v>
          </cell>
          <cell r="K32">
            <v>0</v>
          </cell>
        </row>
        <row r="33">
          <cell r="B33">
            <v>20.833333333333332</v>
          </cell>
          <cell r="C33">
            <v>29.3</v>
          </cell>
          <cell r="D33">
            <v>14.6</v>
          </cell>
          <cell r="E33">
            <v>60.041666666666664</v>
          </cell>
          <cell r="F33">
            <v>87</v>
          </cell>
          <cell r="G33">
            <v>26</v>
          </cell>
          <cell r="H33">
            <v>22.68</v>
          </cell>
          <cell r="I33" t="str">
            <v>NE</v>
          </cell>
          <cell r="J33">
            <v>39.6</v>
          </cell>
          <cell r="K33">
            <v>0</v>
          </cell>
        </row>
        <row r="34">
          <cell r="B34">
            <v>22.541666666666668</v>
          </cell>
          <cell r="C34">
            <v>31.6</v>
          </cell>
          <cell r="D34">
            <v>14.2</v>
          </cell>
          <cell r="E34">
            <v>50.083333333333336</v>
          </cell>
          <cell r="F34">
            <v>80</v>
          </cell>
          <cell r="G34">
            <v>25</v>
          </cell>
          <cell r="H34">
            <v>20.88</v>
          </cell>
          <cell r="I34" t="str">
            <v>NE</v>
          </cell>
          <cell r="J34">
            <v>35.28</v>
          </cell>
          <cell r="K34">
            <v>0</v>
          </cell>
        </row>
        <row r="35">
          <cell r="B35">
            <v>25.454166666666669</v>
          </cell>
          <cell r="C35">
            <v>35</v>
          </cell>
          <cell r="D35">
            <v>17.2</v>
          </cell>
          <cell r="E35">
            <v>49.833333333333336</v>
          </cell>
          <cell r="F35">
            <v>74</v>
          </cell>
          <cell r="G35">
            <v>24</v>
          </cell>
          <cell r="H35">
            <v>14.76</v>
          </cell>
          <cell r="I35" t="str">
            <v>L</v>
          </cell>
          <cell r="J35">
            <v>27.36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0.2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0.2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7.2000000000000028</v>
          </cell>
        </row>
      </sheetData>
      <sheetData sheetId="6">
        <row r="5">
          <cell r="K5">
            <v>1.4</v>
          </cell>
        </row>
      </sheetData>
      <sheetData sheetId="7">
        <row r="5">
          <cell r="B5">
            <v>24.237499999999997</v>
          </cell>
          <cell r="C5">
            <v>31.7</v>
          </cell>
          <cell r="D5">
            <v>17.600000000000001</v>
          </cell>
          <cell r="E5">
            <v>44.666666666666664</v>
          </cell>
          <cell r="F5">
            <v>66</v>
          </cell>
          <cell r="G5">
            <v>23</v>
          </cell>
          <cell r="H5" t="str">
            <v>*</v>
          </cell>
          <cell r="I5" t="str">
            <v>*</v>
          </cell>
          <cell r="J5" t="str">
            <v>*</v>
          </cell>
          <cell r="K5">
            <v>0</v>
          </cell>
        </row>
        <row r="6">
          <cell r="B6">
            <v>24.925000000000008</v>
          </cell>
          <cell r="C6">
            <v>31.9</v>
          </cell>
          <cell r="D6">
            <v>17.7</v>
          </cell>
          <cell r="E6">
            <v>41.125</v>
          </cell>
          <cell r="F6">
            <v>64</v>
          </cell>
          <cell r="G6">
            <v>21</v>
          </cell>
          <cell r="H6" t="str">
            <v>*</v>
          </cell>
          <cell r="I6" t="str">
            <v>*</v>
          </cell>
          <cell r="J6" t="str">
            <v>*</v>
          </cell>
          <cell r="K6">
            <v>0</v>
          </cell>
        </row>
        <row r="7">
          <cell r="B7">
            <v>24.266666666666669</v>
          </cell>
          <cell r="C7">
            <v>31.9</v>
          </cell>
          <cell r="D7">
            <v>16.399999999999999</v>
          </cell>
          <cell r="E7">
            <v>42.333333333333336</v>
          </cell>
          <cell r="F7">
            <v>66</v>
          </cell>
          <cell r="G7">
            <v>21</v>
          </cell>
          <cell r="H7" t="str">
            <v>*</v>
          </cell>
          <cell r="I7" t="str">
            <v>*</v>
          </cell>
          <cell r="J7" t="str">
            <v>*</v>
          </cell>
          <cell r="K7">
            <v>0</v>
          </cell>
        </row>
        <row r="8">
          <cell r="B8">
            <v>23.970833333333331</v>
          </cell>
          <cell r="C8">
            <v>32.4</v>
          </cell>
          <cell r="D8">
            <v>15.1</v>
          </cell>
          <cell r="E8">
            <v>45.916666666666664</v>
          </cell>
          <cell r="F8">
            <v>76</v>
          </cell>
          <cell r="G8">
            <v>22</v>
          </cell>
          <cell r="H8" t="str">
            <v>*</v>
          </cell>
          <cell r="I8" t="str">
            <v>*</v>
          </cell>
          <cell r="J8" t="str">
            <v>*</v>
          </cell>
          <cell r="K8">
            <v>0</v>
          </cell>
        </row>
        <row r="9">
          <cell r="B9">
            <v>25.237500000000001</v>
          </cell>
          <cell r="C9">
            <v>33.1</v>
          </cell>
          <cell r="D9">
            <v>16.5</v>
          </cell>
          <cell r="E9">
            <v>40.208333333333336</v>
          </cell>
          <cell r="F9">
            <v>67</v>
          </cell>
          <cell r="G9">
            <v>20</v>
          </cell>
          <cell r="H9" t="str">
            <v>*</v>
          </cell>
          <cell r="I9" t="str">
            <v>*</v>
          </cell>
          <cell r="J9" t="str">
            <v>*</v>
          </cell>
          <cell r="K9">
            <v>0</v>
          </cell>
        </row>
        <row r="10">
          <cell r="B10">
            <v>25.741666666666664</v>
          </cell>
          <cell r="C10">
            <v>33.200000000000003</v>
          </cell>
          <cell r="D10">
            <v>17.8</v>
          </cell>
          <cell r="E10">
            <v>40.083333333333336</v>
          </cell>
          <cell r="F10">
            <v>66</v>
          </cell>
          <cell r="G10">
            <v>22</v>
          </cell>
          <cell r="H10" t="str">
            <v>*</v>
          </cell>
          <cell r="I10" t="str">
            <v>*</v>
          </cell>
          <cell r="J10" t="str">
            <v>*</v>
          </cell>
          <cell r="K10">
            <v>0</v>
          </cell>
        </row>
        <row r="11">
          <cell r="B11">
            <v>26.924999999999997</v>
          </cell>
          <cell r="C11">
            <v>33</v>
          </cell>
          <cell r="D11">
            <v>20.8</v>
          </cell>
          <cell r="E11">
            <v>37.291666666666664</v>
          </cell>
          <cell r="F11">
            <v>53</v>
          </cell>
          <cell r="G11">
            <v>28</v>
          </cell>
          <cell r="H11" t="str">
            <v>*</v>
          </cell>
          <cell r="I11" t="str">
            <v>*</v>
          </cell>
          <cell r="J11" t="str">
            <v>*</v>
          </cell>
          <cell r="K11">
            <v>0</v>
          </cell>
        </row>
        <row r="12">
          <cell r="B12">
            <v>27.354166666666671</v>
          </cell>
          <cell r="C12">
            <v>34.6</v>
          </cell>
          <cell r="D12">
            <v>19.899999999999999</v>
          </cell>
          <cell r="E12">
            <v>40.125</v>
          </cell>
          <cell r="F12">
            <v>64</v>
          </cell>
          <cell r="G12">
            <v>20</v>
          </cell>
          <cell r="H12" t="str">
            <v>*</v>
          </cell>
          <cell r="I12" t="str">
            <v>*</v>
          </cell>
          <cell r="J12" t="str">
            <v>*</v>
          </cell>
          <cell r="K12">
            <v>0</v>
          </cell>
        </row>
        <row r="13">
          <cell r="B13">
            <v>27.537500000000005</v>
          </cell>
          <cell r="C13">
            <v>34.1</v>
          </cell>
          <cell r="D13">
            <v>21.6</v>
          </cell>
          <cell r="E13">
            <v>30.875</v>
          </cell>
          <cell r="F13">
            <v>58</v>
          </cell>
          <cell r="G13">
            <v>18</v>
          </cell>
          <cell r="H13" t="str">
            <v>*</v>
          </cell>
          <cell r="I13" t="str">
            <v>*</v>
          </cell>
          <cell r="J13" t="str">
            <v>*</v>
          </cell>
          <cell r="K13">
            <v>0</v>
          </cell>
        </row>
        <row r="14">
          <cell r="B14">
            <v>26.920833333333334</v>
          </cell>
          <cell r="C14">
            <v>34.1</v>
          </cell>
          <cell r="D14">
            <v>19.7</v>
          </cell>
          <cell r="E14">
            <v>34.458333333333336</v>
          </cell>
          <cell r="F14">
            <v>55</v>
          </cell>
          <cell r="G14">
            <v>19</v>
          </cell>
          <cell r="H14" t="str">
            <v>*</v>
          </cell>
          <cell r="I14" t="str">
            <v>*</v>
          </cell>
          <cell r="J14" t="str">
            <v>*</v>
          </cell>
          <cell r="K14">
            <v>0</v>
          </cell>
        </row>
        <row r="15">
          <cell r="B15">
            <v>25.862500000000001</v>
          </cell>
          <cell r="C15">
            <v>32.6</v>
          </cell>
          <cell r="D15">
            <v>19.899999999999999</v>
          </cell>
          <cell r="E15">
            <v>41.375</v>
          </cell>
          <cell r="F15">
            <v>64</v>
          </cell>
          <cell r="G15">
            <v>24</v>
          </cell>
          <cell r="H15" t="str">
            <v>*</v>
          </cell>
          <cell r="I15" t="str">
            <v>*</v>
          </cell>
          <cell r="J15" t="str">
            <v>*</v>
          </cell>
          <cell r="K15">
            <v>0</v>
          </cell>
        </row>
        <row r="16">
          <cell r="B16">
            <v>25.950000000000003</v>
          </cell>
          <cell r="C16">
            <v>32.6</v>
          </cell>
          <cell r="D16">
            <v>20.2</v>
          </cell>
          <cell r="E16">
            <v>39.083333333333336</v>
          </cell>
          <cell r="F16">
            <v>54</v>
          </cell>
          <cell r="G16">
            <v>23</v>
          </cell>
          <cell r="H16" t="str">
            <v>*</v>
          </cell>
          <cell r="I16" t="str">
            <v>*</v>
          </cell>
          <cell r="J16" t="str">
            <v>*</v>
          </cell>
          <cell r="K16">
            <v>0</v>
          </cell>
        </row>
        <row r="17">
          <cell r="B17">
            <v>25.537499999999998</v>
          </cell>
          <cell r="C17">
            <v>32.4</v>
          </cell>
          <cell r="D17">
            <v>20.2</v>
          </cell>
          <cell r="E17">
            <v>36.5</v>
          </cell>
          <cell r="F17">
            <v>53</v>
          </cell>
          <cell r="G17">
            <v>20</v>
          </cell>
          <cell r="H17" t="str">
            <v>*</v>
          </cell>
          <cell r="I17" t="str">
            <v>*</v>
          </cell>
          <cell r="J17" t="str">
            <v>*</v>
          </cell>
          <cell r="K17">
            <v>0</v>
          </cell>
        </row>
        <row r="18">
          <cell r="B18">
            <v>24.662500000000005</v>
          </cell>
          <cell r="C18">
            <v>31.4</v>
          </cell>
          <cell r="D18">
            <v>18.5</v>
          </cell>
          <cell r="E18">
            <v>36.291666666666664</v>
          </cell>
          <cell r="F18">
            <v>58</v>
          </cell>
          <cell r="G18">
            <v>19</v>
          </cell>
          <cell r="H18" t="str">
            <v>*</v>
          </cell>
          <cell r="I18" t="str">
            <v>*</v>
          </cell>
          <cell r="J18" t="str">
            <v>*</v>
          </cell>
          <cell r="K18">
            <v>0</v>
          </cell>
        </row>
        <row r="19">
          <cell r="B19">
            <v>23.904166666666669</v>
          </cell>
          <cell r="C19">
            <v>30</v>
          </cell>
          <cell r="D19">
            <v>17.600000000000001</v>
          </cell>
          <cell r="E19">
            <v>40.416666666666664</v>
          </cell>
          <cell r="F19">
            <v>64</v>
          </cell>
          <cell r="G19">
            <v>27</v>
          </cell>
          <cell r="H19" t="str">
            <v>*</v>
          </cell>
          <cell r="I19" t="str">
            <v>*</v>
          </cell>
          <cell r="J19" t="str">
            <v>*</v>
          </cell>
          <cell r="K19">
            <v>0</v>
          </cell>
        </row>
        <row r="20">
          <cell r="B20">
            <v>24.720833333333331</v>
          </cell>
          <cell r="C20">
            <v>33.299999999999997</v>
          </cell>
          <cell r="D20">
            <v>17.100000000000001</v>
          </cell>
          <cell r="E20">
            <v>42.208333333333336</v>
          </cell>
          <cell r="F20">
            <v>67</v>
          </cell>
          <cell r="G20">
            <v>20</v>
          </cell>
          <cell r="H20" t="str">
            <v>*</v>
          </cell>
          <cell r="I20" t="str">
            <v>*</v>
          </cell>
          <cell r="J20" t="str">
            <v>*</v>
          </cell>
          <cell r="K20">
            <v>0</v>
          </cell>
        </row>
        <row r="21">
          <cell r="B21">
            <v>26.208333333333339</v>
          </cell>
          <cell r="C21">
            <v>33.5</v>
          </cell>
          <cell r="D21">
            <v>20.7</v>
          </cell>
          <cell r="E21">
            <v>36.916666666666664</v>
          </cell>
          <cell r="F21">
            <v>49</v>
          </cell>
          <cell r="G21">
            <v>24</v>
          </cell>
          <cell r="H21" t="str">
            <v>*</v>
          </cell>
          <cell r="I21" t="str">
            <v>*</v>
          </cell>
          <cell r="J21" t="str">
            <v>*</v>
          </cell>
          <cell r="K21">
            <v>0</v>
          </cell>
        </row>
        <row r="22">
          <cell r="B22">
            <v>25.737499999999997</v>
          </cell>
          <cell r="C22">
            <v>32.299999999999997</v>
          </cell>
          <cell r="D22">
            <v>20.7</v>
          </cell>
          <cell r="E22">
            <v>45.916666666666664</v>
          </cell>
          <cell r="F22">
            <v>61</v>
          </cell>
          <cell r="G22">
            <v>31</v>
          </cell>
          <cell r="H22" t="str">
            <v>*</v>
          </cell>
          <cell r="I22" t="str">
            <v>*</v>
          </cell>
          <cell r="J22" t="str">
            <v>*</v>
          </cell>
          <cell r="K22">
            <v>0</v>
          </cell>
        </row>
        <row r="23">
          <cell r="B23">
            <v>18.112500000000001</v>
          </cell>
          <cell r="C23">
            <v>25.3</v>
          </cell>
          <cell r="D23">
            <v>10.3</v>
          </cell>
          <cell r="E23">
            <v>70.75</v>
          </cell>
          <cell r="F23">
            <v>97</v>
          </cell>
          <cell r="G23">
            <v>37</v>
          </cell>
          <cell r="H23" t="str">
            <v>*</v>
          </cell>
          <cell r="I23" t="str">
            <v>*</v>
          </cell>
          <cell r="J23" t="str">
            <v>*</v>
          </cell>
          <cell r="K23">
            <v>0</v>
          </cell>
        </row>
        <row r="24">
          <cell r="B24">
            <v>18.425000000000001</v>
          </cell>
          <cell r="C24">
            <v>29.1</v>
          </cell>
          <cell r="D24">
            <v>8.6</v>
          </cell>
          <cell r="E24">
            <v>62.833333333333336</v>
          </cell>
          <cell r="F24">
            <v>96</v>
          </cell>
          <cell r="G24">
            <v>22</v>
          </cell>
          <cell r="H24" t="str">
            <v>*</v>
          </cell>
          <cell r="I24" t="str">
            <v>*</v>
          </cell>
          <cell r="J24" t="str">
            <v>*</v>
          </cell>
          <cell r="K24">
            <v>0</v>
          </cell>
        </row>
        <row r="25">
          <cell r="B25">
            <v>21.958333333333332</v>
          </cell>
          <cell r="C25">
            <v>31.8</v>
          </cell>
          <cell r="D25">
            <v>14.9</v>
          </cell>
          <cell r="E25">
            <v>47.916666666666664</v>
          </cell>
          <cell r="F25">
            <v>69</v>
          </cell>
          <cell r="G25">
            <v>24</v>
          </cell>
          <cell r="H25" t="str">
            <v>*</v>
          </cell>
          <cell r="I25" t="str">
            <v>*</v>
          </cell>
          <cell r="J25" t="str">
            <v>*</v>
          </cell>
          <cell r="K25">
            <v>0</v>
          </cell>
        </row>
        <row r="26">
          <cell r="B26">
            <v>25.600000000000005</v>
          </cell>
          <cell r="C26">
            <v>34.700000000000003</v>
          </cell>
          <cell r="D26">
            <v>18.3</v>
          </cell>
          <cell r="E26">
            <v>41.083333333333336</v>
          </cell>
          <cell r="F26">
            <v>59</v>
          </cell>
          <cell r="G26">
            <v>23</v>
          </cell>
          <cell r="H26" t="str">
            <v>*</v>
          </cell>
          <cell r="I26" t="str">
            <v>*</v>
          </cell>
          <cell r="J26" t="str">
            <v>*</v>
          </cell>
          <cell r="K26">
            <v>0</v>
          </cell>
        </row>
        <row r="27">
          <cell r="B27">
            <v>27.383333333333329</v>
          </cell>
          <cell r="C27">
            <v>35.4</v>
          </cell>
          <cell r="D27">
            <v>19.399999999999999</v>
          </cell>
          <cell r="E27">
            <v>40.083333333333336</v>
          </cell>
          <cell r="F27">
            <v>63</v>
          </cell>
          <cell r="G27">
            <v>23</v>
          </cell>
          <cell r="H27" t="str">
            <v>*</v>
          </cell>
          <cell r="I27" t="str">
            <v>*</v>
          </cell>
          <cell r="J27" t="str">
            <v>*</v>
          </cell>
          <cell r="K27">
            <v>0</v>
          </cell>
        </row>
        <row r="28">
          <cell r="B28">
            <v>25.816666666666663</v>
          </cell>
          <cell r="C28">
            <v>33</v>
          </cell>
          <cell r="D28">
            <v>19.8</v>
          </cell>
          <cell r="E28">
            <v>53.5</v>
          </cell>
          <cell r="F28">
            <v>78</v>
          </cell>
          <cell r="G28">
            <v>29</v>
          </cell>
          <cell r="H28" t="str">
            <v>*</v>
          </cell>
          <cell r="I28" t="str">
            <v>*</v>
          </cell>
          <cell r="J28" t="str">
            <v>*</v>
          </cell>
          <cell r="K28">
            <v>0</v>
          </cell>
        </row>
        <row r="29">
          <cell r="B29">
            <v>24.779166666666672</v>
          </cell>
          <cell r="C29">
            <v>33.4</v>
          </cell>
          <cell r="D29">
            <v>18.100000000000001</v>
          </cell>
          <cell r="E29">
            <v>54.5</v>
          </cell>
          <cell r="F29">
            <v>84</v>
          </cell>
          <cell r="G29">
            <v>26</v>
          </cell>
          <cell r="H29" t="str">
            <v>*</v>
          </cell>
          <cell r="I29" t="str">
            <v>*</v>
          </cell>
          <cell r="J29" t="str">
            <v>*</v>
          </cell>
          <cell r="K29">
            <v>0</v>
          </cell>
        </row>
        <row r="30">
          <cell r="B30">
            <v>26.862500000000001</v>
          </cell>
          <cell r="C30">
            <v>35.5</v>
          </cell>
          <cell r="D30">
            <v>20.6</v>
          </cell>
          <cell r="E30">
            <v>47.708333333333336</v>
          </cell>
          <cell r="F30">
            <v>69</v>
          </cell>
          <cell r="G30">
            <v>24</v>
          </cell>
          <cell r="H30" t="str">
            <v>*</v>
          </cell>
          <cell r="I30" t="str">
            <v>*</v>
          </cell>
          <cell r="J30" t="str">
            <v>*</v>
          </cell>
          <cell r="K30">
            <v>0</v>
          </cell>
        </row>
        <row r="31">
          <cell r="B31">
            <v>21.491666666666664</v>
          </cell>
          <cell r="C31">
            <v>26.8</v>
          </cell>
          <cell r="D31">
            <v>17.7</v>
          </cell>
          <cell r="E31">
            <v>68.333333333333329</v>
          </cell>
          <cell r="F31">
            <v>88</v>
          </cell>
          <cell r="G31">
            <v>46</v>
          </cell>
          <cell r="H31" t="str">
            <v>*</v>
          </cell>
          <cell r="I31" t="str">
            <v>*</v>
          </cell>
          <cell r="J31" t="str">
            <v>*</v>
          </cell>
          <cell r="K31">
            <v>2.1999999999999997</v>
          </cell>
        </row>
        <row r="32">
          <cell r="B32">
            <v>20.19166666666667</v>
          </cell>
          <cell r="C32">
            <v>30.3</v>
          </cell>
          <cell r="D32">
            <v>12.6</v>
          </cell>
          <cell r="E32">
            <v>72.416666666666671</v>
          </cell>
          <cell r="F32">
            <v>97</v>
          </cell>
          <cell r="G32">
            <v>22</v>
          </cell>
          <cell r="H32" t="str">
            <v>*</v>
          </cell>
          <cell r="I32" t="str">
            <v>*</v>
          </cell>
          <cell r="J32" t="str">
            <v>*</v>
          </cell>
          <cell r="K32">
            <v>0</v>
          </cell>
        </row>
        <row r="33">
          <cell r="B33">
            <v>22.395833333333332</v>
          </cell>
          <cell r="C33">
            <v>33.4</v>
          </cell>
          <cell r="D33">
            <v>13.2</v>
          </cell>
          <cell r="E33">
            <v>51.291666666666664</v>
          </cell>
          <cell r="F33">
            <v>86</v>
          </cell>
          <cell r="G33">
            <v>12</v>
          </cell>
          <cell r="H33" t="str">
            <v>*</v>
          </cell>
          <cell r="I33" t="str">
            <v>*</v>
          </cell>
          <cell r="J33" t="str">
            <v>*</v>
          </cell>
          <cell r="K33">
            <v>0</v>
          </cell>
        </row>
        <row r="34">
          <cell r="B34">
            <v>26.279166666666669</v>
          </cell>
          <cell r="C34">
            <v>36.299999999999997</v>
          </cell>
          <cell r="D34">
            <v>17.7</v>
          </cell>
          <cell r="E34">
            <v>36.541666666666664</v>
          </cell>
          <cell r="F34">
            <v>59</v>
          </cell>
          <cell r="G34">
            <v>17</v>
          </cell>
          <cell r="H34" t="str">
            <v>*</v>
          </cell>
          <cell r="I34" t="str">
            <v>*</v>
          </cell>
          <cell r="J34" t="str">
            <v>*</v>
          </cell>
          <cell r="K34">
            <v>0</v>
          </cell>
        </row>
        <row r="35">
          <cell r="B35">
            <v>28.958333333333332</v>
          </cell>
          <cell r="C35">
            <v>37.700000000000003</v>
          </cell>
          <cell r="D35">
            <v>21.2</v>
          </cell>
          <cell r="E35">
            <v>35.5</v>
          </cell>
          <cell r="F35">
            <v>59</v>
          </cell>
          <cell r="G35">
            <v>14</v>
          </cell>
          <cell r="H35" t="str">
            <v>*</v>
          </cell>
          <cell r="I35" t="str">
            <v>*</v>
          </cell>
          <cell r="J35" t="str">
            <v>*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18.799999999999997</v>
          </cell>
        </row>
      </sheetData>
      <sheetData sheetId="3">
        <row r="5">
          <cell r="K5">
            <v>5.4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0.60000000000000009</v>
          </cell>
        </row>
      </sheetData>
      <sheetData sheetId="6">
        <row r="5">
          <cell r="K5">
            <v>0</v>
          </cell>
        </row>
      </sheetData>
      <sheetData sheetId="7">
        <row r="5">
          <cell r="B5">
            <v>25.333333333333332</v>
          </cell>
          <cell r="C5">
            <v>33.200000000000003</v>
          </cell>
          <cell r="D5">
            <v>18.5</v>
          </cell>
          <cell r="E5">
            <v>35.333333333333336</v>
          </cell>
          <cell r="F5">
            <v>56</v>
          </cell>
          <cell r="G5">
            <v>16</v>
          </cell>
          <cell r="H5">
            <v>23.040000000000003</v>
          </cell>
          <cell r="I5" t="str">
            <v>NE</v>
          </cell>
          <cell r="J5">
            <v>36</v>
          </cell>
          <cell r="K5">
            <v>0</v>
          </cell>
        </row>
        <row r="6">
          <cell r="B6">
            <v>24.870833333333334</v>
          </cell>
          <cell r="C6">
            <v>32.9</v>
          </cell>
          <cell r="D6">
            <v>17.600000000000001</v>
          </cell>
          <cell r="E6">
            <v>36.541666666666664</v>
          </cell>
          <cell r="F6">
            <v>56</v>
          </cell>
          <cell r="G6">
            <v>19</v>
          </cell>
          <cell r="H6">
            <v>26.64</v>
          </cell>
          <cell r="I6" t="str">
            <v>L</v>
          </cell>
          <cell r="J6">
            <v>41.4</v>
          </cell>
          <cell r="K6">
            <v>0</v>
          </cell>
        </row>
        <row r="7">
          <cell r="B7">
            <v>24.516666666666669</v>
          </cell>
          <cell r="C7">
            <v>32.9</v>
          </cell>
          <cell r="D7">
            <v>17.7</v>
          </cell>
          <cell r="E7">
            <v>38.666666666666664</v>
          </cell>
          <cell r="F7">
            <v>57</v>
          </cell>
          <cell r="G7">
            <v>19</v>
          </cell>
          <cell r="H7">
            <v>21.6</v>
          </cell>
          <cell r="I7" t="str">
            <v>L</v>
          </cell>
          <cell r="J7">
            <v>38.159999999999997</v>
          </cell>
          <cell r="K7">
            <v>0</v>
          </cell>
        </row>
        <row r="8">
          <cell r="B8">
            <v>25.641666666666666</v>
          </cell>
          <cell r="C8">
            <v>33.4</v>
          </cell>
          <cell r="D8">
            <v>17.5</v>
          </cell>
          <cell r="E8">
            <v>36.083333333333336</v>
          </cell>
          <cell r="F8">
            <v>60</v>
          </cell>
          <cell r="G8">
            <v>18</v>
          </cell>
          <cell r="H8">
            <v>21.240000000000002</v>
          </cell>
          <cell r="I8" t="str">
            <v>L</v>
          </cell>
          <cell r="J8">
            <v>32.4</v>
          </cell>
          <cell r="K8">
            <v>0</v>
          </cell>
        </row>
        <row r="9">
          <cell r="B9">
            <v>25.75</v>
          </cell>
          <cell r="C9">
            <v>33.6</v>
          </cell>
          <cell r="D9">
            <v>18</v>
          </cell>
          <cell r="E9">
            <v>35.5</v>
          </cell>
          <cell r="F9">
            <v>58</v>
          </cell>
          <cell r="G9">
            <v>18</v>
          </cell>
          <cell r="H9">
            <v>25.92</v>
          </cell>
          <cell r="I9" t="str">
            <v>L</v>
          </cell>
          <cell r="J9">
            <v>38.519999999999996</v>
          </cell>
          <cell r="K9">
            <v>0</v>
          </cell>
        </row>
        <row r="10">
          <cell r="B10">
            <v>25.516666666666669</v>
          </cell>
          <cell r="C10">
            <v>33.6</v>
          </cell>
          <cell r="D10">
            <v>18.600000000000001</v>
          </cell>
          <cell r="E10">
            <v>35.291666666666664</v>
          </cell>
          <cell r="F10">
            <v>55</v>
          </cell>
          <cell r="G10">
            <v>17</v>
          </cell>
          <cell r="H10">
            <v>32.04</v>
          </cell>
          <cell r="I10" t="str">
            <v>L</v>
          </cell>
          <cell r="J10">
            <v>46.440000000000005</v>
          </cell>
          <cell r="K10">
            <v>0</v>
          </cell>
        </row>
        <row r="11">
          <cell r="B11">
            <v>26.525000000000002</v>
          </cell>
          <cell r="C11">
            <v>35</v>
          </cell>
          <cell r="D11">
            <v>19.899999999999999</v>
          </cell>
          <cell r="E11">
            <v>35.125</v>
          </cell>
          <cell r="F11">
            <v>49</v>
          </cell>
          <cell r="G11">
            <v>17</v>
          </cell>
          <cell r="H11">
            <v>28.44</v>
          </cell>
          <cell r="I11" t="str">
            <v>L</v>
          </cell>
          <cell r="J11">
            <v>48.96</v>
          </cell>
          <cell r="K11">
            <v>0</v>
          </cell>
        </row>
        <row r="12">
          <cell r="B12">
            <v>26.80416666666666</v>
          </cell>
          <cell r="C12">
            <v>34.799999999999997</v>
          </cell>
          <cell r="D12">
            <v>20.100000000000001</v>
          </cell>
          <cell r="E12">
            <v>35</v>
          </cell>
          <cell r="F12">
            <v>53</v>
          </cell>
          <cell r="G12">
            <v>16</v>
          </cell>
          <cell r="H12">
            <v>24.48</v>
          </cell>
          <cell r="I12" t="str">
            <v>L</v>
          </cell>
          <cell r="J12">
            <v>40.32</v>
          </cell>
          <cell r="K12">
            <v>0</v>
          </cell>
        </row>
        <row r="13">
          <cell r="B13">
            <v>26.370833333333337</v>
          </cell>
          <cell r="C13">
            <v>34.200000000000003</v>
          </cell>
          <cell r="D13">
            <v>19.399999999999999</v>
          </cell>
          <cell r="E13">
            <v>30.5</v>
          </cell>
          <cell r="F13">
            <v>46</v>
          </cell>
          <cell r="G13">
            <v>15</v>
          </cell>
          <cell r="H13">
            <v>30.240000000000002</v>
          </cell>
          <cell r="I13" t="str">
            <v>L</v>
          </cell>
          <cell r="J13">
            <v>45</v>
          </cell>
          <cell r="K13">
            <v>0</v>
          </cell>
        </row>
        <row r="14">
          <cell r="B14">
            <v>26.312500000000004</v>
          </cell>
          <cell r="C14">
            <v>33.9</v>
          </cell>
          <cell r="D14">
            <v>19.5</v>
          </cell>
          <cell r="E14">
            <v>33.458333333333336</v>
          </cell>
          <cell r="F14">
            <v>52</v>
          </cell>
          <cell r="G14">
            <v>15</v>
          </cell>
          <cell r="H14">
            <v>31.319999999999997</v>
          </cell>
          <cell r="I14" t="str">
            <v>L</v>
          </cell>
          <cell r="J14">
            <v>40.680000000000007</v>
          </cell>
          <cell r="K14">
            <v>0</v>
          </cell>
        </row>
        <row r="15">
          <cell r="B15">
            <v>25.816666666666666</v>
          </cell>
          <cell r="C15">
            <v>33.700000000000003</v>
          </cell>
          <cell r="D15">
            <v>18.5</v>
          </cell>
          <cell r="E15">
            <v>36</v>
          </cell>
          <cell r="F15">
            <v>56</v>
          </cell>
          <cell r="G15">
            <v>18</v>
          </cell>
          <cell r="H15">
            <v>30.6</v>
          </cell>
          <cell r="I15" t="str">
            <v>L</v>
          </cell>
          <cell r="J15">
            <v>63.360000000000007</v>
          </cell>
          <cell r="K15">
            <v>0</v>
          </cell>
        </row>
        <row r="16">
          <cell r="B16">
            <v>25.362499999999997</v>
          </cell>
          <cell r="C16">
            <v>32.799999999999997</v>
          </cell>
          <cell r="D16">
            <v>18.7</v>
          </cell>
          <cell r="E16">
            <v>37.708333333333336</v>
          </cell>
          <cell r="F16">
            <v>57</v>
          </cell>
          <cell r="G16">
            <v>20</v>
          </cell>
          <cell r="H16">
            <v>24.48</v>
          </cell>
          <cell r="I16" t="str">
            <v>L</v>
          </cell>
          <cell r="J16">
            <v>40.680000000000007</v>
          </cell>
          <cell r="K16">
            <v>0</v>
          </cell>
        </row>
        <row r="17">
          <cell r="B17">
            <v>25.329166666666666</v>
          </cell>
          <cell r="C17">
            <v>33.4</v>
          </cell>
          <cell r="D17">
            <v>18.3</v>
          </cell>
          <cell r="E17">
            <v>33.291666666666664</v>
          </cell>
          <cell r="F17">
            <v>50</v>
          </cell>
          <cell r="G17">
            <v>15</v>
          </cell>
          <cell r="H17">
            <v>29.52</v>
          </cell>
          <cell r="I17" t="str">
            <v>L</v>
          </cell>
          <cell r="J17">
            <v>44.28</v>
          </cell>
          <cell r="K17">
            <v>0</v>
          </cell>
        </row>
        <row r="18">
          <cell r="B18">
            <v>25.400000000000002</v>
          </cell>
          <cell r="C18">
            <v>33</v>
          </cell>
          <cell r="D18">
            <v>17.7</v>
          </cell>
          <cell r="E18">
            <v>30.041666666666668</v>
          </cell>
          <cell r="F18">
            <v>52</v>
          </cell>
          <cell r="G18">
            <v>15</v>
          </cell>
          <cell r="H18">
            <v>28.08</v>
          </cell>
          <cell r="I18" t="str">
            <v>L</v>
          </cell>
          <cell r="J18">
            <v>38.159999999999997</v>
          </cell>
          <cell r="K18">
            <v>0</v>
          </cell>
        </row>
        <row r="19">
          <cell r="B19">
            <v>25.079166666666669</v>
          </cell>
          <cell r="C19">
            <v>32.700000000000003</v>
          </cell>
          <cell r="D19">
            <v>17</v>
          </cell>
          <cell r="E19">
            <v>33.791666666666664</v>
          </cell>
          <cell r="F19">
            <v>56</v>
          </cell>
          <cell r="G19">
            <v>19</v>
          </cell>
          <cell r="H19">
            <v>33.840000000000003</v>
          </cell>
          <cell r="I19" t="str">
            <v>NE</v>
          </cell>
          <cell r="J19">
            <v>46.800000000000004</v>
          </cell>
          <cell r="K19">
            <v>0</v>
          </cell>
        </row>
        <row r="20">
          <cell r="B20">
            <v>26.416666666666671</v>
          </cell>
          <cell r="C20">
            <v>34.4</v>
          </cell>
          <cell r="D20">
            <v>18.5</v>
          </cell>
          <cell r="E20">
            <v>31.791666666666668</v>
          </cell>
          <cell r="F20">
            <v>50</v>
          </cell>
          <cell r="G20">
            <v>16</v>
          </cell>
          <cell r="H20">
            <v>27.36</v>
          </cell>
          <cell r="I20" t="str">
            <v>NE</v>
          </cell>
          <cell r="J20">
            <v>42.84</v>
          </cell>
          <cell r="K20">
            <v>0</v>
          </cell>
        </row>
        <row r="21">
          <cell r="B21">
            <v>26.808333333333334</v>
          </cell>
          <cell r="C21">
            <v>34.5</v>
          </cell>
          <cell r="D21">
            <v>19.2</v>
          </cell>
          <cell r="E21">
            <v>33.208333333333336</v>
          </cell>
          <cell r="F21">
            <v>53</v>
          </cell>
          <cell r="G21">
            <v>18</v>
          </cell>
          <cell r="H21">
            <v>27</v>
          </cell>
          <cell r="I21" t="str">
            <v>L</v>
          </cell>
          <cell r="J21">
            <v>43.56</v>
          </cell>
          <cell r="K21">
            <v>0</v>
          </cell>
        </row>
        <row r="22">
          <cell r="B22">
            <v>27.216666666666669</v>
          </cell>
          <cell r="C22">
            <v>34.799999999999997</v>
          </cell>
          <cell r="D22">
            <v>21.1</v>
          </cell>
          <cell r="E22">
            <v>37.583333333333336</v>
          </cell>
          <cell r="F22">
            <v>54</v>
          </cell>
          <cell r="G22">
            <v>23</v>
          </cell>
          <cell r="H22">
            <v>28.08</v>
          </cell>
          <cell r="I22" t="str">
            <v>L</v>
          </cell>
          <cell r="J22">
            <v>44.64</v>
          </cell>
          <cell r="K22">
            <v>0</v>
          </cell>
        </row>
        <row r="23">
          <cell r="B23">
            <v>23.841666666666665</v>
          </cell>
          <cell r="C23">
            <v>31.2</v>
          </cell>
          <cell r="D23">
            <v>17.600000000000001</v>
          </cell>
          <cell r="E23">
            <v>63.75</v>
          </cell>
          <cell r="F23">
            <v>91</v>
          </cell>
          <cell r="G23">
            <v>38</v>
          </cell>
          <cell r="H23">
            <v>23.040000000000003</v>
          </cell>
          <cell r="I23" t="str">
            <v>SO</v>
          </cell>
          <cell r="J23">
            <v>36</v>
          </cell>
          <cell r="K23">
            <v>0</v>
          </cell>
        </row>
        <row r="24">
          <cell r="B24">
            <v>23.954166666666666</v>
          </cell>
          <cell r="C24">
            <v>32.799999999999997</v>
          </cell>
          <cell r="D24">
            <v>17.8</v>
          </cell>
          <cell r="E24">
            <v>51.75</v>
          </cell>
          <cell r="F24">
            <v>72</v>
          </cell>
          <cell r="G24">
            <v>28</v>
          </cell>
          <cell r="H24">
            <v>26.28</v>
          </cell>
          <cell r="I24" t="str">
            <v>SE</v>
          </cell>
          <cell r="J24">
            <v>36</v>
          </cell>
          <cell r="K24">
            <v>0</v>
          </cell>
        </row>
        <row r="25">
          <cell r="B25">
            <v>26.179166666666671</v>
          </cell>
          <cell r="C25">
            <v>34.9</v>
          </cell>
          <cell r="D25">
            <v>18.100000000000001</v>
          </cell>
          <cell r="E25">
            <v>39.375</v>
          </cell>
          <cell r="F25">
            <v>61</v>
          </cell>
          <cell r="G25">
            <v>20</v>
          </cell>
          <cell r="H25">
            <v>21.96</v>
          </cell>
          <cell r="I25" t="str">
            <v>SE</v>
          </cell>
          <cell r="J25">
            <v>29.52</v>
          </cell>
          <cell r="K25">
            <v>0</v>
          </cell>
        </row>
        <row r="26">
          <cell r="B26">
            <v>27.370833333333337</v>
          </cell>
          <cell r="C26">
            <v>36</v>
          </cell>
          <cell r="D26">
            <v>19.3</v>
          </cell>
          <cell r="E26">
            <v>34.625</v>
          </cell>
          <cell r="F26">
            <v>56</v>
          </cell>
          <cell r="G26">
            <v>19</v>
          </cell>
          <cell r="H26">
            <v>21.6</v>
          </cell>
          <cell r="I26" t="str">
            <v>L</v>
          </cell>
          <cell r="J26">
            <v>43.56</v>
          </cell>
          <cell r="K26">
            <v>0</v>
          </cell>
        </row>
        <row r="27">
          <cell r="B27">
            <v>28.016666666666666</v>
          </cell>
          <cell r="C27">
            <v>36.700000000000003</v>
          </cell>
          <cell r="D27">
            <v>21.2</v>
          </cell>
          <cell r="E27">
            <v>34.875</v>
          </cell>
          <cell r="F27">
            <v>50</v>
          </cell>
          <cell r="G27">
            <v>17</v>
          </cell>
          <cell r="H27">
            <v>18.720000000000002</v>
          </cell>
          <cell r="I27" t="str">
            <v>L</v>
          </cell>
          <cell r="J27">
            <v>35.28</v>
          </cell>
          <cell r="K27">
            <v>0</v>
          </cell>
        </row>
        <row r="28">
          <cell r="B28">
            <v>27.287499999999998</v>
          </cell>
          <cell r="C28">
            <v>34.1</v>
          </cell>
          <cell r="D28">
            <v>20.100000000000001</v>
          </cell>
          <cell r="E28">
            <v>47.875</v>
          </cell>
          <cell r="F28">
            <v>71</v>
          </cell>
          <cell r="G28">
            <v>28</v>
          </cell>
          <cell r="H28">
            <v>16.2</v>
          </cell>
          <cell r="I28" t="str">
            <v>SO</v>
          </cell>
          <cell r="J28">
            <v>29.880000000000003</v>
          </cell>
          <cell r="K28">
            <v>0</v>
          </cell>
        </row>
        <row r="29">
          <cell r="B29">
            <v>26.729166666666671</v>
          </cell>
          <cell r="C29">
            <v>35.9</v>
          </cell>
          <cell r="D29">
            <v>20.399999999999999</v>
          </cell>
          <cell r="E29">
            <v>53.625</v>
          </cell>
          <cell r="F29">
            <v>81</v>
          </cell>
          <cell r="G29">
            <v>21</v>
          </cell>
          <cell r="H29">
            <v>19.440000000000001</v>
          </cell>
          <cell r="I29" t="str">
            <v>S</v>
          </cell>
          <cell r="J29">
            <v>27.720000000000002</v>
          </cell>
          <cell r="K29">
            <v>0</v>
          </cell>
        </row>
        <row r="30">
          <cell r="B30">
            <v>28.816666666666666</v>
          </cell>
          <cell r="C30">
            <v>37.6</v>
          </cell>
          <cell r="D30">
            <v>22</v>
          </cell>
          <cell r="E30">
            <v>38.75</v>
          </cell>
          <cell r="F30">
            <v>55</v>
          </cell>
          <cell r="G30">
            <v>20</v>
          </cell>
          <cell r="H30">
            <v>30.6</v>
          </cell>
          <cell r="I30" t="str">
            <v>L</v>
          </cell>
          <cell r="J30">
            <v>51.84</v>
          </cell>
          <cell r="K30">
            <v>0.4</v>
          </cell>
        </row>
        <row r="31">
          <cell r="B31">
            <v>23.904166666666669</v>
          </cell>
          <cell r="C31">
            <v>28.8</v>
          </cell>
          <cell r="D31">
            <v>18.2</v>
          </cell>
          <cell r="E31">
            <v>67.166666666666671</v>
          </cell>
          <cell r="F31">
            <v>95</v>
          </cell>
          <cell r="G31">
            <v>41</v>
          </cell>
          <cell r="H31">
            <v>35.64</v>
          </cell>
          <cell r="I31" t="str">
            <v>NE</v>
          </cell>
          <cell r="J31">
            <v>50.04</v>
          </cell>
          <cell r="K31">
            <v>18.599999999999998</v>
          </cell>
        </row>
        <row r="32">
          <cell r="B32">
            <v>21.895833333333332</v>
          </cell>
          <cell r="C32">
            <v>28.6</v>
          </cell>
          <cell r="D32">
            <v>18.3</v>
          </cell>
          <cell r="E32">
            <v>71.833333333333329</v>
          </cell>
          <cell r="F32">
            <v>90</v>
          </cell>
          <cell r="G32">
            <v>36</v>
          </cell>
          <cell r="H32">
            <v>40.680000000000007</v>
          </cell>
          <cell r="I32" t="str">
            <v>SE</v>
          </cell>
          <cell r="J32">
            <v>51.480000000000004</v>
          </cell>
          <cell r="K32">
            <v>0</v>
          </cell>
        </row>
        <row r="33">
          <cell r="B33">
            <v>25.112499999999997</v>
          </cell>
          <cell r="C33">
            <v>34.5</v>
          </cell>
          <cell r="D33">
            <v>16.7</v>
          </cell>
          <cell r="E33">
            <v>51.416666666666664</v>
          </cell>
          <cell r="F33">
            <v>81</v>
          </cell>
          <cell r="G33">
            <v>19</v>
          </cell>
          <cell r="H33">
            <v>23.400000000000002</v>
          </cell>
          <cell r="I33" t="str">
            <v>L</v>
          </cell>
          <cell r="J33">
            <v>31.319999999999997</v>
          </cell>
          <cell r="K33">
            <v>0</v>
          </cell>
        </row>
        <row r="34">
          <cell r="B34">
            <v>28.541666666666661</v>
          </cell>
          <cell r="C34">
            <v>37.200000000000003</v>
          </cell>
          <cell r="D34">
            <v>20.9</v>
          </cell>
          <cell r="E34">
            <v>40</v>
          </cell>
          <cell r="F34">
            <v>66</v>
          </cell>
          <cell r="G34">
            <v>17</v>
          </cell>
          <cell r="H34">
            <v>19.8</v>
          </cell>
          <cell r="I34" t="str">
            <v>L</v>
          </cell>
          <cell r="J34">
            <v>32.4</v>
          </cell>
          <cell r="K34">
            <v>0</v>
          </cell>
        </row>
        <row r="35">
          <cell r="B35">
            <v>29.745833333333326</v>
          </cell>
          <cell r="C35">
            <v>37.200000000000003</v>
          </cell>
          <cell r="D35">
            <v>21.6</v>
          </cell>
          <cell r="E35">
            <v>34.208333333333336</v>
          </cell>
          <cell r="F35">
            <v>60</v>
          </cell>
          <cell r="G35">
            <v>15</v>
          </cell>
          <cell r="H35">
            <v>27</v>
          </cell>
          <cell r="I35" t="str">
            <v>NE</v>
          </cell>
          <cell r="J35">
            <v>39.6</v>
          </cell>
          <cell r="K35">
            <v>0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7.2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2.4000000000000004</v>
          </cell>
        </row>
      </sheetData>
      <sheetData sheetId="6">
        <row r="5">
          <cell r="K5">
            <v>6</v>
          </cell>
        </row>
      </sheetData>
      <sheetData sheetId="7">
        <row r="5">
          <cell r="B5">
            <v>23.058333333333326</v>
          </cell>
          <cell r="C5">
            <v>32.6</v>
          </cell>
          <cell r="D5">
            <v>15.8</v>
          </cell>
          <cell r="E5">
            <v>52.375</v>
          </cell>
          <cell r="F5">
            <v>80</v>
          </cell>
          <cell r="G5">
            <v>24</v>
          </cell>
          <cell r="H5">
            <v>9</v>
          </cell>
          <cell r="I5" t="str">
            <v>SO</v>
          </cell>
          <cell r="J5">
            <v>21.6</v>
          </cell>
          <cell r="K5">
            <v>0</v>
          </cell>
        </row>
        <row r="6">
          <cell r="B6">
            <v>23.216666666666669</v>
          </cell>
          <cell r="C6">
            <v>32.5</v>
          </cell>
          <cell r="D6">
            <v>15.5</v>
          </cell>
          <cell r="E6">
            <v>55.375</v>
          </cell>
          <cell r="F6">
            <v>82</v>
          </cell>
          <cell r="G6">
            <v>26</v>
          </cell>
          <cell r="H6">
            <v>10.44</v>
          </cell>
          <cell r="I6" t="str">
            <v>NE</v>
          </cell>
          <cell r="J6">
            <v>21.96</v>
          </cell>
          <cell r="K6">
            <v>0</v>
          </cell>
        </row>
        <row r="7">
          <cell r="B7">
            <v>23.850000000000005</v>
          </cell>
          <cell r="C7">
            <v>33.6</v>
          </cell>
          <cell r="D7">
            <v>16.100000000000001</v>
          </cell>
          <cell r="E7">
            <v>54.125</v>
          </cell>
          <cell r="F7">
            <v>88</v>
          </cell>
          <cell r="G7">
            <v>19</v>
          </cell>
          <cell r="H7">
            <v>9.3600000000000012</v>
          </cell>
          <cell r="I7" t="str">
            <v>NO</v>
          </cell>
          <cell r="J7">
            <v>21.6</v>
          </cell>
          <cell r="K7">
            <v>0</v>
          </cell>
        </row>
        <row r="8">
          <cell r="B8">
            <v>23.525000000000002</v>
          </cell>
          <cell r="C8">
            <v>33.799999999999997</v>
          </cell>
          <cell r="D8">
            <v>15.7</v>
          </cell>
          <cell r="E8">
            <v>51.5</v>
          </cell>
          <cell r="F8">
            <v>80</v>
          </cell>
          <cell r="G8">
            <v>17</v>
          </cell>
          <cell r="H8">
            <v>9</v>
          </cell>
          <cell r="I8" t="str">
            <v>O</v>
          </cell>
          <cell r="J8">
            <v>24.840000000000003</v>
          </cell>
          <cell r="K8">
            <v>0</v>
          </cell>
        </row>
        <row r="9">
          <cell r="B9">
            <v>23.929166666666664</v>
          </cell>
          <cell r="C9">
            <v>33.799999999999997</v>
          </cell>
          <cell r="D9">
            <v>15.9</v>
          </cell>
          <cell r="E9">
            <v>49.541666666666664</v>
          </cell>
          <cell r="F9">
            <v>77</v>
          </cell>
          <cell r="G9">
            <v>19</v>
          </cell>
          <cell r="H9">
            <v>11.16</v>
          </cell>
          <cell r="I9" t="str">
            <v>NE</v>
          </cell>
          <cell r="J9">
            <v>26.28</v>
          </cell>
          <cell r="K9">
            <v>0</v>
          </cell>
        </row>
        <row r="10">
          <cell r="B10">
            <v>24.275000000000006</v>
          </cell>
          <cell r="C10">
            <v>33.700000000000003</v>
          </cell>
          <cell r="D10">
            <v>17.100000000000001</v>
          </cell>
          <cell r="E10">
            <v>49.666666666666664</v>
          </cell>
          <cell r="F10">
            <v>80</v>
          </cell>
          <cell r="G10">
            <v>17</v>
          </cell>
          <cell r="H10">
            <v>12.24</v>
          </cell>
          <cell r="I10" t="str">
            <v>N</v>
          </cell>
          <cell r="J10">
            <v>33.480000000000004</v>
          </cell>
          <cell r="K10">
            <v>0</v>
          </cell>
        </row>
        <row r="11">
          <cell r="B11">
            <v>25.129166666666663</v>
          </cell>
          <cell r="C11">
            <v>35.200000000000003</v>
          </cell>
          <cell r="D11">
            <v>16.899999999999999</v>
          </cell>
          <cell r="E11">
            <v>48.75</v>
          </cell>
          <cell r="F11">
            <v>81</v>
          </cell>
          <cell r="G11">
            <v>19</v>
          </cell>
          <cell r="H11">
            <v>7.9200000000000008</v>
          </cell>
          <cell r="I11" t="str">
            <v>N</v>
          </cell>
          <cell r="J11">
            <v>24.48</v>
          </cell>
          <cell r="K11">
            <v>0</v>
          </cell>
        </row>
        <row r="12">
          <cell r="B12">
            <v>25.175000000000001</v>
          </cell>
          <cell r="C12">
            <v>35.5</v>
          </cell>
          <cell r="D12">
            <v>17.100000000000001</v>
          </cell>
          <cell r="E12">
            <v>49.416666666666664</v>
          </cell>
          <cell r="F12">
            <v>86</v>
          </cell>
          <cell r="G12">
            <v>14</v>
          </cell>
          <cell r="H12">
            <v>12.24</v>
          </cell>
          <cell r="I12" t="str">
            <v>NE</v>
          </cell>
          <cell r="J12">
            <v>26.28</v>
          </cell>
          <cell r="K12">
            <v>0</v>
          </cell>
        </row>
        <row r="13">
          <cell r="B13">
            <v>25.354166666666671</v>
          </cell>
          <cell r="C13">
            <v>34.299999999999997</v>
          </cell>
          <cell r="D13">
            <v>17.3</v>
          </cell>
          <cell r="E13">
            <v>43.916666666666664</v>
          </cell>
          <cell r="F13">
            <v>70</v>
          </cell>
          <cell r="G13">
            <v>22</v>
          </cell>
          <cell r="H13">
            <v>12.96</v>
          </cell>
          <cell r="I13" t="str">
            <v>NE</v>
          </cell>
          <cell r="J13">
            <v>26.28</v>
          </cell>
          <cell r="K13">
            <v>0</v>
          </cell>
        </row>
        <row r="14">
          <cell r="B14">
            <v>24.970833333333342</v>
          </cell>
          <cell r="C14">
            <v>33.700000000000003</v>
          </cell>
          <cell r="D14">
            <v>18.2</v>
          </cell>
          <cell r="E14">
            <v>49.25</v>
          </cell>
          <cell r="F14">
            <v>74</v>
          </cell>
          <cell r="G14">
            <v>23</v>
          </cell>
          <cell r="H14">
            <v>14.76</v>
          </cell>
          <cell r="I14" t="str">
            <v>NE</v>
          </cell>
          <cell r="J14">
            <v>33.840000000000003</v>
          </cell>
          <cell r="K14">
            <v>0</v>
          </cell>
        </row>
        <row r="15">
          <cell r="B15">
            <v>24.258333333333329</v>
          </cell>
          <cell r="C15">
            <v>32.6</v>
          </cell>
          <cell r="D15">
            <v>16.7</v>
          </cell>
          <cell r="E15">
            <v>52.291666666666664</v>
          </cell>
          <cell r="F15">
            <v>79</v>
          </cell>
          <cell r="G15">
            <v>28</v>
          </cell>
          <cell r="H15">
            <v>14.4</v>
          </cell>
          <cell r="I15" t="str">
            <v>NE</v>
          </cell>
          <cell r="J15">
            <v>29.880000000000003</v>
          </cell>
          <cell r="K15">
            <v>0</v>
          </cell>
        </row>
        <row r="16">
          <cell r="B16">
            <v>23.729166666666668</v>
          </cell>
          <cell r="C16">
            <v>32.1</v>
          </cell>
          <cell r="D16">
            <v>16.8</v>
          </cell>
          <cell r="E16">
            <v>49.625</v>
          </cell>
          <cell r="F16">
            <v>80</v>
          </cell>
          <cell r="G16">
            <v>23</v>
          </cell>
          <cell r="H16">
            <v>15.120000000000001</v>
          </cell>
          <cell r="I16" t="str">
            <v>NE</v>
          </cell>
          <cell r="J16">
            <v>39.96</v>
          </cell>
          <cell r="K16">
            <v>0</v>
          </cell>
        </row>
        <row r="17">
          <cell r="B17">
            <v>23.666666666666661</v>
          </cell>
          <cell r="C17">
            <v>31.2</v>
          </cell>
          <cell r="D17">
            <v>18.2</v>
          </cell>
          <cell r="E17">
            <v>47</v>
          </cell>
          <cell r="F17">
            <v>69</v>
          </cell>
          <cell r="G17">
            <v>22</v>
          </cell>
          <cell r="H17">
            <v>15.840000000000002</v>
          </cell>
          <cell r="I17" t="str">
            <v>NE</v>
          </cell>
          <cell r="J17">
            <v>35.28</v>
          </cell>
          <cell r="K17">
            <v>0</v>
          </cell>
        </row>
        <row r="18">
          <cell r="B18">
            <v>22.637500000000003</v>
          </cell>
          <cell r="C18">
            <v>31.7</v>
          </cell>
          <cell r="D18">
            <v>14.7</v>
          </cell>
          <cell r="E18">
            <v>50.875</v>
          </cell>
          <cell r="F18">
            <v>79</v>
          </cell>
          <cell r="G18">
            <v>23</v>
          </cell>
          <cell r="H18">
            <v>16.2</v>
          </cell>
          <cell r="I18" t="str">
            <v>NE</v>
          </cell>
          <cell r="J18">
            <v>32.4</v>
          </cell>
          <cell r="K18">
            <v>0</v>
          </cell>
        </row>
        <row r="19">
          <cell r="B19">
            <v>23.583333333333329</v>
          </cell>
          <cell r="C19">
            <v>33.299999999999997</v>
          </cell>
          <cell r="D19">
            <v>15.7</v>
          </cell>
          <cell r="E19">
            <v>53.291666666666664</v>
          </cell>
          <cell r="F19">
            <v>86</v>
          </cell>
          <cell r="G19">
            <v>20</v>
          </cell>
          <cell r="H19">
            <v>8.64</v>
          </cell>
          <cell r="I19" t="str">
            <v>NE</v>
          </cell>
          <cell r="J19">
            <v>23.040000000000003</v>
          </cell>
          <cell r="K19">
            <v>0</v>
          </cell>
        </row>
        <row r="20">
          <cell r="B20">
            <v>24.379166666666674</v>
          </cell>
          <cell r="C20">
            <v>35.6</v>
          </cell>
          <cell r="D20">
            <v>15.9</v>
          </cell>
          <cell r="E20">
            <v>46.166666666666664</v>
          </cell>
          <cell r="F20">
            <v>73</v>
          </cell>
          <cell r="G20">
            <v>16</v>
          </cell>
          <cell r="H20">
            <v>9.7200000000000006</v>
          </cell>
          <cell r="I20" t="str">
            <v>NE</v>
          </cell>
          <cell r="J20">
            <v>24.840000000000003</v>
          </cell>
          <cell r="K20">
            <v>0</v>
          </cell>
        </row>
        <row r="21">
          <cell r="B21">
            <v>25.279166666666665</v>
          </cell>
          <cell r="C21">
            <v>34.1</v>
          </cell>
          <cell r="D21">
            <v>18.899999999999999</v>
          </cell>
          <cell r="E21">
            <v>42.833333333333336</v>
          </cell>
          <cell r="F21">
            <v>60</v>
          </cell>
          <cell r="G21">
            <v>22</v>
          </cell>
          <cell r="H21">
            <v>16.2</v>
          </cell>
          <cell r="I21" t="str">
            <v>NE</v>
          </cell>
          <cell r="J21">
            <v>38.519999999999996</v>
          </cell>
          <cell r="K21">
            <v>0</v>
          </cell>
        </row>
        <row r="22">
          <cell r="B22">
            <v>26.091666666666672</v>
          </cell>
          <cell r="C22">
            <v>35.1</v>
          </cell>
          <cell r="D22">
            <v>20.3</v>
          </cell>
          <cell r="E22">
            <v>45.458333333333336</v>
          </cell>
          <cell r="F22">
            <v>71</v>
          </cell>
          <cell r="G22">
            <v>21</v>
          </cell>
          <cell r="H22">
            <v>13.32</v>
          </cell>
          <cell r="I22" t="str">
            <v>N</v>
          </cell>
          <cell r="J22">
            <v>38.519999999999996</v>
          </cell>
          <cell r="K22">
            <v>0</v>
          </cell>
        </row>
        <row r="23">
          <cell r="B23">
            <v>21.754166666666666</v>
          </cell>
          <cell r="C23">
            <v>28.3</v>
          </cell>
          <cell r="D23">
            <v>16</v>
          </cell>
          <cell r="E23">
            <v>66.291666666666671</v>
          </cell>
          <cell r="F23">
            <v>87</v>
          </cell>
          <cell r="G23">
            <v>35</v>
          </cell>
          <cell r="H23">
            <v>11.520000000000001</v>
          </cell>
          <cell r="I23" t="str">
            <v>S</v>
          </cell>
          <cell r="J23">
            <v>32.76</v>
          </cell>
          <cell r="K23">
            <v>1.4</v>
          </cell>
        </row>
        <row r="24">
          <cell r="B24">
            <v>20.983333333333331</v>
          </cell>
          <cell r="C24">
            <v>30.5</v>
          </cell>
          <cell r="D24">
            <v>13.4</v>
          </cell>
          <cell r="E24">
            <v>62</v>
          </cell>
          <cell r="F24">
            <v>95</v>
          </cell>
          <cell r="G24">
            <v>25</v>
          </cell>
          <cell r="H24">
            <v>7.9200000000000008</v>
          </cell>
          <cell r="I24" t="str">
            <v>S</v>
          </cell>
          <cell r="J24">
            <v>25.92</v>
          </cell>
          <cell r="K24">
            <v>0</v>
          </cell>
        </row>
        <row r="25">
          <cell r="B25">
            <v>21.258333333333336</v>
          </cell>
          <cell r="C25">
            <v>30.6</v>
          </cell>
          <cell r="D25">
            <v>14</v>
          </cell>
          <cell r="E25">
            <v>55.666666666666664</v>
          </cell>
          <cell r="F25">
            <v>84</v>
          </cell>
          <cell r="G25">
            <v>25</v>
          </cell>
          <cell r="H25">
            <v>5.04</v>
          </cell>
          <cell r="I25" t="str">
            <v>L</v>
          </cell>
          <cell r="J25">
            <v>18.720000000000002</v>
          </cell>
          <cell r="K25">
            <v>0</v>
          </cell>
        </row>
        <row r="26">
          <cell r="B26">
            <v>22.899999999999995</v>
          </cell>
          <cell r="C26">
            <v>34.4</v>
          </cell>
          <cell r="D26">
            <v>14.3</v>
          </cell>
          <cell r="E26">
            <v>54.166666666666664</v>
          </cell>
          <cell r="F26">
            <v>83</v>
          </cell>
          <cell r="G26">
            <v>21</v>
          </cell>
          <cell r="H26">
            <v>7.5600000000000005</v>
          </cell>
          <cell r="I26" t="str">
            <v>S</v>
          </cell>
          <cell r="J26">
            <v>19.440000000000001</v>
          </cell>
          <cell r="K26">
            <v>0</v>
          </cell>
        </row>
        <row r="27">
          <cell r="B27">
            <v>25.825000000000003</v>
          </cell>
          <cell r="C27">
            <v>36.9</v>
          </cell>
          <cell r="D27">
            <v>17.399999999999999</v>
          </cell>
          <cell r="E27">
            <v>45.041666666666664</v>
          </cell>
          <cell r="F27">
            <v>80</v>
          </cell>
          <cell r="G27">
            <v>18</v>
          </cell>
          <cell r="H27">
            <v>11.16</v>
          </cell>
          <cell r="I27" t="str">
            <v>NE</v>
          </cell>
          <cell r="J27">
            <v>21.96</v>
          </cell>
          <cell r="K27">
            <v>0</v>
          </cell>
        </row>
        <row r="28">
          <cell r="B28">
            <v>25.587499999999995</v>
          </cell>
          <cell r="C28">
            <v>35.6</v>
          </cell>
          <cell r="D28">
            <v>19.399999999999999</v>
          </cell>
          <cell r="E28">
            <v>49.291666666666664</v>
          </cell>
          <cell r="F28">
            <v>69</v>
          </cell>
          <cell r="G28">
            <v>23</v>
          </cell>
          <cell r="H28">
            <v>16.559999999999999</v>
          </cell>
          <cell r="I28" t="str">
            <v>SE</v>
          </cell>
          <cell r="J28">
            <v>36.72</v>
          </cell>
          <cell r="K28">
            <v>0</v>
          </cell>
        </row>
        <row r="29">
          <cell r="B29">
            <v>24.700000000000003</v>
          </cell>
          <cell r="C29">
            <v>33</v>
          </cell>
          <cell r="D29">
            <v>18.8</v>
          </cell>
          <cell r="E29">
            <v>54.541666666666664</v>
          </cell>
          <cell r="F29">
            <v>77</v>
          </cell>
          <cell r="G29">
            <v>31</v>
          </cell>
          <cell r="H29">
            <v>10.44</v>
          </cell>
          <cell r="I29" t="str">
            <v>L</v>
          </cell>
          <cell r="J29">
            <v>27.720000000000002</v>
          </cell>
          <cell r="K29">
            <v>0</v>
          </cell>
        </row>
        <row r="30">
          <cell r="B30">
            <v>26.133333333333336</v>
          </cell>
          <cell r="C30">
            <v>36.4</v>
          </cell>
          <cell r="D30">
            <v>18.8</v>
          </cell>
          <cell r="E30">
            <v>52.791666666666664</v>
          </cell>
          <cell r="F30">
            <v>81</v>
          </cell>
          <cell r="G30">
            <v>24</v>
          </cell>
          <cell r="H30">
            <v>8.64</v>
          </cell>
          <cell r="I30" t="str">
            <v>L</v>
          </cell>
          <cell r="J30">
            <v>27.36</v>
          </cell>
          <cell r="K30">
            <v>0</v>
          </cell>
        </row>
        <row r="31">
          <cell r="B31">
            <v>21.925000000000001</v>
          </cell>
          <cell r="C31">
            <v>29.7</v>
          </cell>
          <cell r="D31">
            <v>17.399999999999999</v>
          </cell>
          <cell r="E31">
            <v>75.333333333333329</v>
          </cell>
          <cell r="F31">
            <v>94</v>
          </cell>
          <cell r="G31">
            <v>36</v>
          </cell>
          <cell r="H31">
            <v>15.48</v>
          </cell>
          <cell r="I31" t="str">
            <v>N</v>
          </cell>
          <cell r="J31">
            <v>50.04</v>
          </cell>
          <cell r="K31">
            <v>12.199999999999998</v>
          </cell>
        </row>
        <row r="32">
          <cell r="B32">
            <v>21.320833333333333</v>
          </cell>
          <cell r="C32">
            <v>30.6</v>
          </cell>
          <cell r="D32">
            <v>16.399999999999999</v>
          </cell>
          <cell r="E32">
            <v>73.75</v>
          </cell>
          <cell r="F32">
            <v>95</v>
          </cell>
          <cell r="G32">
            <v>32</v>
          </cell>
          <cell r="H32">
            <v>16.2</v>
          </cell>
          <cell r="I32" t="str">
            <v>S</v>
          </cell>
          <cell r="J32">
            <v>43.2</v>
          </cell>
          <cell r="K32">
            <v>0</v>
          </cell>
        </row>
        <row r="33">
          <cell r="B33">
            <v>22.183333333333334</v>
          </cell>
          <cell r="C33">
            <v>33.799999999999997</v>
          </cell>
          <cell r="D33">
            <v>13.7</v>
          </cell>
          <cell r="E33">
            <v>57.958333333333336</v>
          </cell>
          <cell r="F33">
            <v>88</v>
          </cell>
          <cell r="G33">
            <v>17</v>
          </cell>
          <cell r="H33">
            <v>7.5600000000000005</v>
          </cell>
          <cell r="I33" t="str">
            <v>L</v>
          </cell>
          <cell r="J33">
            <v>20.16</v>
          </cell>
          <cell r="K33">
            <v>0</v>
          </cell>
        </row>
        <row r="34">
          <cell r="B34">
            <v>24.279166666666669</v>
          </cell>
          <cell r="C34">
            <v>36.700000000000003</v>
          </cell>
          <cell r="D34">
            <v>15.3</v>
          </cell>
          <cell r="E34">
            <v>52.166666666666664</v>
          </cell>
          <cell r="F34">
            <v>78</v>
          </cell>
          <cell r="G34">
            <v>23</v>
          </cell>
          <cell r="H34">
            <v>6.48</v>
          </cell>
          <cell r="I34" t="str">
            <v>S</v>
          </cell>
          <cell r="J34">
            <v>22.32</v>
          </cell>
          <cell r="K34">
            <v>0</v>
          </cell>
        </row>
        <row r="35">
          <cell r="B35">
            <v>26.941666666666666</v>
          </cell>
          <cell r="C35">
            <v>38.299999999999997</v>
          </cell>
          <cell r="D35">
            <v>18.7</v>
          </cell>
          <cell r="E35">
            <v>50.291666666666664</v>
          </cell>
          <cell r="F35">
            <v>85</v>
          </cell>
          <cell r="G35">
            <v>14</v>
          </cell>
          <cell r="H35">
            <v>7.2</v>
          </cell>
          <cell r="I35" t="str">
            <v>NE</v>
          </cell>
          <cell r="J35">
            <v>21.96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0.8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0.2</v>
          </cell>
        </row>
      </sheetData>
      <sheetData sheetId="3">
        <row r="5">
          <cell r="K5">
            <v>0.60000000000000009</v>
          </cell>
        </row>
      </sheetData>
      <sheetData sheetId="4">
        <row r="5">
          <cell r="K5">
            <v>0</v>
          </cell>
        </row>
      </sheetData>
      <sheetData sheetId="5">
        <row r="5">
          <cell r="K5" t="str">
            <v>*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B5">
            <v>23.562500000000004</v>
          </cell>
          <cell r="C5">
            <v>34.299999999999997</v>
          </cell>
          <cell r="D5">
            <v>15.3</v>
          </cell>
          <cell r="E5">
            <v>61.125</v>
          </cell>
          <cell r="F5">
            <v>94</v>
          </cell>
          <cell r="G5">
            <v>20</v>
          </cell>
          <cell r="H5">
            <v>11.16</v>
          </cell>
          <cell r="I5" t="str">
            <v>SE</v>
          </cell>
          <cell r="J5">
            <v>28.08</v>
          </cell>
          <cell r="K5">
            <v>0</v>
          </cell>
        </row>
        <row r="6">
          <cell r="B6">
            <v>23.179166666666664</v>
          </cell>
          <cell r="C6">
            <v>34.1</v>
          </cell>
          <cell r="D6">
            <v>13.7</v>
          </cell>
          <cell r="E6">
            <v>61.541666666666664</v>
          </cell>
          <cell r="F6">
            <v>96</v>
          </cell>
          <cell r="G6">
            <v>20</v>
          </cell>
          <cell r="H6">
            <v>15.120000000000001</v>
          </cell>
          <cell r="I6" t="str">
            <v>SE</v>
          </cell>
          <cell r="J6">
            <v>33.840000000000003</v>
          </cell>
          <cell r="K6">
            <v>0</v>
          </cell>
        </row>
        <row r="7">
          <cell r="B7">
            <v>23.254166666666666</v>
          </cell>
          <cell r="C7">
            <v>34.5</v>
          </cell>
          <cell r="D7">
            <v>14.3</v>
          </cell>
          <cell r="E7">
            <v>60.666666666666664</v>
          </cell>
          <cell r="F7">
            <v>91</v>
          </cell>
          <cell r="G7">
            <v>22</v>
          </cell>
          <cell r="H7">
            <v>11.879999999999999</v>
          </cell>
          <cell r="I7" t="str">
            <v>SE</v>
          </cell>
          <cell r="J7">
            <v>28.8</v>
          </cell>
          <cell r="K7">
            <v>0</v>
          </cell>
        </row>
        <row r="8">
          <cell r="B8">
            <v>23.275000000000002</v>
          </cell>
          <cell r="C8">
            <v>35</v>
          </cell>
          <cell r="D8">
            <v>14.3</v>
          </cell>
          <cell r="E8">
            <v>63.291666666666664</v>
          </cell>
          <cell r="F8">
            <v>95</v>
          </cell>
          <cell r="G8">
            <v>19</v>
          </cell>
          <cell r="H8">
            <v>6.84</v>
          </cell>
          <cell r="I8" t="str">
            <v>SE</v>
          </cell>
          <cell r="J8">
            <v>25.56</v>
          </cell>
          <cell r="K8">
            <v>0</v>
          </cell>
        </row>
        <row r="9">
          <cell r="B9">
            <v>24.045833333333338</v>
          </cell>
          <cell r="C9">
            <v>35.4</v>
          </cell>
          <cell r="D9">
            <v>15.1</v>
          </cell>
          <cell r="E9">
            <v>61.125</v>
          </cell>
          <cell r="F9">
            <v>95</v>
          </cell>
          <cell r="G9">
            <v>20</v>
          </cell>
          <cell r="H9">
            <v>10.08</v>
          </cell>
          <cell r="I9" t="str">
            <v>SE</v>
          </cell>
          <cell r="J9">
            <v>32.76</v>
          </cell>
          <cell r="K9">
            <v>0</v>
          </cell>
        </row>
        <row r="10">
          <cell r="B10">
            <v>25.395833333333329</v>
          </cell>
          <cell r="C10">
            <v>35.1</v>
          </cell>
          <cell r="D10">
            <v>16.100000000000001</v>
          </cell>
          <cell r="E10">
            <v>53.833333333333336</v>
          </cell>
          <cell r="F10">
            <v>90</v>
          </cell>
          <cell r="G10">
            <v>21</v>
          </cell>
          <cell r="H10">
            <v>21.96</v>
          </cell>
          <cell r="I10" t="str">
            <v>SE</v>
          </cell>
          <cell r="J10">
            <v>48.24</v>
          </cell>
          <cell r="K10">
            <v>0</v>
          </cell>
        </row>
        <row r="11">
          <cell r="B11">
            <v>27.795833333333331</v>
          </cell>
          <cell r="C11">
            <v>35.1</v>
          </cell>
          <cell r="D11">
            <v>19.600000000000001</v>
          </cell>
          <cell r="E11">
            <v>42.25</v>
          </cell>
          <cell r="F11">
            <v>73</v>
          </cell>
          <cell r="G11">
            <v>27</v>
          </cell>
          <cell r="H11">
            <v>19.8</v>
          </cell>
          <cell r="I11" t="str">
            <v>SE</v>
          </cell>
          <cell r="J11">
            <v>47.16</v>
          </cell>
          <cell r="K11">
            <v>0</v>
          </cell>
        </row>
        <row r="12">
          <cell r="B12">
            <v>26.125</v>
          </cell>
          <cell r="C12">
            <v>36.299999999999997</v>
          </cell>
          <cell r="D12">
            <v>18.8</v>
          </cell>
          <cell r="E12">
            <v>56.458333333333336</v>
          </cell>
          <cell r="F12">
            <v>85</v>
          </cell>
          <cell r="G12">
            <v>22</v>
          </cell>
          <cell r="H12">
            <v>16.2</v>
          </cell>
          <cell r="I12" t="str">
            <v>SE</v>
          </cell>
          <cell r="J12">
            <v>33.480000000000004</v>
          </cell>
          <cell r="K12">
            <v>0</v>
          </cell>
        </row>
        <row r="13">
          <cell r="B13">
            <v>26.558333333333334</v>
          </cell>
          <cell r="C13">
            <v>36.5</v>
          </cell>
          <cell r="D13">
            <v>18.600000000000001</v>
          </cell>
          <cell r="E13">
            <v>46.291666666666664</v>
          </cell>
          <cell r="F13">
            <v>81</v>
          </cell>
          <cell r="G13">
            <v>17</v>
          </cell>
          <cell r="H13">
            <v>21.240000000000002</v>
          </cell>
          <cell r="I13" t="str">
            <v>SE</v>
          </cell>
          <cell r="J13">
            <v>41.4</v>
          </cell>
          <cell r="K13">
            <v>0</v>
          </cell>
        </row>
        <row r="14">
          <cell r="B14">
            <v>25.195833333333336</v>
          </cell>
          <cell r="C14">
            <v>35.1</v>
          </cell>
          <cell r="D14">
            <v>16.7</v>
          </cell>
          <cell r="E14">
            <v>51.166666666666664</v>
          </cell>
          <cell r="F14">
            <v>88</v>
          </cell>
          <cell r="G14">
            <v>22</v>
          </cell>
          <cell r="H14">
            <v>11.520000000000001</v>
          </cell>
          <cell r="I14" t="str">
            <v>SE</v>
          </cell>
          <cell r="J14">
            <v>23.040000000000003</v>
          </cell>
          <cell r="K14">
            <v>0</v>
          </cell>
        </row>
        <row r="15">
          <cell r="B15">
            <v>25.054166666666664</v>
          </cell>
          <cell r="C15">
            <v>35.299999999999997</v>
          </cell>
          <cell r="D15">
            <v>16.100000000000001</v>
          </cell>
          <cell r="E15">
            <v>58.375</v>
          </cell>
          <cell r="F15">
            <v>93</v>
          </cell>
          <cell r="G15">
            <v>21</v>
          </cell>
          <cell r="H15">
            <v>14.4</v>
          </cell>
          <cell r="I15" t="str">
            <v>SE</v>
          </cell>
          <cell r="J15">
            <v>36</v>
          </cell>
          <cell r="K15">
            <v>0</v>
          </cell>
        </row>
        <row r="16">
          <cell r="B16">
            <v>25.716666666666669</v>
          </cell>
          <cell r="C16">
            <v>35</v>
          </cell>
          <cell r="D16">
            <v>17.5</v>
          </cell>
          <cell r="E16">
            <v>52.125</v>
          </cell>
          <cell r="F16">
            <v>86</v>
          </cell>
          <cell r="G16">
            <v>21</v>
          </cell>
          <cell r="H16">
            <v>14.4</v>
          </cell>
          <cell r="I16" t="str">
            <v>SE</v>
          </cell>
          <cell r="J16">
            <v>37.080000000000005</v>
          </cell>
          <cell r="K16">
            <v>0</v>
          </cell>
        </row>
        <row r="17">
          <cell r="B17">
            <v>25.091666666666672</v>
          </cell>
          <cell r="C17">
            <v>35.6</v>
          </cell>
          <cell r="D17">
            <v>17.600000000000001</v>
          </cell>
          <cell r="E17">
            <v>51.083333333333336</v>
          </cell>
          <cell r="F17">
            <v>85</v>
          </cell>
          <cell r="G17">
            <v>17</v>
          </cell>
          <cell r="H17">
            <v>11.879999999999999</v>
          </cell>
          <cell r="I17" t="str">
            <v>SE</v>
          </cell>
          <cell r="J17">
            <v>32.04</v>
          </cell>
          <cell r="K17">
            <v>0</v>
          </cell>
        </row>
        <row r="18">
          <cell r="B18">
            <v>24.525000000000006</v>
          </cell>
          <cell r="C18">
            <v>34</v>
          </cell>
          <cell r="D18">
            <v>16.7</v>
          </cell>
          <cell r="E18">
            <v>49.666666666666664</v>
          </cell>
          <cell r="F18">
            <v>83</v>
          </cell>
          <cell r="G18">
            <v>20</v>
          </cell>
          <cell r="H18">
            <v>9</v>
          </cell>
          <cell r="I18" t="str">
            <v>SE</v>
          </cell>
          <cell r="J18">
            <v>30.6</v>
          </cell>
          <cell r="K18">
            <v>0</v>
          </cell>
        </row>
        <row r="19">
          <cell r="B19">
            <v>23.262499999999999</v>
          </cell>
          <cell r="C19">
            <v>33.200000000000003</v>
          </cell>
          <cell r="D19">
            <v>16.2</v>
          </cell>
          <cell r="E19">
            <v>58.291666666666664</v>
          </cell>
          <cell r="F19">
            <v>89</v>
          </cell>
          <cell r="G19">
            <v>25</v>
          </cell>
          <cell r="H19">
            <v>14.4</v>
          </cell>
          <cell r="I19" t="str">
            <v>SE</v>
          </cell>
          <cell r="J19">
            <v>32.4</v>
          </cell>
          <cell r="K19">
            <v>0</v>
          </cell>
        </row>
        <row r="20">
          <cell r="B20">
            <v>24.258333333333329</v>
          </cell>
          <cell r="C20">
            <v>35.200000000000003</v>
          </cell>
          <cell r="D20">
            <v>15</v>
          </cell>
          <cell r="E20">
            <v>58.208333333333336</v>
          </cell>
          <cell r="F20">
            <v>94</v>
          </cell>
          <cell r="G20">
            <v>18</v>
          </cell>
          <cell r="H20">
            <v>12.6</v>
          </cell>
          <cell r="I20" t="str">
            <v>SE</v>
          </cell>
          <cell r="J20">
            <v>31.680000000000003</v>
          </cell>
          <cell r="K20">
            <v>0</v>
          </cell>
        </row>
        <row r="21">
          <cell r="B21">
            <v>24.575000000000003</v>
          </cell>
          <cell r="C21">
            <v>36</v>
          </cell>
          <cell r="D21">
            <v>15.6</v>
          </cell>
          <cell r="E21">
            <v>57.833333333333336</v>
          </cell>
          <cell r="F21">
            <v>92</v>
          </cell>
          <cell r="G21">
            <v>20</v>
          </cell>
          <cell r="H21">
            <v>15.48</v>
          </cell>
          <cell r="I21" t="str">
            <v>SE</v>
          </cell>
          <cell r="J21">
            <v>39.96</v>
          </cell>
          <cell r="K21">
            <v>0</v>
          </cell>
        </row>
        <row r="22">
          <cell r="B22">
            <v>24.95</v>
          </cell>
          <cell r="C22">
            <v>31.8</v>
          </cell>
          <cell r="D22">
            <v>18.399999999999999</v>
          </cell>
          <cell r="E22">
            <v>59.791666666666664</v>
          </cell>
          <cell r="F22">
            <v>89</v>
          </cell>
          <cell r="G22">
            <v>36</v>
          </cell>
          <cell r="H22">
            <v>9</v>
          </cell>
          <cell r="I22" t="str">
            <v>SE</v>
          </cell>
          <cell r="J22">
            <v>31.319999999999997</v>
          </cell>
          <cell r="K22">
            <v>0</v>
          </cell>
        </row>
        <row r="23">
          <cell r="B23">
            <v>20.475000000000001</v>
          </cell>
          <cell r="C23">
            <v>28.6</v>
          </cell>
          <cell r="D23">
            <v>12.4</v>
          </cell>
          <cell r="E23">
            <v>64.583333333333329</v>
          </cell>
          <cell r="F23">
            <v>94</v>
          </cell>
          <cell r="G23">
            <v>32</v>
          </cell>
          <cell r="H23">
            <v>16.2</v>
          </cell>
          <cell r="I23" t="str">
            <v>SE</v>
          </cell>
          <cell r="J23">
            <v>29.880000000000003</v>
          </cell>
          <cell r="K23">
            <v>0</v>
          </cell>
        </row>
        <row r="24">
          <cell r="B24">
            <v>20.833333333333332</v>
          </cell>
          <cell r="C24">
            <v>31.1</v>
          </cell>
          <cell r="D24">
            <v>12.4</v>
          </cell>
          <cell r="E24">
            <v>57.291666666666664</v>
          </cell>
          <cell r="F24">
            <v>93</v>
          </cell>
          <cell r="G24">
            <v>16</v>
          </cell>
          <cell r="H24">
            <v>15.840000000000002</v>
          </cell>
          <cell r="I24" t="str">
            <v>SE</v>
          </cell>
          <cell r="J24">
            <v>28.44</v>
          </cell>
          <cell r="K24">
            <v>0</v>
          </cell>
        </row>
        <row r="25">
          <cell r="B25">
            <v>23.054166666666671</v>
          </cell>
          <cell r="C25">
            <v>33.1</v>
          </cell>
          <cell r="D25">
            <v>14.5</v>
          </cell>
          <cell r="E25">
            <v>52.916666666666664</v>
          </cell>
          <cell r="F25">
            <v>85</v>
          </cell>
          <cell r="G25">
            <v>23</v>
          </cell>
          <cell r="H25">
            <v>8.64</v>
          </cell>
          <cell r="I25" t="str">
            <v>SE</v>
          </cell>
          <cell r="J25">
            <v>18</v>
          </cell>
          <cell r="K25">
            <v>0</v>
          </cell>
        </row>
        <row r="26">
          <cell r="B26">
            <v>26.108333333333331</v>
          </cell>
          <cell r="C26">
            <v>37.299999999999997</v>
          </cell>
          <cell r="D26">
            <v>17.8</v>
          </cell>
          <cell r="E26">
            <v>49.416666666666664</v>
          </cell>
          <cell r="F26">
            <v>87</v>
          </cell>
          <cell r="G26">
            <v>20</v>
          </cell>
          <cell r="H26">
            <v>13.68</v>
          </cell>
          <cell r="I26" t="str">
            <v>SE</v>
          </cell>
          <cell r="J26">
            <v>33.840000000000003</v>
          </cell>
          <cell r="K26">
            <v>0</v>
          </cell>
        </row>
        <row r="27">
          <cell r="B27">
            <v>26.404166666666669</v>
          </cell>
          <cell r="C27">
            <v>37.299999999999997</v>
          </cell>
          <cell r="D27">
            <v>18.100000000000001</v>
          </cell>
          <cell r="E27">
            <v>56.666666666666664</v>
          </cell>
          <cell r="F27">
            <v>88</v>
          </cell>
          <cell r="G27">
            <v>22</v>
          </cell>
          <cell r="H27">
            <v>11.520000000000001</v>
          </cell>
          <cell r="I27" t="str">
            <v>SE</v>
          </cell>
          <cell r="J27">
            <v>30.240000000000002</v>
          </cell>
          <cell r="K27">
            <v>0</v>
          </cell>
        </row>
        <row r="28">
          <cell r="B28">
            <v>26.675000000000001</v>
          </cell>
          <cell r="C28">
            <v>34.1</v>
          </cell>
          <cell r="D28">
            <v>20.5</v>
          </cell>
          <cell r="E28">
            <v>61.75</v>
          </cell>
          <cell r="F28">
            <v>89</v>
          </cell>
          <cell r="G28">
            <v>36</v>
          </cell>
          <cell r="H28">
            <v>6.84</v>
          </cell>
          <cell r="I28" t="str">
            <v>SE</v>
          </cell>
          <cell r="J28">
            <v>22.32</v>
          </cell>
          <cell r="K28">
            <v>0</v>
          </cell>
        </row>
        <row r="29">
          <cell r="B29">
            <v>26.670833333333331</v>
          </cell>
          <cell r="C29">
            <v>34.9</v>
          </cell>
          <cell r="D29">
            <v>19.100000000000001</v>
          </cell>
          <cell r="E29">
            <v>56.666666666666664</v>
          </cell>
          <cell r="F29">
            <v>86</v>
          </cell>
          <cell r="G29">
            <v>26</v>
          </cell>
          <cell r="H29">
            <v>5.04</v>
          </cell>
          <cell r="I29" t="str">
            <v>SE</v>
          </cell>
          <cell r="J29">
            <v>18</v>
          </cell>
          <cell r="K29">
            <v>0</v>
          </cell>
        </row>
        <row r="30">
          <cell r="B30">
            <v>27.037500000000005</v>
          </cell>
          <cell r="C30">
            <v>37.6</v>
          </cell>
          <cell r="D30">
            <v>19</v>
          </cell>
          <cell r="E30">
            <v>57.625</v>
          </cell>
          <cell r="F30">
            <v>87</v>
          </cell>
          <cell r="G30">
            <v>23</v>
          </cell>
          <cell r="H30">
            <v>11.16</v>
          </cell>
          <cell r="I30" t="str">
            <v>SE</v>
          </cell>
          <cell r="J30">
            <v>29.52</v>
          </cell>
          <cell r="K30">
            <v>0</v>
          </cell>
        </row>
        <row r="31">
          <cell r="B31">
            <v>23.504166666666666</v>
          </cell>
          <cell r="C31">
            <v>27.6</v>
          </cell>
          <cell r="D31">
            <v>19.600000000000001</v>
          </cell>
          <cell r="E31">
            <v>68.541666666666671</v>
          </cell>
          <cell r="F31">
            <v>85</v>
          </cell>
          <cell r="G31">
            <v>47</v>
          </cell>
          <cell r="H31">
            <v>20.16</v>
          </cell>
          <cell r="I31" t="str">
            <v>SE</v>
          </cell>
          <cell r="J31">
            <v>48.96</v>
          </cell>
          <cell r="K31">
            <v>0.6</v>
          </cell>
        </row>
        <row r="32">
          <cell r="B32">
            <v>23.320833333333329</v>
          </cell>
          <cell r="C32">
            <v>32.6</v>
          </cell>
          <cell r="D32">
            <v>16</v>
          </cell>
          <cell r="E32">
            <v>61.291666666666664</v>
          </cell>
          <cell r="F32">
            <v>90</v>
          </cell>
          <cell r="G32">
            <v>24</v>
          </cell>
          <cell r="H32">
            <v>12.6</v>
          </cell>
          <cell r="I32" t="str">
            <v>SE</v>
          </cell>
          <cell r="J32">
            <v>26.28</v>
          </cell>
          <cell r="K32">
            <v>0.2</v>
          </cell>
        </row>
        <row r="33">
          <cell r="B33">
            <v>25.541666666666668</v>
          </cell>
          <cell r="C33">
            <v>35</v>
          </cell>
          <cell r="D33">
            <v>18.100000000000001</v>
          </cell>
          <cell r="E33">
            <v>49.541666666666664</v>
          </cell>
          <cell r="F33">
            <v>80</v>
          </cell>
          <cell r="G33">
            <v>17</v>
          </cell>
          <cell r="H33">
            <v>14.4</v>
          </cell>
          <cell r="I33" t="str">
            <v>SE</v>
          </cell>
          <cell r="J33">
            <v>23.400000000000002</v>
          </cell>
          <cell r="K33">
            <v>0</v>
          </cell>
        </row>
        <row r="34">
          <cell r="B34">
            <v>26.262499999999999</v>
          </cell>
          <cell r="C34">
            <v>38.9</v>
          </cell>
          <cell r="D34">
            <v>16.2</v>
          </cell>
          <cell r="E34">
            <v>52.166666666666664</v>
          </cell>
          <cell r="F34">
            <v>84</v>
          </cell>
          <cell r="G34">
            <v>19</v>
          </cell>
          <cell r="H34">
            <v>14.04</v>
          </cell>
          <cell r="I34" t="str">
            <v>SE</v>
          </cell>
          <cell r="J34">
            <v>24.840000000000003</v>
          </cell>
          <cell r="K34">
            <v>0</v>
          </cell>
        </row>
        <row r="35">
          <cell r="B35">
            <v>29.095833333333331</v>
          </cell>
          <cell r="C35">
            <v>40.299999999999997</v>
          </cell>
          <cell r="D35">
            <v>20.100000000000001</v>
          </cell>
          <cell r="E35">
            <v>45.833333333333336</v>
          </cell>
          <cell r="F35">
            <v>86</v>
          </cell>
          <cell r="G35">
            <v>12</v>
          </cell>
          <cell r="H35">
            <v>12.96</v>
          </cell>
          <cell r="I35" t="str">
            <v>SE</v>
          </cell>
          <cell r="J35">
            <v>29.52</v>
          </cell>
          <cell r="K35">
            <v>0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Setembro"/>
      <sheetName val="Agost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2.2000000000000002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0.8</v>
          </cell>
        </row>
      </sheetData>
      <sheetData sheetId="6">
        <row r="5">
          <cell r="K5">
            <v>68.8</v>
          </cell>
        </row>
      </sheetData>
      <sheetData sheetId="7"/>
      <sheetData sheetId="8">
        <row r="5">
          <cell r="B5">
            <v>24.104166666666661</v>
          </cell>
          <cell r="C5">
            <v>31</v>
          </cell>
          <cell r="D5">
            <v>18</v>
          </cell>
          <cell r="E5">
            <v>49.666666666666664</v>
          </cell>
          <cell r="F5">
            <v>74</v>
          </cell>
          <cell r="G5">
            <v>24</v>
          </cell>
          <cell r="H5">
            <v>19.440000000000001</v>
          </cell>
          <cell r="I5" t="str">
            <v>L</v>
          </cell>
          <cell r="J5">
            <v>28.8</v>
          </cell>
          <cell r="K5">
            <v>0</v>
          </cell>
        </row>
        <row r="6">
          <cell r="B6">
            <v>24.608333333333331</v>
          </cell>
          <cell r="C6">
            <v>31.8</v>
          </cell>
          <cell r="D6">
            <v>18.7</v>
          </cell>
          <cell r="E6">
            <v>49</v>
          </cell>
          <cell r="F6">
            <v>71</v>
          </cell>
          <cell r="G6">
            <v>24</v>
          </cell>
          <cell r="H6">
            <v>19.079999999999998</v>
          </cell>
          <cell r="I6" t="str">
            <v>L</v>
          </cell>
          <cell r="J6">
            <v>31.680000000000003</v>
          </cell>
          <cell r="K6">
            <v>0</v>
          </cell>
        </row>
        <row r="7">
          <cell r="B7">
            <v>25.091666666666669</v>
          </cell>
          <cell r="C7">
            <v>33.200000000000003</v>
          </cell>
          <cell r="D7">
            <v>17.2</v>
          </cell>
          <cell r="E7">
            <v>47.083333333333336</v>
          </cell>
          <cell r="F7">
            <v>78</v>
          </cell>
          <cell r="G7">
            <v>20</v>
          </cell>
          <cell r="H7">
            <v>15.120000000000001</v>
          </cell>
          <cell r="I7" t="str">
            <v>L</v>
          </cell>
          <cell r="J7">
            <v>28.44</v>
          </cell>
          <cell r="K7">
            <v>0</v>
          </cell>
        </row>
        <row r="8">
          <cell r="B8">
            <v>25.087500000000006</v>
          </cell>
          <cell r="C8">
            <v>32.1</v>
          </cell>
          <cell r="D8">
            <v>17.100000000000001</v>
          </cell>
          <cell r="E8">
            <v>45.75</v>
          </cell>
          <cell r="F8">
            <v>82</v>
          </cell>
          <cell r="G8">
            <v>21</v>
          </cell>
          <cell r="H8">
            <v>18.720000000000002</v>
          </cell>
          <cell r="I8" t="str">
            <v>L</v>
          </cell>
          <cell r="J8">
            <v>29.880000000000003</v>
          </cell>
          <cell r="K8">
            <v>0</v>
          </cell>
        </row>
        <row r="9">
          <cell r="B9">
            <v>25.266666666666666</v>
          </cell>
          <cell r="C9">
            <v>33</v>
          </cell>
          <cell r="D9">
            <v>20</v>
          </cell>
          <cell r="E9">
            <v>43.833333333333336</v>
          </cell>
          <cell r="F9">
            <v>75</v>
          </cell>
          <cell r="G9">
            <v>20</v>
          </cell>
          <cell r="H9">
            <v>18.720000000000002</v>
          </cell>
          <cell r="I9" t="str">
            <v>L</v>
          </cell>
          <cell r="J9">
            <v>32.04</v>
          </cell>
          <cell r="K9">
            <v>0</v>
          </cell>
        </row>
        <row r="10">
          <cell r="B10">
            <v>25.170833333333331</v>
          </cell>
          <cell r="C10">
            <v>33.5</v>
          </cell>
          <cell r="D10">
            <v>17.8</v>
          </cell>
          <cell r="E10">
            <v>39.083333333333336</v>
          </cell>
          <cell r="F10">
            <v>69</v>
          </cell>
          <cell r="G10">
            <v>19</v>
          </cell>
          <cell r="H10">
            <v>19.079999999999998</v>
          </cell>
          <cell r="I10" t="str">
            <v>L</v>
          </cell>
          <cell r="J10">
            <v>34.92</v>
          </cell>
          <cell r="K10">
            <v>0</v>
          </cell>
        </row>
        <row r="11">
          <cell r="B11">
            <v>25.679166666666671</v>
          </cell>
          <cell r="C11">
            <v>34.5</v>
          </cell>
          <cell r="D11">
            <v>19</v>
          </cell>
          <cell r="E11">
            <v>38.208333333333336</v>
          </cell>
          <cell r="F11">
            <v>58</v>
          </cell>
          <cell r="G11">
            <v>19</v>
          </cell>
          <cell r="H11">
            <v>18.720000000000002</v>
          </cell>
          <cell r="I11" t="str">
            <v>NE</v>
          </cell>
          <cell r="J11">
            <v>37.440000000000005</v>
          </cell>
          <cell r="K11">
            <v>0</v>
          </cell>
        </row>
        <row r="12">
          <cell r="B12">
            <v>26.170833333333331</v>
          </cell>
          <cell r="C12">
            <v>33.799999999999997</v>
          </cell>
          <cell r="D12">
            <v>18.899999999999999</v>
          </cell>
          <cell r="E12">
            <v>42</v>
          </cell>
          <cell r="F12">
            <v>70</v>
          </cell>
          <cell r="G12">
            <v>23</v>
          </cell>
          <cell r="H12">
            <v>19.8</v>
          </cell>
          <cell r="I12" t="str">
            <v>L</v>
          </cell>
          <cell r="J12">
            <v>29.880000000000003</v>
          </cell>
          <cell r="K12">
            <v>0</v>
          </cell>
        </row>
        <row r="13">
          <cell r="B13">
            <v>25.5625</v>
          </cell>
          <cell r="C13">
            <v>33.4</v>
          </cell>
          <cell r="D13">
            <v>19.2</v>
          </cell>
          <cell r="E13">
            <v>44.083333333333336</v>
          </cell>
          <cell r="F13">
            <v>65</v>
          </cell>
          <cell r="G13">
            <v>24</v>
          </cell>
          <cell r="H13">
            <v>23.040000000000003</v>
          </cell>
          <cell r="I13" t="str">
            <v>L</v>
          </cell>
          <cell r="J13">
            <v>35.64</v>
          </cell>
          <cell r="K13">
            <v>0</v>
          </cell>
        </row>
        <row r="14">
          <cell r="B14">
            <v>25.054166666666664</v>
          </cell>
          <cell r="C14">
            <v>32.700000000000003</v>
          </cell>
          <cell r="D14">
            <v>18.899999999999999</v>
          </cell>
          <cell r="E14">
            <v>51.166666666666664</v>
          </cell>
          <cell r="F14">
            <v>76</v>
          </cell>
          <cell r="G14">
            <v>28</v>
          </cell>
          <cell r="H14">
            <v>24.48</v>
          </cell>
          <cell r="I14" t="str">
            <v>L</v>
          </cell>
          <cell r="J14">
            <v>38.159999999999997</v>
          </cell>
          <cell r="K14">
            <v>0</v>
          </cell>
        </row>
        <row r="15">
          <cell r="B15">
            <v>25.216666666666665</v>
          </cell>
          <cell r="C15">
            <v>32</v>
          </cell>
          <cell r="D15">
            <v>18.899999999999999</v>
          </cell>
          <cell r="E15">
            <v>51.708333333333336</v>
          </cell>
          <cell r="F15">
            <v>76</v>
          </cell>
          <cell r="G15">
            <v>29</v>
          </cell>
          <cell r="H15">
            <v>20.88</v>
          </cell>
          <cell r="I15" t="str">
            <v>L</v>
          </cell>
          <cell r="J15">
            <v>35.64</v>
          </cell>
          <cell r="K15">
            <v>0</v>
          </cell>
        </row>
        <row r="16">
          <cell r="B16">
            <v>24.283333333333335</v>
          </cell>
          <cell r="C16">
            <v>31.6</v>
          </cell>
          <cell r="D16">
            <v>18.8</v>
          </cell>
          <cell r="E16">
            <v>49.833333333333336</v>
          </cell>
          <cell r="F16">
            <v>80</v>
          </cell>
          <cell r="G16">
            <v>21</v>
          </cell>
          <cell r="H16">
            <v>21.240000000000002</v>
          </cell>
          <cell r="I16" t="str">
            <v>L</v>
          </cell>
          <cell r="J16">
            <v>37.800000000000004</v>
          </cell>
          <cell r="K16">
            <v>0</v>
          </cell>
        </row>
        <row r="17">
          <cell r="B17">
            <v>24.416666666666661</v>
          </cell>
          <cell r="C17">
            <v>32</v>
          </cell>
          <cell r="D17">
            <v>18.399999999999999</v>
          </cell>
          <cell r="E17">
            <v>46.708333333333336</v>
          </cell>
          <cell r="F17">
            <v>73</v>
          </cell>
          <cell r="G17">
            <v>22</v>
          </cell>
          <cell r="H17">
            <v>20.88</v>
          </cell>
          <cell r="I17" t="str">
            <v>L</v>
          </cell>
          <cell r="J17">
            <v>35.64</v>
          </cell>
          <cell r="K17">
            <v>0</v>
          </cell>
        </row>
        <row r="18">
          <cell r="B18">
            <v>23.991666666666664</v>
          </cell>
          <cell r="C18">
            <v>31.3</v>
          </cell>
          <cell r="D18">
            <v>18</v>
          </cell>
          <cell r="E18">
            <v>46.583333333333336</v>
          </cell>
          <cell r="F18">
            <v>70</v>
          </cell>
          <cell r="G18">
            <v>23</v>
          </cell>
          <cell r="H18">
            <v>19.079999999999998</v>
          </cell>
          <cell r="I18" t="str">
            <v>L</v>
          </cell>
          <cell r="J18">
            <v>34.92</v>
          </cell>
          <cell r="K18">
            <v>0</v>
          </cell>
        </row>
        <row r="19">
          <cell r="B19">
            <v>24.345833333333335</v>
          </cell>
          <cell r="C19">
            <v>32.799999999999997</v>
          </cell>
          <cell r="D19">
            <v>17.5</v>
          </cell>
          <cell r="E19">
            <v>45.958333333333336</v>
          </cell>
          <cell r="F19">
            <v>78</v>
          </cell>
          <cell r="G19">
            <v>20</v>
          </cell>
          <cell r="H19">
            <v>15.840000000000002</v>
          </cell>
          <cell r="I19" t="str">
            <v>NE</v>
          </cell>
          <cell r="J19">
            <v>30.96</v>
          </cell>
          <cell r="K19">
            <v>0</v>
          </cell>
        </row>
        <row r="20">
          <cell r="B20">
            <v>25.666666666666671</v>
          </cell>
          <cell r="C20">
            <v>32.4</v>
          </cell>
          <cell r="D20">
            <v>19.600000000000001</v>
          </cell>
          <cell r="E20">
            <v>40.291666666666664</v>
          </cell>
          <cell r="F20">
            <v>69</v>
          </cell>
          <cell r="G20">
            <v>23</v>
          </cell>
          <cell r="H20">
            <v>16.920000000000002</v>
          </cell>
          <cell r="I20" t="str">
            <v>L</v>
          </cell>
          <cell r="J20">
            <v>31.319999999999997</v>
          </cell>
          <cell r="K20">
            <v>0</v>
          </cell>
        </row>
        <row r="21">
          <cell r="B21">
            <v>24.599999999999994</v>
          </cell>
          <cell r="C21">
            <v>31.1</v>
          </cell>
          <cell r="D21">
            <v>18.8</v>
          </cell>
          <cell r="E21">
            <v>48.583333333333336</v>
          </cell>
          <cell r="F21">
            <v>67</v>
          </cell>
          <cell r="G21">
            <v>30</v>
          </cell>
          <cell r="H21">
            <v>24.48</v>
          </cell>
          <cell r="I21" t="str">
            <v>L</v>
          </cell>
          <cell r="J21">
            <v>38.519999999999996</v>
          </cell>
          <cell r="K21">
            <v>0</v>
          </cell>
        </row>
        <row r="22">
          <cell r="B22">
            <v>26.095833333333335</v>
          </cell>
          <cell r="C22">
            <v>34.6</v>
          </cell>
          <cell r="D22">
            <v>19.600000000000001</v>
          </cell>
          <cell r="E22">
            <v>47.25</v>
          </cell>
          <cell r="F22">
            <v>82</v>
          </cell>
          <cell r="G22">
            <v>23</v>
          </cell>
          <cell r="H22">
            <v>19.440000000000001</v>
          </cell>
          <cell r="I22" t="str">
            <v>L</v>
          </cell>
          <cell r="J22">
            <v>55.440000000000005</v>
          </cell>
          <cell r="K22">
            <v>5.2</v>
          </cell>
        </row>
        <row r="23">
          <cell r="B23">
            <v>19.262500000000003</v>
          </cell>
          <cell r="C23">
            <v>25.3</v>
          </cell>
          <cell r="D23">
            <v>13.4</v>
          </cell>
          <cell r="E23">
            <v>72.958333333333329</v>
          </cell>
          <cell r="F23">
            <v>97</v>
          </cell>
          <cell r="G23">
            <v>42</v>
          </cell>
          <cell r="H23">
            <v>20.88</v>
          </cell>
          <cell r="I23" t="str">
            <v>SO</v>
          </cell>
          <cell r="J23">
            <v>40.680000000000007</v>
          </cell>
          <cell r="K23">
            <v>0</v>
          </cell>
        </row>
        <row r="24">
          <cell r="B24">
            <v>19.604166666666668</v>
          </cell>
          <cell r="C24">
            <v>27.7</v>
          </cell>
          <cell r="D24">
            <v>12.7</v>
          </cell>
          <cell r="E24">
            <v>67.291666666666671</v>
          </cell>
          <cell r="F24">
            <v>96</v>
          </cell>
          <cell r="G24">
            <v>30</v>
          </cell>
          <cell r="H24">
            <v>14.4</v>
          </cell>
          <cell r="I24" t="str">
            <v>SO</v>
          </cell>
          <cell r="J24">
            <v>27.720000000000002</v>
          </cell>
          <cell r="K24">
            <v>0.2</v>
          </cell>
        </row>
        <row r="25">
          <cell r="B25">
            <v>20.666666666666671</v>
          </cell>
          <cell r="C25">
            <v>27.6</v>
          </cell>
          <cell r="D25">
            <v>15</v>
          </cell>
          <cell r="E25">
            <v>58.25</v>
          </cell>
          <cell r="F25">
            <v>84</v>
          </cell>
          <cell r="G25">
            <v>30</v>
          </cell>
          <cell r="H25">
            <v>29.52</v>
          </cell>
          <cell r="I25" t="str">
            <v>L</v>
          </cell>
          <cell r="J25">
            <v>43.56</v>
          </cell>
          <cell r="K25">
            <v>0</v>
          </cell>
        </row>
        <row r="26">
          <cell r="B26">
            <v>22.833333333333332</v>
          </cell>
          <cell r="C26">
            <v>31.1</v>
          </cell>
          <cell r="D26">
            <v>15.7</v>
          </cell>
          <cell r="E26">
            <v>56.666666666666664</v>
          </cell>
          <cell r="F26">
            <v>83</v>
          </cell>
          <cell r="G26">
            <v>30</v>
          </cell>
          <cell r="H26">
            <v>23.759999999999998</v>
          </cell>
          <cell r="I26" t="str">
            <v>L</v>
          </cell>
          <cell r="J26">
            <v>34.56</v>
          </cell>
          <cell r="K26">
            <v>0</v>
          </cell>
        </row>
        <row r="27">
          <cell r="B27">
            <v>26.541666666666668</v>
          </cell>
          <cell r="C27">
            <v>36</v>
          </cell>
          <cell r="D27">
            <v>18</v>
          </cell>
          <cell r="E27">
            <v>46.708333333333336</v>
          </cell>
          <cell r="F27">
            <v>80</v>
          </cell>
          <cell r="G27">
            <v>20</v>
          </cell>
          <cell r="H27">
            <v>16.2</v>
          </cell>
          <cell r="I27" t="str">
            <v>L</v>
          </cell>
          <cell r="J27">
            <v>34.56</v>
          </cell>
          <cell r="K27">
            <v>0</v>
          </cell>
        </row>
        <row r="28">
          <cell r="B28">
            <v>23.287499999999998</v>
          </cell>
          <cell r="C28">
            <v>28.5</v>
          </cell>
          <cell r="D28">
            <v>19.899999999999999</v>
          </cell>
          <cell r="E28">
            <v>60.5</v>
          </cell>
          <cell r="F28">
            <v>74</v>
          </cell>
          <cell r="G28">
            <v>36</v>
          </cell>
          <cell r="H28">
            <v>32.4</v>
          </cell>
          <cell r="I28" t="str">
            <v>SE</v>
          </cell>
          <cell r="J28">
            <v>51.84</v>
          </cell>
          <cell r="K28">
            <v>0</v>
          </cell>
        </row>
        <row r="29">
          <cell r="B29">
            <v>22.374999999999996</v>
          </cell>
          <cell r="C29">
            <v>29.9</v>
          </cell>
          <cell r="D29">
            <v>17.600000000000001</v>
          </cell>
          <cell r="E29">
            <v>69.333333333333329</v>
          </cell>
          <cell r="F29">
            <v>92</v>
          </cell>
          <cell r="G29">
            <v>38</v>
          </cell>
          <cell r="H29">
            <v>27.720000000000002</v>
          </cell>
          <cell r="I29" t="str">
            <v>L</v>
          </cell>
          <cell r="J29">
            <v>41.76</v>
          </cell>
          <cell r="K29">
            <v>0</v>
          </cell>
        </row>
        <row r="30">
          <cell r="B30">
            <v>23.958333333333332</v>
          </cell>
          <cell r="C30">
            <v>32.5</v>
          </cell>
          <cell r="D30">
            <v>17.899999999999999</v>
          </cell>
          <cell r="E30">
            <v>63.25</v>
          </cell>
          <cell r="F30">
            <v>84</v>
          </cell>
          <cell r="G30">
            <v>33</v>
          </cell>
          <cell r="H30">
            <v>24.48</v>
          </cell>
          <cell r="I30" t="str">
            <v>L</v>
          </cell>
          <cell r="J30">
            <v>37.800000000000004</v>
          </cell>
          <cell r="K30">
            <v>0</v>
          </cell>
        </row>
        <row r="31">
          <cell r="B31">
            <v>20.708333333333336</v>
          </cell>
          <cell r="C31">
            <v>27.4</v>
          </cell>
          <cell r="D31">
            <v>16.8</v>
          </cell>
          <cell r="E31">
            <v>78.666666666666671</v>
          </cell>
          <cell r="F31">
            <v>95</v>
          </cell>
          <cell r="G31">
            <v>49</v>
          </cell>
          <cell r="H31">
            <v>31.680000000000003</v>
          </cell>
          <cell r="I31" t="str">
            <v>NE</v>
          </cell>
          <cell r="J31">
            <v>47.519999999999996</v>
          </cell>
          <cell r="K31">
            <v>5.4</v>
          </cell>
        </row>
        <row r="32">
          <cell r="B32">
            <v>20.087500000000002</v>
          </cell>
          <cell r="C32">
            <v>27.1</v>
          </cell>
          <cell r="D32">
            <v>15.6</v>
          </cell>
          <cell r="E32">
            <v>77.375</v>
          </cell>
          <cell r="F32">
            <v>97</v>
          </cell>
          <cell r="G32">
            <v>40</v>
          </cell>
          <cell r="H32">
            <v>17.28</v>
          </cell>
          <cell r="I32" t="str">
            <v>L</v>
          </cell>
          <cell r="J32">
            <v>30.6</v>
          </cell>
          <cell r="K32">
            <v>0</v>
          </cell>
        </row>
        <row r="33">
          <cell r="B33">
            <v>22.329166666666666</v>
          </cell>
          <cell r="C33">
            <v>30.3</v>
          </cell>
          <cell r="D33">
            <v>16</v>
          </cell>
          <cell r="E33">
            <v>57.458333333333336</v>
          </cell>
          <cell r="F33">
            <v>89</v>
          </cell>
          <cell r="G33">
            <v>22</v>
          </cell>
          <cell r="H33">
            <v>20.52</v>
          </cell>
          <cell r="I33" t="str">
            <v>L</v>
          </cell>
          <cell r="J33">
            <v>31.680000000000003</v>
          </cell>
          <cell r="K33">
            <v>0</v>
          </cell>
        </row>
        <row r="34">
          <cell r="B34">
            <v>25.058333333333337</v>
          </cell>
          <cell r="C34">
            <v>34.700000000000003</v>
          </cell>
          <cell r="D34">
            <v>17.100000000000001</v>
          </cell>
          <cell r="E34">
            <v>45.833333333333336</v>
          </cell>
          <cell r="F34">
            <v>74</v>
          </cell>
          <cell r="G34">
            <v>21</v>
          </cell>
          <cell r="H34">
            <v>21.96</v>
          </cell>
          <cell r="I34" t="str">
            <v>L</v>
          </cell>
          <cell r="J34">
            <v>34.56</v>
          </cell>
          <cell r="K34">
            <v>0</v>
          </cell>
        </row>
        <row r="35">
          <cell r="B35">
            <v>28.229166666666671</v>
          </cell>
          <cell r="C35">
            <v>36.4</v>
          </cell>
          <cell r="D35">
            <v>21</v>
          </cell>
          <cell r="E35">
            <v>40.291666666666664</v>
          </cell>
          <cell r="F35">
            <v>66</v>
          </cell>
          <cell r="G35">
            <v>12</v>
          </cell>
          <cell r="H35">
            <v>18</v>
          </cell>
          <cell r="I35" t="str">
            <v>SE</v>
          </cell>
          <cell r="J35">
            <v>29.16</v>
          </cell>
          <cell r="K35">
            <v>0</v>
          </cell>
        </row>
        <row r="36">
          <cell r="I36" t="str">
            <v>L</v>
          </cell>
        </row>
      </sheetData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4.4000000000000004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0.2</v>
          </cell>
        </row>
      </sheetData>
      <sheetData sheetId="5">
        <row r="5">
          <cell r="K5">
            <v>10.000000000000002</v>
          </cell>
        </row>
      </sheetData>
      <sheetData sheetId="6">
        <row r="5">
          <cell r="K5">
            <v>0.2</v>
          </cell>
        </row>
      </sheetData>
      <sheetData sheetId="7">
        <row r="5">
          <cell r="B5">
            <v>23.566666666666674</v>
          </cell>
          <cell r="C5">
            <v>32.6</v>
          </cell>
          <cell r="D5">
            <v>17.7</v>
          </cell>
          <cell r="E5">
            <v>63.25</v>
          </cell>
          <cell r="F5">
            <v>88</v>
          </cell>
          <cell r="G5">
            <v>28</v>
          </cell>
          <cell r="H5">
            <v>14.76</v>
          </cell>
          <cell r="I5" t="str">
            <v>NE</v>
          </cell>
          <cell r="J5">
            <v>29.52</v>
          </cell>
          <cell r="K5">
            <v>0</v>
          </cell>
        </row>
        <row r="6">
          <cell r="B6">
            <v>22.470833333333335</v>
          </cell>
          <cell r="C6">
            <v>32.200000000000003</v>
          </cell>
          <cell r="D6">
            <v>13.9</v>
          </cell>
          <cell r="E6">
            <v>61.041666666666664</v>
          </cell>
          <cell r="F6">
            <v>89</v>
          </cell>
          <cell r="G6">
            <v>28</v>
          </cell>
          <cell r="H6">
            <v>15.840000000000002</v>
          </cell>
          <cell r="I6" t="str">
            <v>NE</v>
          </cell>
          <cell r="J6">
            <v>43.92</v>
          </cell>
          <cell r="K6">
            <v>0</v>
          </cell>
        </row>
        <row r="7">
          <cell r="B7">
            <v>22.712500000000002</v>
          </cell>
          <cell r="C7">
            <v>32.6</v>
          </cell>
          <cell r="D7">
            <v>15.1</v>
          </cell>
          <cell r="E7">
            <v>61.541666666666664</v>
          </cell>
          <cell r="F7">
            <v>87</v>
          </cell>
          <cell r="G7">
            <v>29</v>
          </cell>
          <cell r="H7">
            <v>15.48</v>
          </cell>
          <cell r="I7" t="str">
            <v>NE</v>
          </cell>
          <cell r="J7">
            <v>34.56</v>
          </cell>
          <cell r="K7">
            <v>0</v>
          </cell>
        </row>
        <row r="8">
          <cell r="B8">
            <v>23.474999999999998</v>
          </cell>
          <cell r="C8">
            <v>33</v>
          </cell>
          <cell r="D8">
            <v>16.2</v>
          </cell>
          <cell r="E8">
            <v>58.958333333333336</v>
          </cell>
          <cell r="F8">
            <v>81</v>
          </cell>
          <cell r="G8">
            <v>27</v>
          </cell>
          <cell r="H8">
            <v>13.68</v>
          </cell>
          <cell r="I8" t="str">
            <v>NE</v>
          </cell>
          <cell r="J8">
            <v>29.52</v>
          </cell>
          <cell r="K8">
            <v>0</v>
          </cell>
        </row>
        <row r="9">
          <cell r="B9">
            <v>23.124999999999996</v>
          </cell>
          <cell r="C9">
            <v>33</v>
          </cell>
          <cell r="D9">
            <v>15.4</v>
          </cell>
          <cell r="E9">
            <v>62.5</v>
          </cell>
          <cell r="F9">
            <v>94</v>
          </cell>
          <cell r="G9">
            <v>30</v>
          </cell>
          <cell r="H9">
            <v>14.4</v>
          </cell>
          <cell r="I9" t="str">
            <v>NE</v>
          </cell>
          <cell r="J9">
            <v>37.800000000000004</v>
          </cell>
          <cell r="K9">
            <v>0</v>
          </cell>
        </row>
        <row r="10">
          <cell r="B10">
            <v>24.466666666666665</v>
          </cell>
          <cell r="C10">
            <v>32.6</v>
          </cell>
          <cell r="D10">
            <v>17.100000000000001</v>
          </cell>
          <cell r="E10">
            <v>56.083333333333336</v>
          </cell>
          <cell r="F10">
            <v>87</v>
          </cell>
          <cell r="G10">
            <v>29</v>
          </cell>
          <cell r="H10">
            <v>23.759999999999998</v>
          </cell>
          <cell r="I10" t="str">
            <v>N</v>
          </cell>
          <cell r="J10">
            <v>49.680000000000007</v>
          </cell>
          <cell r="K10">
            <v>0</v>
          </cell>
        </row>
        <row r="11">
          <cell r="B11">
            <v>26.458333333333329</v>
          </cell>
          <cell r="C11">
            <v>34.1</v>
          </cell>
          <cell r="D11">
            <v>20.3</v>
          </cell>
          <cell r="E11">
            <v>50.25</v>
          </cell>
          <cell r="F11">
            <v>66</v>
          </cell>
          <cell r="G11">
            <v>35</v>
          </cell>
          <cell r="H11">
            <v>20.52</v>
          </cell>
          <cell r="I11" t="str">
            <v>N</v>
          </cell>
          <cell r="J11">
            <v>47.16</v>
          </cell>
          <cell r="K11">
            <v>0</v>
          </cell>
        </row>
        <row r="12">
          <cell r="B12">
            <v>27.05</v>
          </cell>
          <cell r="C12">
            <v>34</v>
          </cell>
          <cell r="D12">
            <v>20.3</v>
          </cell>
          <cell r="E12">
            <v>52.375</v>
          </cell>
          <cell r="F12">
            <v>73</v>
          </cell>
          <cell r="G12">
            <v>31</v>
          </cell>
          <cell r="H12">
            <v>20.52</v>
          </cell>
          <cell r="I12" t="str">
            <v>NE</v>
          </cell>
          <cell r="J12">
            <v>42.84</v>
          </cell>
          <cell r="K12">
            <v>0</v>
          </cell>
        </row>
        <row r="13">
          <cell r="B13">
            <v>25.308333333333334</v>
          </cell>
          <cell r="C13">
            <v>33.9</v>
          </cell>
          <cell r="D13">
            <v>18.600000000000001</v>
          </cell>
          <cell r="E13">
            <v>52.958333333333336</v>
          </cell>
          <cell r="F13">
            <v>77</v>
          </cell>
          <cell r="G13">
            <v>25</v>
          </cell>
          <cell r="H13">
            <v>20.16</v>
          </cell>
          <cell r="I13" t="str">
            <v>NE</v>
          </cell>
          <cell r="J13">
            <v>40.680000000000007</v>
          </cell>
          <cell r="K13">
            <v>0</v>
          </cell>
        </row>
        <row r="14">
          <cell r="B14">
            <v>23.233333333333334</v>
          </cell>
          <cell r="C14">
            <v>33.1</v>
          </cell>
          <cell r="D14">
            <v>15.9</v>
          </cell>
          <cell r="E14">
            <v>57.25</v>
          </cell>
          <cell r="F14">
            <v>79</v>
          </cell>
          <cell r="G14">
            <v>31</v>
          </cell>
          <cell r="H14">
            <v>16.559999999999999</v>
          </cell>
          <cell r="I14" t="str">
            <v>N</v>
          </cell>
          <cell r="J14">
            <v>45.36</v>
          </cell>
          <cell r="K14">
            <v>0</v>
          </cell>
        </row>
        <row r="15">
          <cell r="B15">
            <v>23.433333333333337</v>
          </cell>
          <cell r="C15">
            <v>33.299999999999997</v>
          </cell>
          <cell r="D15">
            <v>16.5</v>
          </cell>
          <cell r="E15">
            <v>67.625</v>
          </cell>
          <cell r="F15">
            <v>97</v>
          </cell>
          <cell r="G15">
            <v>31</v>
          </cell>
          <cell r="H15">
            <v>13.68</v>
          </cell>
          <cell r="I15" t="str">
            <v>NE</v>
          </cell>
          <cell r="J15">
            <v>33.480000000000004</v>
          </cell>
          <cell r="K15">
            <v>0</v>
          </cell>
        </row>
        <row r="16">
          <cell r="B16">
            <v>23.025000000000002</v>
          </cell>
          <cell r="C16">
            <v>33.5</v>
          </cell>
          <cell r="D16">
            <v>13.8</v>
          </cell>
          <cell r="E16">
            <v>65.541666666666671</v>
          </cell>
          <cell r="F16">
            <v>100</v>
          </cell>
          <cell r="G16">
            <v>28</v>
          </cell>
          <cell r="H16">
            <v>19.8</v>
          </cell>
          <cell r="I16" t="str">
            <v>NE</v>
          </cell>
          <cell r="J16">
            <v>37.080000000000005</v>
          </cell>
          <cell r="K16">
            <v>0</v>
          </cell>
        </row>
        <row r="17">
          <cell r="B17">
            <v>23.216666666666658</v>
          </cell>
          <cell r="C17">
            <v>33.5</v>
          </cell>
          <cell r="D17">
            <v>16.100000000000001</v>
          </cell>
          <cell r="E17">
            <v>62.666666666666664</v>
          </cell>
          <cell r="F17">
            <v>84</v>
          </cell>
          <cell r="G17">
            <v>30</v>
          </cell>
          <cell r="H17">
            <v>11.520000000000001</v>
          </cell>
          <cell r="I17" t="str">
            <v>NE</v>
          </cell>
          <cell r="J17">
            <v>25.92</v>
          </cell>
          <cell r="K17">
            <v>0</v>
          </cell>
        </row>
        <row r="18">
          <cell r="B18">
            <v>21.983333333333334</v>
          </cell>
          <cell r="C18">
            <v>31.5</v>
          </cell>
          <cell r="D18">
            <v>16.600000000000001</v>
          </cell>
          <cell r="E18">
            <v>71.590909090909093</v>
          </cell>
          <cell r="F18">
            <v>100</v>
          </cell>
          <cell r="G18">
            <v>30</v>
          </cell>
          <cell r="H18">
            <v>14.04</v>
          </cell>
          <cell r="I18" t="str">
            <v>NE</v>
          </cell>
          <cell r="J18">
            <v>32.4</v>
          </cell>
          <cell r="K18">
            <v>0</v>
          </cell>
        </row>
        <row r="19">
          <cell r="B19">
            <v>20.691666666666666</v>
          </cell>
          <cell r="C19">
            <v>28.6</v>
          </cell>
          <cell r="D19">
            <v>16.3</v>
          </cell>
          <cell r="E19">
            <v>77.625</v>
          </cell>
          <cell r="F19">
            <v>100</v>
          </cell>
          <cell r="G19">
            <v>51</v>
          </cell>
          <cell r="H19">
            <v>10.44</v>
          </cell>
          <cell r="I19" t="str">
            <v>SO</v>
          </cell>
          <cell r="J19">
            <v>19.440000000000001</v>
          </cell>
          <cell r="K19">
            <v>0</v>
          </cell>
        </row>
        <row r="20">
          <cell r="B20">
            <v>22.770833333333332</v>
          </cell>
          <cell r="C20">
            <v>33.6</v>
          </cell>
          <cell r="D20">
            <v>16.399999999999999</v>
          </cell>
          <cell r="E20">
            <v>68.428571428571431</v>
          </cell>
          <cell r="F20">
            <v>100</v>
          </cell>
          <cell r="G20">
            <v>25</v>
          </cell>
          <cell r="H20">
            <v>15.120000000000001</v>
          </cell>
          <cell r="I20" t="str">
            <v>NE</v>
          </cell>
          <cell r="J20">
            <v>30.96</v>
          </cell>
          <cell r="K20">
            <v>0.2</v>
          </cell>
        </row>
        <row r="21">
          <cell r="B21">
            <v>23.479166666666668</v>
          </cell>
          <cell r="C21">
            <v>33.299999999999997</v>
          </cell>
          <cell r="D21">
            <v>15</v>
          </cell>
          <cell r="E21">
            <v>61.458333333333336</v>
          </cell>
          <cell r="F21">
            <v>92</v>
          </cell>
          <cell r="G21">
            <v>30</v>
          </cell>
          <cell r="H21">
            <v>13.32</v>
          </cell>
          <cell r="I21" t="str">
            <v>NE</v>
          </cell>
          <cell r="J21">
            <v>32.76</v>
          </cell>
          <cell r="K21">
            <v>0</v>
          </cell>
        </row>
        <row r="22">
          <cell r="B22">
            <v>19.241666666666671</v>
          </cell>
          <cell r="C22">
            <v>26</v>
          </cell>
          <cell r="D22">
            <v>15.2</v>
          </cell>
          <cell r="E22">
            <v>82.208333333333329</v>
          </cell>
          <cell r="F22">
            <v>92</v>
          </cell>
          <cell r="G22">
            <v>50</v>
          </cell>
          <cell r="H22">
            <v>14.04</v>
          </cell>
          <cell r="I22" t="str">
            <v>SO</v>
          </cell>
          <cell r="J22">
            <v>29.16</v>
          </cell>
          <cell r="K22">
            <v>1.4</v>
          </cell>
        </row>
        <row r="23">
          <cell r="B23">
            <v>15.833333333333334</v>
          </cell>
          <cell r="C23">
            <v>25.2</v>
          </cell>
          <cell r="D23">
            <v>7.8</v>
          </cell>
          <cell r="E23">
            <v>83.416666666666671</v>
          </cell>
          <cell r="F23">
            <v>100</v>
          </cell>
          <cell r="G23">
            <v>54</v>
          </cell>
          <cell r="H23">
            <v>11.16</v>
          </cell>
          <cell r="I23" t="str">
            <v>S</v>
          </cell>
          <cell r="J23">
            <v>21.96</v>
          </cell>
          <cell r="K23">
            <v>0</v>
          </cell>
        </row>
        <row r="24">
          <cell r="B24">
            <v>17.737500000000001</v>
          </cell>
          <cell r="C24">
            <v>28.6</v>
          </cell>
          <cell r="D24">
            <v>8.6</v>
          </cell>
          <cell r="E24">
            <v>76.833333333333329</v>
          </cell>
          <cell r="F24">
            <v>100</v>
          </cell>
          <cell r="G24">
            <v>40</v>
          </cell>
          <cell r="H24">
            <v>7.5600000000000005</v>
          </cell>
          <cell r="I24" t="str">
            <v>NE</v>
          </cell>
          <cell r="J24">
            <v>24.840000000000003</v>
          </cell>
          <cell r="K24">
            <v>0.2</v>
          </cell>
        </row>
        <row r="25">
          <cell r="B25">
            <v>20.745833333333334</v>
          </cell>
          <cell r="C25">
            <v>32</v>
          </cell>
          <cell r="D25">
            <v>11.3</v>
          </cell>
          <cell r="E25">
            <v>71.25</v>
          </cell>
          <cell r="F25">
            <v>96</v>
          </cell>
          <cell r="G25">
            <v>37</v>
          </cell>
          <cell r="H25">
            <v>11.879999999999999</v>
          </cell>
          <cell r="I25" t="str">
            <v>NE</v>
          </cell>
          <cell r="J25">
            <v>25.2</v>
          </cell>
          <cell r="K25">
            <v>0</v>
          </cell>
        </row>
        <row r="26">
          <cell r="B26">
            <v>24.779166666666665</v>
          </cell>
          <cell r="C26">
            <v>34.5</v>
          </cell>
          <cell r="D26">
            <v>17</v>
          </cell>
          <cell r="E26">
            <v>58.75</v>
          </cell>
          <cell r="F26">
            <v>75</v>
          </cell>
          <cell r="G26">
            <v>40</v>
          </cell>
          <cell r="H26">
            <v>15.48</v>
          </cell>
          <cell r="I26" t="str">
            <v>NE</v>
          </cell>
          <cell r="J26">
            <v>38.880000000000003</v>
          </cell>
          <cell r="K26">
            <v>0</v>
          </cell>
        </row>
        <row r="27">
          <cell r="B27">
            <v>26.558333333333334</v>
          </cell>
          <cell r="C27">
            <v>35.200000000000003</v>
          </cell>
          <cell r="D27">
            <v>18.7</v>
          </cell>
          <cell r="E27">
            <v>60.25</v>
          </cell>
          <cell r="F27">
            <v>81</v>
          </cell>
          <cell r="G27">
            <v>44</v>
          </cell>
          <cell r="H27">
            <v>11.879999999999999</v>
          </cell>
          <cell r="I27" t="str">
            <v>NE</v>
          </cell>
          <cell r="J27">
            <v>24.840000000000003</v>
          </cell>
          <cell r="K27">
            <v>0</v>
          </cell>
        </row>
        <row r="28">
          <cell r="B28">
            <v>22.216666666666669</v>
          </cell>
          <cell r="C28">
            <v>26.4</v>
          </cell>
          <cell r="D28">
            <v>18.899999999999999</v>
          </cell>
          <cell r="E28">
            <v>79.625</v>
          </cell>
          <cell r="F28">
            <v>90</v>
          </cell>
          <cell r="G28">
            <v>60</v>
          </cell>
          <cell r="H28">
            <v>15.48</v>
          </cell>
          <cell r="I28" t="str">
            <v>SO</v>
          </cell>
          <cell r="J28">
            <v>30.240000000000002</v>
          </cell>
          <cell r="K28">
            <v>0</v>
          </cell>
        </row>
        <row r="29">
          <cell r="B29">
            <v>23.483333333333334</v>
          </cell>
          <cell r="C29">
            <v>32.799999999999997</v>
          </cell>
          <cell r="D29">
            <v>17.5</v>
          </cell>
          <cell r="E29">
            <v>77.375</v>
          </cell>
          <cell r="F29">
            <v>94</v>
          </cell>
          <cell r="G29">
            <v>49</v>
          </cell>
          <cell r="H29">
            <v>12.6</v>
          </cell>
          <cell r="I29" t="str">
            <v>N</v>
          </cell>
          <cell r="J29">
            <v>24.48</v>
          </cell>
          <cell r="K29">
            <v>0</v>
          </cell>
        </row>
        <row r="30">
          <cell r="B30">
            <v>26.125</v>
          </cell>
          <cell r="C30">
            <v>35.5</v>
          </cell>
          <cell r="D30">
            <v>20.100000000000001</v>
          </cell>
          <cell r="E30">
            <v>65.958333333333329</v>
          </cell>
          <cell r="F30">
            <v>79</v>
          </cell>
          <cell r="G30">
            <v>43</v>
          </cell>
          <cell r="H30">
            <v>14.4</v>
          </cell>
          <cell r="I30" t="str">
            <v>NE</v>
          </cell>
          <cell r="J30">
            <v>29.52</v>
          </cell>
          <cell r="K30">
            <v>0</v>
          </cell>
        </row>
        <row r="31">
          <cell r="B31">
            <v>23.433333333333334</v>
          </cell>
          <cell r="C31">
            <v>26.9</v>
          </cell>
          <cell r="D31">
            <v>19.8</v>
          </cell>
          <cell r="E31">
            <v>74.333333333333329</v>
          </cell>
          <cell r="F31">
            <v>90</v>
          </cell>
          <cell r="G31">
            <v>58</v>
          </cell>
          <cell r="H31">
            <v>15.840000000000002</v>
          </cell>
          <cell r="I31" t="str">
            <v>SE</v>
          </cell>
          <cell r="J31">
            <v>45.72</v>
          </cell>
          <cell r="K31">
            <v>3.6</v>
          </cell>
        </row>
        <row r="32">
          <cell r="B32">
            <v>21.408333333333331</v>
          </cell>
          <cell r="C32">
            <v>32.4</v>
          </cell>
          <cell r="D32">
            <v>10.9</v>
          </cell>
          <cell r="E32">
            <v>70.166666666666671</v>
          </cell>
          <cell r="F32">
            <v>95</v>
          </cell>
          <cell r="G32">
            <v>35</v>
          </cell>
          <cell r="H32">
            <v>9.7200000000000006</v>
          </cell>
          <cell r="I32" t="str">
            <v>NE</v>
          </cell>
          <cell r="J32">
            <v>19.440000000000001</v>
          </cell>
          <cell r="K32">
            <v>0.2</v>
          </cell>
        </row>
        <row r="33">
          <cell r="B33">
            <v>22.312500000000004</v>
          </cell>
          <cell r="C33">
            <v>33.6</v>
          </cell>
          <cell r="D33">
            <v>12.7</v>
          </cell>
          <cell r="E33">
            <v>62.333333333333336</v>
          </cell>
          <cell r="F33">
            <v>87</v>
          </cell>
          <cell r="G33">
            <v>35</v>
          </cell>
          <cell r="H33">
            <v>14.76</v>
          </cell>
          <cell r="I33" t="str">
            <v>NE</v>
          </cell>
          <cell r="J33">
            <v>33.840000000000003</v>
          </cell>
          <cell r="K33">
            <v>0</v>
          </cell>
        </row>
        <row r="34">
          <cell r="B34">
            <v>24.175000000000001</v>
          </cell>
          <cell r="C34">
            <v>35.5</v>
          </cell>
          <cell r="D34">
            <v>14.5</v>
          </cell>
          <cell r="E34">
            <v>63.041666666666664</v>
          </cell>
          <cell r="F34">
            <v>85</v>
          </cell>
          <cell r="G34">
            <v>40</v>
          </cell>
          <cell r="H34">
            <v>14.4</v>
          </cell>
          <cell r="I34" t="str">
            <v>NE</v>
          </cell>
          <cell r="J34">
            <v>32.04</v>
          </cell>
          <cell r="K34">
            <v>0</v>
          </cell>
        </row>
        <row r="35">
          <cell r="B35">
            <v>26.754166666666663</v>
          </cell>
          <cell r="C35">
            <v>37.799999999999997</v>
          </cell>
          <cell r="D35">
            <v>17.5</v>
          </cell>
          <cell r="E35">
            <v>62.333333333333336</v>
          </cell>
          <cell r="F35">
            <v>83</v>
          </cell>
          <cell r="G35">
            <v>38</v>
          </cell>
          <cell r="H35">
            <v>14.4</v>
          </cell>
          <cell r="I35" t="str">
            <v>NE</v>
          </cell>
          <cell r="J35">
            <v>33.480000000000004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B5">
            <v>24.025000000000002</v>
          </cell>
          <cell r="C5">
            <v>31.5</v>
          </cell>
          <cell r="D5">
            <v>17</v>
          </cell>
          <cell r="E5">
            <v>42.5</v>
          </cell>
          <cell r="F5">
            <v>65</v>
          </cell>
          <cell r="G5">
            <v>22</v>
          </cell>
          <cell r="H5">
            <v>16.559999999999999</v>
          </cell>
          <cell r="I5" t="str">
            <v>L</v>
          </cell>
          <cell r="J5">
            <v>31.680000000000003</v>
          </cell>
          <cell r="K5">
            <v>0</v>
          </cell>
        </row>
        <row r="6">
          <cell r="B6">
            <v>24.941666666666663</v>
          </cell>
          <cell r="C6">
            <v>31.4</v>
          </cell>
          <cell r="D6">
            <v>19.2</v>
          </cell>
          <cell r="E6">
            <v>39.25</v>
          </cell>
          <cell r="F6">
            <v>56</v>
          </cell>
          <cell r="G6">
            <v>22</v>
          </cell>
          <cell r="H6">
            <v>19.8</v>
          </cell>
          <cell r="I6" t="str">
            <v>NE</v>
          </cell>
          <cell r="J6">
            <v>41.04</v>
          </cell>
          <cell r="K6">
            <v>0</v>
          </cell>
        </row>
        <row r="7">
          <cell r="B7">
            <v>24.145833333333332</v>
          </cell>
          <cell r="C7">
            <v>31.2</v>
          </cell>
          <cell r="D7">
            <v>18.3</v>
          </cell>
          <cell r="E7">
            <v>40.291666666666664</v>
          </cell>
          <cell r="F7">
            <v>59</v>
          </cell>
          <cell r="G7">
            <v>21</v>
          </cell>
          <cell r="H7">
            <v>16.559999999999999</v>
          </cell>
          <cell r="I7" t="str">
            <v>NE</v>
          </cell>
          <cell r="J7">
            <v>31.319999999999997</v>
          </cell>
          <cell r="K7">
            <v>0</v>
          </cell>
        </row>
        <row r="8">
          <cell r="B8">
            <v>23.5</v>
          </cell>
          <cell r="C8">
            <v>32</v>
          </cell>
          <cell r="D8">
            <v>15.7</v>
          </cell>
          <cell r="E8">
            <v>44.541666666666664</v>
          </cell>
          <cell r="F8">
            <v>69</v>
          </cell>
          <cell r="G8">
            <v>22</v>
          </cell>
          <cell r="H8">
            <v>15.120000000000001</v>
          </cell>
          <cell r="I8" t="str">
            <v>L</v>
          </cell>
          <cell r="J8">
            <v>33.840000000000003</v>
          </cell>
          <cell r="K8">
            <v>0</v>
          </cell>
        </row>
        <row r="9">
          <cell r="B9">
            <v>24.974999999999998</v>
          </cell>
          <cell r="C9">
            <v>32.6</v>
          </cell>
          <cell r="D9">
            <v>17.100000000000001</v>
          </cell>
          <cell r="E9">
            <v>39.416666666666664</v>
          </cell>
          <cell r="F9">
            <v>63</v>
          </cell>
          <cell r="G9">
            <v>19</v>
          </cell>
          <cell r="H9">
            <v>15.840000000000002</v>
          </cell>
          <cell r="I9" t="str">
            <v>L</v>
          </cell>
          <cell r="J9">
            <v>30.240000000000002</v>
          </cell>
          <cell r="K9">
            <v>0</v>
          </cell>
        </row>
        <row r="10">
          <cell r="B10">
            <v>25.233333333333334</v>
          </cell>
          <cell r="C10">
            <v>32.299999999999997</v>
          </cell>
          <cell r="D10">
            <v>19.600000000000001</v>
          </cell>
          <cell r="E10">
            <v>37.5</v>
          </cell>
          <cell r="F10">
            <v>52</v>
          </cell>
          <cell r="G10">
            <v>21</v>
          </cell>
          <cell r="H10">
            <v>21.240000000000002</v>
          </cell>
          <cell r="I10" t="str">
            <v>NE</v>
          </cell>
          <cell r="J10">
            <v>50.04</v>
          </cell>
          <cell r="K10">
            <v>0</v>
          </cell>
        </row>
        <row r="11">
          <cell r="B11">
            <v>25.575000000000003</v>
          </cell>
          <cell r="C11">
            <v>32.799999999999997</v>
          </cell>
          <cell r="D11">
            <v>20.399999999999999</v>
          </cell>
          <cell r="E11">
            <v>38.958333333333336</v>
          </cell>
          <cell r="F11">
            <v>52</v>
          </cell>
          <cell r="G11">
            <v>26</v>
          </cell>
          <cell r="H11">
            <v>23.400000000000002</v>
          </cell>
          <cell r="I11" t="str">
            <v>NE</v>
          </cell>
          <cell r="J11">
            <v>45</v>
          </cell>
          <cell r="K11">
            <v>0</v>
          </cell>
        </row>
        <row r="12">
          <cell r="B12">
            <v>26.574999999999999</v>
          </cell>
          <cell r="C12">
            <v>34.4</v>
          </cell>
          <cell r="D12">
            <v>20.8</v>
          </cell>
          <cell r="E12">
            <v>38.375</v>
          </cell>
          <cell r="F12">
            <v>56</v>
          </cell>
          <cell r="G12">
            <v>19</v>
          </cell>
          <cell r="H12">
            <v>17.64</v>
          </cell>
          <cell r="I12" t="str">
            <v>NE</v>
          </cell>
          <cell r="J12">
            <v>36.36</v>
          </cell>
          <cell r="K12">
            <v>0</v>
          </cell>
        </row>
        <row r="13">
          <cell r="B13">
            <v>27.283333333333331</v>
          </cell>
          <cell r="C13">
            <v>33.4</v>
          </cell>
          <cell r="D13">
            <v>22.5</v>
          </cell>
          <cell r="E13">
            <v>28.416666666666668</v>
          </cell>
          <cell r="F13">
            <v>41</v>
          </cell>
          <cell r="G13">
            <v>17</v>
          </cell>
          <cell r="H13">
            <v>24.840000000000003</v>
          </cell>
          <cell r="I13" t="str">
            <v>NE</v>
          </cell>
          <cell r="J13">
            <v>53.64</v>
          </cell>
          <cell r="K13">
            <v>0</v>
          </cell>
        </row>
        <row r="14">
          <cell r="B14">
            <v>26.120833333333323</v>
          </cell>
          <cell r="C14">
            <v>33.700000000000003</v>
          </cell>
          <cell r="D14">
            <v>19.399999999999999</v>
          </cell>
          <cell r="E14">
            <v>34</v>
          </cell>
          <cell r="F14">
            <v>53</v>
          </cell>
          <cell r="G14">
            <v>18</v>
          </cell>
          <cell r="H14">
            <v>19.079999999999998</v>
          </cell>
          <cell r="I14" t="str">
            <v>NE</v>
          </cell>
          <cell r="J14">
            <v>33.119999999999997</v>
          </cell>
          <cell r="K14">
            <v>0</v>
          </cell>
        </row>
        <row r="15">
          <cell r="B15">
            <v>25.95</v>
          </cell>
          <cell r="C15">
            <v>32.4</v>
          </cell>
          <cell r="D15">
            <v>19.899999999999999</v>
          </cell>
          <cell r="E15">
            <v>39.083333333333336</v>
          </cell>
          <cell r="F15">
            <v>56</v>
          </cell>
          <cell r="G15">
            <v>23</v>
          </cell>
          <cell r="H15">
            <v>25.92</v>
          </cell>
          <cell r="I15" t="str">
            <v>L</v>
          </cell>
          <cell r="J15">
            <v>46.800000000000004</v>
          </cell>
          <cell r="K15">
            <v>0</v>
          </cell>
        </row>
        <row r="16">
          <cell r="B16">
            <v>26.0625</v>
          </cell>
          <cell r="C16">
            <v>32</v>
          </cell>
          <cell r="D16">
            <v>22</v>
          </cell>
          <cell r="E16">
            <v>35.5</v>
          </cell>
          <cell r="F16">
            <v>46</v>
          </cell>
          <cell r="G16">
            <v>22</v>
          </cell>
          <cell r="H16">
            <v>23.400000000000002</v>
          </cell>
          <cell r="I16" t="str">
            <v>L</v>
          </cell>
          <cell r="J16">
            <v>38.519999999999996</v>
          </cell>
          <cell r="K16">
            <v>0</v>
          </cell>
        </row>
        <row r="17">
          <cell r="B17">
            <v>25.012499999999992</v>
          </cell>
          <cell r="C17">
            <v>32.1</v>
          </cell>
          <cell r="D17">
            <v>18.3</v>
          </cell>
          <cell r="E17">
            <v>35.916666666666664</v>
          </cell>
          <cell r="F17">
            <v>62</v>
          </cell>
          <cell r="G17">
            <v>19</v>
          </cell>
          <cell r="H17">
            <v>25.56</v>
          </cell>
          <cell r="I17" t="str">
            <v>L</v>
          </cell>
          <cell r="J17">
            <v>40.32</v>
          </cell>
          <cell r="K17">
            <v>0</v>
          </cell>
        </row>
        <row r="18">
          <cell r="B18">
            <v>24.7</v>
          </cell>
          <cell r="C18">
            <v>31</v>
          </cell>
          <cell r="D18">
            <v>19.7</v>
          </cell>
          <cell r="E18">
            <v>33.375</v>
          </cell>
          <cell r="F18">
            <v>55</v>
          </cell>
          <cell r="G18">
            <v>19</v>
          </cell>
          <cell r="H18">
            <v>24.840000000000003</v>
          </cell>
          <cell r="I18" t="str">
            <v>L</v>
          </cell>
          <cell r="J18">
            <v>39.96</v>
          </cell>
          <cell r="K18">
            <v>0</v>
          </cell>
        </row>
        <row r="19">
          <cell r="B19">
            <v>23.983333333333334</v>
          </cell>
          <cell r="C19">
            <v>31.2</v>
          </cell>
          <cell r="D19">
            <v>18</v>
          </cell>
          <cell r="E19">
            <v>36.416666666666664</v>
          </cell>
          <cell r="F19">
            <v>52</v>
          </cell>
          <cell r="G19">
            <v>24</v>
          </cell>
          <cell r="H19">
            <v>20.88</v>
          </cell>
          <cell r="I19" t="str">
            <v>N</v>
          </cell>
          <cell r="J19">
            <v>33.480000000000004</v>
          </cell>
          <cell r="K19">
            <v>0</v>
          </cell>
        </row>
        <row r="20">
          <cell r="B20">
            <v>24.029166666666669</v>
          </cell>
          <cell r="C20">
            <v>32.700000000000003</v>
          </cell>
          <cell r="D20">
            <v>16.899999999999999</v>
          </cell>
          <cell r="E20">
            <v>42.083333333333336</v>
          </cell>
          <cell r="F20">
            <v>68</v>
          </cell>
          <cell r="G20">
            <v>18</v>
          </cell>
          <cell r="H20">
            <v>22.68</v>
          </cell>
          <cell r="I20" t="str">
            <v>L</v>
          </cell>
          <cell r="J20">
            <v>39.24</v>
          </cell>
          <cell r="K20">
            <v>0</v>
          </cell>
        </row>
        <row r="21">
          <cell r="B21">
            <v>26.141666666666666</v>
          </cell>
          <cell r="C21">
            <v>33.299999999999997</v>
          </cell>
          <cell r="D21">
            <v>20.399999999999999</v>
          </cell>
          <cell r="E21">
            <v>34.958333333333336</v>
          </cell>
          <cell r="F21">
            <v>51</v>
          </cell>
          <cell r="G21">
            <v>22</v>
          </cell>
          <cell r="H21">
            <v>21.6</v>
          </cell>
          <cell r="I21" t="str">
            <v>L</v>
          </cell>
          <cell r="J21">
            <v>38.880000000000003</v>
          </cell>
          <cell r="K21">
            <v>0</v>
          </cell>
        </row>
        <row r="22">
          <cell r="B22">
            <v>25.758333333333329</v>
          </cell>
          <cell r="C22">
            <v>32.9</v>
          </cell>
          <cell r="D22">
            <v>18.3</v>
          </cell>
          <cell r="E22">
            <v>43.791666666666664</v>
          </cell>
          <cell r="F22">
            <v>65</v>
          </cell>
          <cell r="G22">
            <v>26</v>
          </cell>
          <cell r="H22">
            <v>20.16</v>
          </cell>
          <cell r="I22" t="str">
            <v>N</v>
          </cell>
          <cell r="J22">
            <v>46.080000000000005</v>
          </cell>
          <cell r="K22">
            <v>0</v>
          </cell>
        </row>
        <row r="23">
          <cell r="B23">
            <v>20.008333333333336</v>
          </cell>
          <cell r="C23">
            <v>26.7</v>
          </cell>
          <cell r="D23">
            <v>14.3</v>
          </cell>
          <cell r="E23">
            <v>61.5</v>
          </cell>
          <cell r="F23">
            <v>87</v>
          </cell>
          <cell r="G23">
            <v>31</v>
          </cell>
          <cell r="H23">
            <v>23.759999999999998</v>
          </cell>
          <cell r="I23" t="str">
            <v>N</v>
          </cell>
          <cell r="J23">
            <v>38.519999999999996</v>
          </cell>
          <cell r="K23">
            <v>0</v>
          </cell>
        </row>
        <row r="24">
          <cell r="B24">
            <v>20.362499999999994</v>
          </cell>
          <cell r="C24">
            <v>29.7</v>
          </cell>
          <cell r="D24">
            <v>14.1</v>
          </cell>
          <cell r="E24">
            <v>54.041666666666664</v>
          </cell>
          <cell r="F24">
            <v>81</v>
          </cell>
          <cell r="G24">
            <v>21</v>
          </cell>
          <cell r="H24">
            <v>23.040000000000003</v>
          </cell>
          <cell r="I24" t="str">
            <v>SE</v>
          </cell>
          <cell r="J24">
            <v>37.440000000000005</v>
          </cell>
          <cell r="K24">
            <v>0</v>
          </cell>
        </row>
        <row r="25">
          <cell r="B25">
            <v>23.058333333333334</v>
          </cell>
          <cell r="C25">
            <v>31.3</v>
          </cell>
          <cell r="D25">
            <v>16.399999999999999</v>
          </cell>
          <cell r="E25">
            <v>41.208333333333336</v>
          </cell>
          <cell r="F25">
            <v>61</v>
          </cell>
          <cell r="G25">
            <v>25</v>
          </cell>
          <cell r="H25">
            <v>26.64</v>
          </cell>
          <cell r="I25" t="str">
            <v>L</v>
          </cell>
          <cell r="J25">
            <v>39.6</v>
          </cell>
          <cell r="K25">
            <v>0</v>
          </cell>
        </row>
        <row r="26">
          <cell r="B26">
            <v>26.045833333333331</v>
          </cell>
          <cell r="C26">
            <v>34.1</v>
          </cell>
          <cell r="D26">
            <v>20.399999999999999</v>
          </cell>
          <cell r="E26">
            <v>37.083333333333336</v>
          </cell>
          <cell r="F26">
            <v>49</v>
          </cell>
          <cell r="G26">
            <v>21</v>
          </cell>
          <cell r="H26">
            <v>25.2</v>
          </cell>
          <cell r="I26" t="str">
            <v>L</v>
          </cell>
          <cell r="J26">
            <v>41.04</v>
          </cell>
          <cell r="K26">
            <v>0</v>
          </cell>
        </row>
        <row r="27">
          <cell r="B27">
            <v>27.325000000000006</v>
          </cell>
          <cell r="C27">
            <v>34.799999999999997</v>
          </cell>
          <cell r="D27">
            <v>19.2</v>
          </cell>
          <cell r="E27">
            <v>37.208333333333336</v>
          </cell>
          <cell r="F27">
            <v>57</v>
          </cell>
          <cell r="G27">
            <v>22</v>
          </cell>
          <cell r="H27">
            <v>16.2</v>
          </cell>
          <cell r="I27" t="str">
            <v>N</v>
          </cell>
          <cell r="J27">
            <v>37.440000000000005</v>
          </cell>
          <cell r="K27">
            <v>0</v>
          </cell>
        </row>
        <row r="28">
          <cell r="B28">
            <v>26.2</v>
          </cell>
          <cell r="C28">
            <v>33.6</v>
          </cell>
          <cell r="D28">
            <v>18.2</v>
          </cell>
          <cell r="E28">
            <v>49.708333333333336</v>
          </cell>
          <cell r="F28">
            <v>78</v>
          </cell>
          <cell r="G28">
            <v>28</v>
          </cell>
          <cell r="H28">
            <v>20.16</v>
          </cell>
          <cell r="I28" t="str">
            <v>L</v>
          </cell>
          <cell r="J28">
            <v>29.880000000000003</v>
          </cell>
          <cell r="K28">
            <v>0</v>
          </cell>
        </row>
        <row r="29">
          <cell r="B29">
            <v>25.708333333333332</v>
          </cell>
          <cell r="C29">
            <v>33.799999999999997</v>
          </cell>
          <cell r="D29">
            <v>20.5</v>
          </cell>
          <cell r="E29">
            <v>47.541666666666664</v>
          </cell>
          <cell r="F29">
            <v>65</v>
          </cell>
          <cell r="G29">
            <v>23</v>
          </cell>
          <cell r="H29">
            <v>29.16</v>
          </cell>
          <cell r="I29" t="str">
            <v>L</v>
          </cell>
          <cell r="J29">
            <v>50.4</v>
          </cell>
          <cell r="K29">
            <v>0</v>
          </cell>
        </row>
        <row r="30">
          <cell r="B30">
            <v>27.787499999999994</v>
          </cell>
          <cell r="C30">
            <v>35.799999999999997</v>
          </cell>
          <cell r="D30">
            <v>22.3</v>
          </cell>
          <cell r="E30">
            <v>42.541666666666664</v>
          </cell>
          <cell r="F30">
            <v>59</v>
          </cell>
          <cell r="G30">
            <v>22</v>
          </cell>
          <cell r="H30">
            <v>31.319999999999997</v>
          </cell>
          <cell r="I30" t="str">
            <v>L</v>
          </cell>
          <cell r="J30">
            <v>46.080000000000005</v>
          </cell>
          <cell r="K30">
            <v>0</v>
          </cell>
        </row>
        <row r="31">
          <cell r="B31">
            <v>21.104166666666664</v>
          </cell>
          <cell r="C31">
            <v>27.7</v>
          </cell>
          <cell r="D31">
            <v>16.7</v>
          </cell>
          <cell r="E31">
            <v>69.958333333333329</v>
          </cell>
          <cell r="F31">
            <v>88</v>
          </cell>
          <cell r="G31">
            <v>42</v>
          </cell>
          <cell r="H31">
            <v>32.04</v>
          </cell>
          <cell r="I31" t="str">
            <v>SE</v>
          </cell>
          <cell r="J31">
            <v>57.960000000000008</v>
          </cell>
          <cell r="K31">
            <v>8.6</v>
          </cell>
        </row>
        <row r="32">
          <cell r="B32">
            <v>20.741666666666664</v>
          </cell>
          <cell r="C32">
            <v>29</v>
          </cell>
          <cell r="D32">
            <v>15.5</v>
          </cell>
          <cell r="E32">
            <v>65.75</v>
          </cell>
          <cell r="F32">
            <v>92</v>
          </cell>
          <cell r="G32">
            <v>31</v>
          </cell>
          <cell r="H32">
            <v>20.88</v>
          </cell>
          <cell r="I32" t="str">
            <v>L</v>
          </cell>
          <cell r="J32">
            <v>34.92</v>
          </cell>
          <cell r="K32">
            <v>0</v>
          </cell>
        </row>
        <row r="33">
          <cell r="B33">
            <v>24.112500000000001</v>
          </cell>
          <cell r="C33">
            <v>32.700000000000003</v>
          </cell>
          <cell r="D33">
            <v>17.2</v>
          </cell>
          <cell r="E33">
            <v>44.208333333333336</v>
          </cell>
          <cell r="F33">
            <v>71</v>
          </cell>
          <cell r="G33">
            <v>16</v>
          </cell>
          <cell r="H33">
            <v>23.040000000000003</v>
          </cell>
          <cell r="I33" t="str">
            <v>L</v>
          </cell>
          <cell r="J33">
            <v>42.480000000000004</v>
          </cell>
          <cell r="K33">
            <v>0</v>
          </cell>
        </row>
        <row r="34">
          <cell r="B34">
            <v>26.683333333333326</v>
          </cell>
          <cell r="C34">
            <v>36</v>
          </cell>
          <cell r="D34">
            <v>18.5</v>
          </cell>
          <cell r="E34">
            <v>35.208333333333336</v>
          </cell>
          <cell r="F34">
            <v>60</v>
          </cell>
          <cell r="G34">
            <v>17</v>
          </cell>
          <cell r="H34">
            <v>27.36</v>
          </cell>
          <cell r="I34" t="str">
            <v>L</v>
          </cell>
          <cell r="J34">
            <v>39.6</v>
          </cell>
          <cell r="K34">
            <v>0</v>
          </cell>
        </row>
        <row r="35">
          <cell r="B35">
            <v>28.970833333333335</v>
          </cell>
          <cell r="C35">
            <v>37.1</v>
          </cell>
          <cell r="D35">
            <v>22.4</v>
          </cell>
          <cell r="E35">
            <v>35.041666666666664</v>
          </cell>
          <cell r="F35">
            <v>57</v>
          </cell>
          <cell r="G35">
            <v>17</v>
          </cell>
          <cell r="H35">
            <v>22.68</v>
          </cell>
          <cell r="I35" t="str">
            <v>L</v>
          </cell>
          <cell r="J35">
            <v>41.04</v>
          </cell>
          <cell r="K35">
            <v>0</v>
          </cell>
        </row>
        <row r="36">
          <cell r="I36" t="str">
            <v>L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0.8</v>
          </cell>
        </row>
      </sheetData>
      <sheetData sheetId="1">
        <row r="5">
          <cell r="K5">
            <v>1.5999999999999999</v>
          </cell>
        </row>
      </sheetData>
      <sheetData sheetId="2">
        <row r="5">
          <cell r="K5">
            <v>7.0000000000000018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15.8</v>
          </cell>
        </row>
      </sheetData>
      <sheetData sheetId="6">
        <row r="5">
          <cell r="K5">
            <v>0</v>
          </cell>
        </row>
      </sheetData>
      <sheetData sheetId="7">
        <row r="5">
          <cell r="B5">
            <v>21.795833333333334</v>
          </cell>
          <cell r="C5">
            <v>31</v>
          </cell>
          <cell r="D5">
            <v>13.1</v>
          </cell>
          <cell r="E5">
            <v>55.625</v>
          </cell>
          <cell r="F5">
            <v>85</v>
          </cell>
          <cell r="G5">
            <v>24</v>
          </cell>
          <cell r="H5">
            <v>13.68</v>
          </cell>
          <cell r="I5" t="str">
            <v>O</v>
          </cell>
          <cell r="J5">
            <v>23.040000000000003</v>
          </cell>
          <cell r="K5">
            <v>0</v>
          </cell>
        </row>
        <row r="6">
          <cell r="B6">
            <v>22.179166666666664</v>
          </cell>
          <cell r="C6">
            <v>31.9</v>
          </cell>
          <cell r="D6">
            <v>12.6</v>
          </cell>
          <cell r="E6">
            <v>55</v>
          </cell>
          <cell r="F6">
            <v>86</v>
          </cell>
          <cell r="G6">
            <v>22</v>
          </cell>
          <cell r="H6">
            <v>11.879999999999999</v>
          </cell>
          <cell r="I6" t="str">
            <v>SO</v>
          </cell>
          <cell r="J6">
            <v>27.720000000000002</v>
          </cell>
          <cell r="K6">
            <v>0</v>
          </cell>
        </row>
        <row r="7">
          <cell r="B7">
            <v>21.650000000000002</v>
          </cell>
          <cell r="C7">
            <v>31.9</v>
          </cell>
          <cell r="D7">
            <v>12.1</v>
          </cell>
          <cell r="E7">
            <v>54.833333333333336</v>
          </cell>
          <cell r="F7">
            <v>89</v>
          </cell>
          <cell r="G7">
            <v>17</v>
          </cell>
          <cell r="H7">
            <v>9</v>
          </cell>
          <cell r="I7" t="str">
            <v>O</v>
          </cell>
          <cell r="J7">
            <v>21.96</v>
          </cell>
          <cell r="K7">
            <v>0</v>
          </cell>
        </row>
        <row r="8">
          <cell r="B8">
            <v>21.637500000000006</v>
          </cell>
          <cell r="C8">
            <v>32.200000000000003</v>
          </cell>
          <cell r="D8">
            <v>12.1</v>
          </cell>
          <cell r="E8">
            <v>52.625</v>
          </cell>
          <cell r="F8">
            <v>84</v>
          </cell>
          <cell r="G8">
            <v>22</v>
          </cell>
          <cell r="H8">
            <v>8.2799999999999994</v>
          </cell>
          <cell r="I8" t="str">
            <v>O</v>
          </cell>
          <cell r="J8">
            <v>24.48</v>
          </cell>
          <cell r="K8">
            <v>0</v>
          </cell>
        </row>
        <row r="9">
          <cell r="B9">
            <v>22.224999999999998</v>
          </cell>
          <cell r="C9">
            <v>32</v>
          </cell>
          <cell r="D9">
            <v>12.6</v>
          </cell>
          <cell r="E9">
            <v>51.208333333333336</v>
          </cell>
          <cell r="F9">
            <v>86</v>
          </cell>
          <cell r="G9">
            <v>18</v>
          </cell>
          <cell r="H9">
            <v>12.24</v>
          </cell>
          <cell r="I9" t="str">
            <v>SO</v>
          </cell>
          <cell r="J9">
            <v>27.720000000000002</v>
          </cell>
          <cell r="K9">
            <v>0</v>
          </cell>
        </row>
        <row r="10">
          <cell r="B10">
            <v>22.216666666666665</v>
          </cell>
          <cell r="C10">
            <v>32.799999999999997</v>
          </cell>
          <cell r="D10">
            <v>12.3</v>
          </cell>
          <cell r="E10">
            <v>49.416666666666664</v>
          </cell>
          <cell r="F10">
            <v>83</v>
          </cell>
          <cell r="G10">
            <v>18</v>
          </cell>
          <cell r="H10">
            <v>17.28</v>
          </cell>
          <cell r="I10" t="str">
            <v>SO</v>
          </cell>
          <cell r="J10">
            <v>32.76</v>
          </cell>
          <cell r="K10">
            <v>0</v>
          </cell>
        </row>
        <row r="11">
          <cell r="B11">
            <v>22.191666666666666</v>
          </cell>
          <cell r="C11">
            <v>34</v>
          </cell>
          <cell r="D11">
            <v>11.5</v>
          </cell>
          <cell r="E11">
            <v>50.958333333333336</v>
          </cell>
          <cell r="F11">
            <v>84</v>
          </cell>
          <cell r="G11">
            <v>18</v>
          </cell>
          <cell r="H11">
            <v>10.08</v>
          </cell>
          <cell r="I11" t="str">
            <v>O</v>
          </cell>
          <cell r="J11">
            <v>28.08</v>
          </cell>
          <cell r="K11">
            <v>0</v>
          </cell>
        </row>
        <row r="12">
          <cell r="B12">
            <v>22.916666666666668</v>
          </cell>
          <cell r="C12">
            <v>33.5</v>
          </cell>
          <cell r="D12">
            <v>13.2</v>
          </cell>
          <cell r="E12">
            <v>49.291666666666664</v>
          </cell>
          <cell r="F12">
            <v>82</v>
          </cell>
          <cell r="G12">
            <v>17</v>
          </cell>
          <cell r="H12">
            <v>14.04</v>
          </cell>
          <cell r="I12" t="str">
            <v>SO</v>
          </cell>
          <cell r="J12">
            <v>24.12</v>
          </cell>
          <cell r="K12">
            <v>0</v>
          </cell>
        </row>
        <row r="13">
          <cell r="B13">
            <v>22.508333333333336</v>
          </cell>
          <cell r="C13">
            <v>32.5</v>
          </cell>
          <cell r="D13">
            <v>12.2</v>
          </cell>
          <cell r="E13">
            <v>49.583333333333336</v>
          </cell>
          <cell r="F13">
            <v>84</v>
          </cell>
          <cell r="G13">
            <v>23</v>
          </cell>
          <cell r="H13">
            <v>12.6</v>
          </cell>
          <cell r="I13" t="str">
            <v>NE</v>
          </cell>
          <cell r="J13">
            <v>38.880000000000003</v>
          </cell>
          <cell r="K13">
            <v>0</v>
          </cell>
        </row>
        <row r="14">
          <cell r="B14">
            <v>23.55</v>
          </cell>
          <cell r="C14">
            <v>32.6</v>
          </cell>
          <cell r="D14">
            <v>15</v>
          </cell>
          <cell r="E14">
            <v>48.625</v>
          </cell>
          <cell r="F14">
            <v>79</v>
          </cell>
          <cell r="G14">
            <v>23</v>
          </cell>
          <cell r="H14">
            <v>14.04</v>
          </cell>
          <cell r="I14" t="str">
            <v>NE</v>
          </cell>
          <cell r="J14">
            <v>27</v>
          </cell>
          <cell r="K14">
            <v>0</v>
          </cell>
        </row>
        <row r="15">
          <cell r="B15">
            <v>22.633333333333329</v>
          </cell>
          <cell r="C15">
            <v>31.6</v>
          </cell>
          <cell r="D15">
            <v>14.1</v>
          </cell>
          <cell r="E15">
            <v>54.083333333333336</v>
          </cell>
          <cell r="F15">
            <v>86</v>
          </cell>
          <cell r="G15">
            <v>25</v>
          </cell>
          <cell r="H15">
            <v>18.36</v>
          </cell>
          <cell r="I15" t="str">
            <v>NE</v>
          </cell>
          <cell r="J15">
            <v>38.880000000000003</v>
          </cell>
          <cell r="K15">
            <v>0</v>
          </cell>
        </row>
        <row r="16">
          <cell r="B16">
            <v>21.987500000000001</v>
          </cell>
          <cell r="C16">
            <v>30.8</v>
          </cell>
          <cell r="D16">
            <v>12.7</v>
          </cell>
          <cell r="E16">
            <v>48.083333333333336</v>
          </cell>
          <cell r="F16">
            <v>82</v>
          </cell>
          <cell r="G16">
            <v>21</v>
          </cell>
          <cell r="H16">
            <v>16.2</v>
          </cell>
          <cell r="I16" t="str">
            <v>NE</v>
          </cell>
          <cell r="J16">
            <v>31.319999999999997</v>
          </cell>
          <cell r="K16">
            <v>0</v>
          </cell>
        </row>
        <row r="17">
          <cell r="B17">
            <v>21.6875</v>
          </cell>
          <cell r="C17">
            <v>30.7</v>
          </cell>
          <cell r="D17">
            <v>12</v>
          </cell>
          <cell r="E17">
            <v>49.208333333333336</v>
          </cell>
          <cell r="F17">
            <v>84</v>
          </cell>
          <cell r="G17">
            <v>20</v>
          </cell>
          <cell r="H17">
            <v>18</v>
          </cell>
          <cell r="I17" t="str">
            <v>NE</v>
          </cell>
          <cell r="J17">
            <v>32.4</v>
          </cell>
          <cell r="K17">
            <v>0</v>
          </cell>
        </row>
        <row r="18">
          <cell r="B18">
            <v>20.545833333333334</v>
          </cell>
          <cell r="C18">
            <v>30.4</v>
          </cell>
          <cell r="D18">
            <v>10.9</v>
          </cell>
          <cell r="E18">
            <v>51.541666666666664</v>
          </cell>
          <cell r="F18">
            <v>85</v>
          </cell>
          <cell r="G18">
            <v>21</v>
          </cell>
          <cell r="H18">
            <v>15.120000000000001</v>
          </cell>
          <cell r="I18" t="str">
            <v>NE</v>
          </cell>
          <cell r="J18">
            <v>34.56</v>
          </cell>
          <cell r="K18">
            <v>0</v>
          </cell>
        </row>
        <row r="19">
          <cell r="B19">
            <v>22.025000000000002</v>
          </cell>
          <cell r="C19">
            <v>31.5</v>
          </cell>
          <cell r="D19">
            <v>12.7</v>
          </cell>
          <cell r="E19">
            <v>46.291666666666664</v>
          </cell>
          <cell r="F19">
            <v>77</v>
          </cell>
          <cell r="G19">
            <v>19</v>
          </cell>
          <cell r="H19">
            <v>15.120000000000001</v>
          </cell>
          <cell r="I19" t="str">
            <v>NE</v>
          </cell>
          <cell r="J19">
            <v>25.92</v>
          </cell>
          <cell r="K19">
            <v>0</v>
          </cell>
        </row>
        <row r="20">
          <cell r="B20">
            <v>22.945833333333336</v>
          </cell>
          <cell r="C20">
            <v>33.1</v>
          </cell>
          <cell r="D20">
            <v>12.5</v>
          </cell>
          <cell r="E20">
            <v>47.583333333333336</v>
          </cell>
          <cell r="F20">
            <v>82</v>
          </cell>
          <cell r="G20">
            <v>20</v>
          </cell>
          <cell r="H20">
            <v>15.48</v>
          </cell>
          <cell r="I20" t="str">
            <v>NE</v>
          </cell>
          <cell r="J20">
            <v>50.76</v>
          </cell>
          <cell r="K20">
            <v>0</v>
          </cell>
        </row>
        <row r="21">
          <cell r="B21">
            <v>23.608333333333334</v>
          </cell>
          <cell r="C21">
            <v>33.299999999999997</v>
          </cell>
          <cell r="D21">
            <v>13.6</v>
          </cell>
          <cell r="E21">
            <v>47.375</v>
          </cell>
          <cell r="F21">
            <v>82</v>
          </cell>
          <cell r="G21">
            <v>21</v>
          </cell>
          <cell r="H21">
            <v>14.04</v>
          </cell>
          <cell r="I21" t="str">
            <v>NE</v>
          </cell>
          <cell r="J21">
            <v>38.159999999999997</v>
          </cell>
          <cell r="K21">
            <v>0</v>
          </cell>
        </row>
        <row r="22">
          <cell r="B22">
            <v>25.129166666666666</v>
          </cell>
          <cell r="C22">
            <v>34.200000000000003</v>
          </cell>
          <cell r="D22">
            <v>17.100000000000001</v>
          </cell>
          <cell r="E22">
            <v>45.125</v>
          </cell>
          <cell r="F22">
            <v>74</v>
          </cell>
          <cell r="G22">
            <v>21</v>
          </cell>
          <cell r="H22">
            <v>14.76</v>
          </cell>
          <cell r="I22" t="str">
            <v>NE</v>
          </cell>
          <cell r="J22">
            <v>35.28</v>
          </cell>
          <cell r="K22">
            <v>0</v>
          </cell>
        </row>
        <row r="23">
          <cell r="B23">
            <v>23.945833333333336</v>
          </cell>
          <cell r="C23">
            <v>30.1</v>
          </cell>
          <cell r="D23">
            <v>19.3</v>
          </cell>
          <cell r="E23">
            <v>54.125</v>
          </cell>
          <cell r="F23">
            <v>79</v>
          </cell>
          <cell r="G23">
            <v>34</v>
          </cell>
          <cell r="H23">
            <v>13.32</v>
          </cell>
          <cell r="I23" t="str">
            <v>NE</v>
          </cell>
          <cell r="J23">
            <v>26.64</v>
          </cell>
          <cell r="K23">
            <v>0</v>
          </cell>
        </row>
        <row r="24">
          <cell r="B24">
            <v>21.366666666666664</v>
          </cell>
          <cell r="C24">
            <v>30</v>
          </cell>
          <cell r="D24">
            <v>14.7</v>
          </cell>
          <cell r="E24">
            <v>53.791666666666664</v>
          </cell>
          <cell r="F24">
            <v>81</v>
          </cell>
          <cell r="G24">
            <v>25</v>
          </cell>
          <cell r="H24">
            <v>9</v>
          </cell>
          <cell r="I24" t="str">
            <v>NE</v>
          </cell>
          <cell r="J24">
            <v>22.68</v>
          </cell>
          <cell r="K24">
            <v>0</v>
          </cell>
        </row>
        <row r="25">
          <cell r="B25">
            <v>21.237500000000001</v>
          </cell>
          <cell r="C25">
            <v>31.8</v>
          </cell>
          <cell r="D25">
            <v>11.4</v>
          </cell>
          <cell r="E25">
            <v>50.208333333333336</v>
          </cell>
          <cell r="F25">
            <v>82</v>
          </cell>
          <cell r="G25">
            <v>18</v>
          </cell>
          <cell r="H25">
            <v>14.4</v>
          </cell>
          <cell r="I25" t="str">
            <v>NE</v>
          </cell>
          <cell r="J25">
            <v>21.96</v>
          </cell>
          <cell r="K25">
            <v>0</v>
          </cell>
        </row>
        <row r="26">
          <cell r="B26">
            <v>23.254166666666666</v>
          </cell>
          <cell r="C26">
            <v>33.9</v>
          </cell>
          <cell r="D26">
            <v>12.9</v>
          </cell>
          <cell r="E26">
            <v>45.083333333333336</v>
          </cell>
          <cell r="F26">
            <v>79</v>
          </cell>
          <cell r="G26">
            <v>19</v>
          </cell>
          <cell r="H26">
            <v>11.879999999999999</v>
          </cell>
          <cell r="I26" t="str">
            <v>NE</v>
          </cell>
          <cell r="J26">
            <v>21.240000000000002</v>
          </cell>
          <cell r="K26">
            <v>0</v>
          </cell>
        </row>
        <row r="27">
          <cell r="B27">
            <v>24.662500000000005</v>
          </cell>
          <cell r="C27">
            <v>35.9</v>
          </cell>
          <cell r="D27">
            <v>13.4</v>
          </cell>
          <cell r="E27">
            <v>45.375</v>
          </cell>
          <cell r="F27">
            <v>82</v>
          </cell>
          <cell r="G27">
            <v>16</v>
          </cell>
          <cell r="H27">
            <v>7.2</v>
          </cell>
          <cell r="I27" t="str">
            <v>NE</v>
          </cell>
          <cell r="J27">
            <v>27</v>
          </cell>
          <cell r="K27">
            <v>0</v>
          </cell>
        </row>
        <row r="28">
          <cell r="B28">
            <v>25.775000000000002</v>
          </cell>
          <cell r="C28">
            <v>36.6</v>
          </cell>
          <cell r="D28">
            <v>17.399999999999999</v>
          </cell>
          <cell r="E28">
            <v>45.958333333333336</v>
          </cell>
          <cell r="F28">
            <v>75</v>
          </cell>
          <cell r="G28">
            <v>15</v>
          </cell>
          <cell r="H28">
            <v>11.520000000000001</v>
          </cell>
          <cell r="I28" t="str">
            <v>NE</v>
          </cell>
          <cell r="J28">
            <v>24.48</v>
          </cell>
          <cell r="K28">
            <v>0</v>
          </cell>
        </row>
        <row r="29">
          <cell r="B29">
            <v>25.516666666666666</v>
          </cell>
          <cell r="C29">
            <v>33.799999999999997</v>
          </cell>
          <cell r="D29">
            <v>18.100000000000001</v>
          </cell>
          <cell r="E29">
            <v>48.666666666666664</v>
          </cell>
          <cell r="F29">
            <v>74</v>
          </cell>
          <cell r="G29">
            <v>24</v>
          </cell>
          <cell r="H29">
            <v>14.76</v>
          </cell>
          <cell r="I29" t="str">
            <v>NE</v>
          </cell>
          <cell r="J29">
            <v>26.28</v>
          </cell>
          <cell r="K29">
            <v>0</v>
          </cell>
        </row>
        <row r="30">
          <cell r="B30">
            <v>26.545833333333331</v>
          </cell>
          <cell r="C30">
            <v>36.6</v>
          </cell>
          <cell r="D30">
            <v>18.3</v>
          </cell>
          <cell r="E30">
            <v>49.041666666666664</v>
          </cell>
          <cell r="F30">
            <v>79</v>
          </cell>
          <cell r="G30">
            <v>20</v>
          </cell>
          <cell r="H30">
            <v>13.32</v>
          </cell>
          <cell r="I30" t="str">
            <v>NE</v>
          </cell>
          <cell r="J30">
            <v>25.56</v>
          </cell>
          <cell r="K30">
            <v>0</v>
          </cell>
        </row>
        <row r="31">
          <cell r="B31">
            <v>21.558333333333326</v>
          </cell>
          <cell r="C31">
            <v>29.6</v>
          </cell>
          <cell r="D31">
            <v>16.399999999999999</v>
          </cell>
          <cell r="E31">
            <v>77</v>
          </cell>
          <cell r="F31">
            <v>93</v>
          </cell>
          <cell r="G31">
            <v>34</v>
          </cell>
          <cell r="H31">
            <v>14.76</v>
          </cell>
          <cell r="I31" t="str">
            <v>NE</v>
          </cell>
          <cell r="J31">
            <v>36.36</v>
          </cell>
          <cell r="K31">
            <v>24.799999999999997</v>
          </cell>
        </row>
        <row r="32">
          <cell r="B32">
            <v>20.133333333333336</v>
          </cell>
          <cell r="C32">
            <v>27</v>
          </cell>
          <cell r="D32">
            <v>16.600000000000001</v>
          </cell>
          <cell r="E32">
            <v>75.666666666666671</v>
          </cell>
          <cell r="F32">
            <v>94</v>
          </cell>
          <cell r="G32">
            <v>40</v>
          </cell>
          <cell r="H32">
            <v>18</v>
          </cell>
          <cell r="I32" t="str">
            <v>NE</v>
          </cell>
          <cell r="J32">
            <v>25.92</v>
          </cell>
          <cell r="K32">
            <v>1</v>
          </cell>
        </row>
        <row r="33">
          <cell r="B33">
            <v>22.287499999999998</v>
          </cell>
          <cell r="C33">
            <v>32.5</v>
          </cell>
          <cell r="D33">
            <v>13.1</v>
          </cell>
          <cell r="E33">
            <v>62.541666666666664</v>
          </cell>
          <cell r="F33">
            <v>92</v>
          </cell>
          <cell r="G33">
            <v>26</v>
          </cell>
          <cell r="H33">
            <v>14.76</v>
          </cell>
          <cell r="I33" t="str">
            <v>NE</v>
          </cell>
          <cell r="J33">
            <v>26.64</v>
          </cell>
          <cell r="K33">
            <v>0</v>
          </cell>
        </row>
        <row r="34">
          <cell r="B34">
            <v>25.999999999999989</v>
          </cell>
          <cell r="C34">
            <v>35.4</v>
          </cell>
          <cell r="D34">
            <v>17.600000000000001</v>
          </cell>
          <cell r="E34">
            <v>49.875</v>
          </cell>
          <cell r="F34">
            <v>79</v>
          </cell>
          <cell r="G34">
            <v>21</v>
          </cell>
          <cell r="H34">
            <v>10.08</v>
          </cell>
          <cell r="I34" t="str">
            <v>NE</v>
          </cell>
          <cell r="J34">
            <v>24.12</v>
          </cell>
          <cell r="K34">
            <v>0</v>
          </cell>
        </row>
        <row r="35">
          <cell r="B35">
            <v>26.116666666666674</v>
          </cell>
          <cell r="C35">
            <v>35.5</v>
          </cell>
          <cell r="D35">
            <v>16.899999999999999</v>
          </cell>
          <cell r="E35">
            <v>50.208333333333336</v>
          </cell>
          <cell r="F35">
            <v>86</v>
          </cell>
          <cell r="G35">
            <v>19</v>
          </cell>
          <cell r="H35">
            <v>14.04</v>
          </cell>
          <cell r="I35" t="str">
            <v>NE</v>
          </cell>
          <cell r="J35">
            <v>30.240000000000002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3.4</v>
          </cell>
        </row>
      </sheetData>
      <sheetData sheetId="1">
        <row r="5">
          <cell r="K5">
            <v>2.4000000000000004</v>
          </cell>
        </row>
      </sheetData>
      <sheetData sheetId="2">
        <row r="5">
          <cell r="K5">
            <v>19.8</v>
          </cell>
        </row>
      </sheetData>
      <sheetData sheetId="3">
        <row r="5">
          <cell r="K5">
            <v>31.2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9</v>
          </cell>
        </row>
      </sheetData>
      <sheetData sheetId="6">
        <row r="5">
          <cell r="K5">
            <v>1.2</v>
          </cell>
        </row>
      </sheetData>
      <sheetData sheetId="7">
        <row r="5">
          <cell r="B5">
            <v>22.849999999999994</v>
          </cell>
          <cell r="C5">
            <v>29.3</v>
          </cell>
          <cell r="D5">
            <v>16.100000000000001</v>
          </cell>
          <cell r="E5">
            <v>40.625</v>
          </cell>
          <cell r="F5">
            <v>62</v>
          </cell>
          <cell r="G5">
            <v>23</v>
          </cell>
          <cell r="H5">
            <v>13.68</v>
          </cell>
          <cell r="I5" t="str">
            <v>O</v>
          </cell>
          <cell r="J5">
            <v>45</v>
          </cell>
          <cell r="K5">
            <v>0</v>
          </cell>
        </row>
        <row r="6">
          <cell r="B6">
            <v>22.758333333333336</v>
          </cell>
          <cell r="C6">
            <v>29.6</v>
          </cell>
          <cell r="D6">
            <v>15.7</v>
          </cell>
          <cell r="E6">
            <v>42.5</v>
          </cell>
          <cell r="F6">
            <v>66</v>
          </cell>
          <cell r="G6">
            <v>23</v>
          </cell>
          <cell r="H6">
            <v>14.76</v>
          </cell>
          <cell r="I6" t="str">
            <v>O</v>
          </cell>
          <cell r="J6">
            <v>39.24</v>
          </cell>
          <cell r="K6">
            <v>0</v>
          </cell>
        </row>
        <row r="7">
          <cell r="B7">
            <v>22.720833333333335</v>
          </cell>
          <cell r="C7">
            <v>30.1</v>
          </cell>
          <cell r="D7">
            <v>15.5</v>
          </cell>
          <cell r="E7">
            <v>38.333333333333336</v>
          </cell>
          <cell r="F7">
            <v>61</v>
          </cell>
          <cell r="G7">
            <v>18</v>
          </cell>
          <cell r="H7">
            <v>14.04</v>
          </cell>
          <cell r="I7" t="str">
            <v>S</v>
          </cell>
          <cell r="J7">
            <v>30.6</v>
          </cell>
          <cell r="K7">
            <v>0</v>
          </cell>
        </row>
        <row r="8">
          <cell r="B8">
            <v>23.154166666666669</v>
          </cell>
          <cell r="C8">
            <v>30.3</v>
          </cell>
          <cell r="D8">
            <v>17.2</v>
          </cell>
          <cell r="E8">
            <v>36.875</v>
          </cell>
          <cell r="F8">
            <v>52</v>
          </cell>
          <cell r="G8">
            <v>22</v>
          </cell>
          <cell r="H8">
            <v>12.96</v>
          </cell>
          <cell r="I8" t="str">
            <v>O</v>
          </cell>
          <cell r="J8">
            <v>29.52</v>
          </cell>
          <cell r="K8">
            <v>0</v>
          </cell>
        </row>
        <row r="9">
          <cell r="B9">
            <v>22.970833333333335</v>
          </cell>
          <cell r="C9">
            <v>30.2</v>
          </cell>
          <cell r="D9">
            <v>16.100000000000001</v>
          </cell>
          <cell r="E9">
            <v>37.208333333333336</v>
          </cell>
          <cell r="F9">
            <v>57</v>
          </cell>
          <cell r="G9">
            <v>18</v>
          </cell>
          <cell r="H9">
            <v>15.120000000000001</v>
          </cell>
          <cell r="I9" t="str">
            <v>O</v>
          </cell>
          <cell r="J9">
            <v>32.76</v>
          </cell>
          <cell r="K9">
            <v>0</v>
          </cell>
        </row>
        <row r="10">
          <cell r="B10">
            <v>22.958333333333329</v>
          </cell>
          <cell r="C10">
            <v>30.9</v>
          </cell>
          <cell r="D10">
            <v>16.100000000000001</v>
          </cell>
          <cell r="E10">
            <v>35.166666666666664</v>
          </cell>
          <cell r="F10">
            <v>55</v>
          </cell>
          <cell r="G10">
            <v>16</v>
          </cell>
          <cell r="H10">
            <v>18</v>
          </cell>
          <cell r="I10" t="str">
            <v>SO</v>
          </cell>
          <cell r="J10">
            <v>39.6</v>
          </cell>
          <cell r="K10">
            <v>0</v>
          </cell>
        </row>
        <row r="11">
          <cell r="B11">
            <v>23.400000000000002</v>
          </cell>
          <cell r="C11">
            <v>32.299999999999997</v>
          </cell>
          <cell r="D11">
            <v>16.2</v>
          </cell>
          <cell r="E11">
            <v>36.083333333333336</v>
          </cell>
          <cell r="F11">
            <v>52</v>
          </cell>
          <cell r="G11">
            <v>20</v>
          </cell>
          <cell r="H11">
            <v>17.28</v>
          </cell>
          <cell r="I11" t="str">
            <v>SO</v>
          </cell>
          <cell r="J11">
            <v>46.440000000000005</v>
          </cell>
          <cell r="K11">
            <v>0</v>
          </cell>
        </row>
        <row r="12">
          <cell r="B12">
            <v>24.912499999999998</v>
          </cell>
          <cell r="C12">
            <v>31.6</v>
          </cell>
          <cell r="D12">
            <v>18.399999999999999</v>
          </cell>
          <cell r="E12">
            <v>32.666666666666664</v>
          </cell>
          <cell r="F12">
            <v>51</v>
          </cell>
          <cell r="G12">
            <v>16</v>
          </cell>
          <cell r="H12">
            <v>15.840000000000002</v>
          </cell>
          <cell r="I12" t="str">
            <v>O</v>
          </cell>
          <cell r="J12">
            <v>29.52</v>
          </cell>
          <cell r="K12">
            <v>0</v>
          </cell>
        </row>
        <row r="13">
          <cell r="B13">
            <v>23.525000000000006</v>
          </cell>
          <cell r="C13">
            <v>30.8</v>
          </cell>
          <cell r="D13">
            <v>15.7</v>
          </cell>
          <cell r="E13">
            <v>35.75</v>
          </cell>
          <cell r="F13">
            <v>57</v>
          </cell>
          <cell r="G13">
            <v>19</v>
          </cell>
          <cell r="H13">
            <v>18.720000000000002</v>
          </cell>
          <cell r="I13" t="str">
            <v>O</v>
          </cell>
          <cell r="J13">
            <v>35.64</v>
          </cell>
          <cell r="K13">
            <v>0</v>
          </cell>
        </row>
        <row r="14">
          <cell r="B14">
            <v>23.033333333333331</v>
          </cell>
          <cell r="C14">
            <v>30.6</v>
          </cell>
          <cell r="D14">
            <v>15.5</v>
          </cell>
          <cell r="E14">
            <v>41.833333333333336</v>
          </cell>
          <cell r="F14">
            <v>64</v>
          </cell>
          <cell r="G14">
            <v>24</v>
          </cell>
          <cell r="H14">
            <v>17.28</v>
          </cell>
          <cell r="I14" t="str">
            <v>O</v>
          </cell>
          <cell r="J14">
            <v>35.64</v>
          </cell>
          <cell r="K14">
            <v>0</v>
          </cell>
        </row>
        <row r="15">
          <cell r="B15">
            <v>23.245833333333326</v>
          </cell>
          <cell r="C15">
            <v>29.2</v>
          </cell>
          <cell r="D15">
            <v>16.2</v>
          </cell>
          <cell r="E15">
            <v>44.333333333333336</v>
          </cell>
          <cell r="F15">
            <v>69</v>
          </cell>
          <cell r="G15">
            <v>25</v>
          </cell>
          <cell r="H15">
            <v>23.040000000000003</v>
          </cell>
          <cell r="I15" t="str">
            <v>NO</v>
          </cell>
          <cell r="J15">
            <v>43.92</v>
          </cell>
          <cell r="K15">
            <v>0</v>
          </cell>
        </row>
        <row r="16">
          <cell r="B16">
            <v>22.358333333333331</v>
          </cell>
          <cell r="C16">
            <v>29.8</v>
          </cell>
          <cell r="D16">
            <v>15.6</v>
          </cell>
          <cell r="E16">
            <v>41.833333333333336</v>
          </cell>
          <cell r="F16">
            <v>62</v>
          </cell>
          <cell r="G16">
            <v>19</v>
          </cell>
          <cell r="H16">
            <v>24.12</v>
          </cell>
          <cell r="I16" t="str">
            <v>O</v>
          </cell>
          <cell r="J16">
            <v>37.800000000000004</v>
          </cell>
          <cell r="K16">
            <v>0</v>
          </cell>
        </row>
        <row r="17">
          <cell r="B17">
            <v>21.795833333333331</v>
          </cell>
          <cell r="C17">
            <v>28.5</v>
          </cell>
          <cell r="D17">
            <v>15</v>
          </cell>
          <cell r="E17">
            <v>40.416666666666664</v>
          </cell>
          <cell r="F17">
            <v>65</v>
          </cell>
          <cell r="G17">
            <v>21</v>
          </cell>
          <cell r="H17">
            <v>21.240000000000002</v>
          </cell>
          <cell r="I17" t="str">
            <v>O</v>
          </cell>
          <cell r="J17">
            <v>37.440000000000005</v>
          </cell>
          <cell r="K17">
            <v>0</v>
          </cell>
        </row>
        <row r="18">
          <cell r="B18">
            <v>21.970833333333335</v>
          </cell>
          <cell r="C18">
            <v>29</v>
          </cell>
          <cell r="D18">
            <v>14.5</v>
          </cell>
          <cell r="E18">
            <v>36.25</v>
          </cell>
          <cell r="F18">
            <v>62</v>
          </cell>
          <cell r="G18">
            <v>19</v>
          </cell>
          <cell r="H18">
            <v>26.28</v>
          </cell>
          <cell r="I18" t="str">
            <v>O</v>
          </cell>
          <cell r="J18">
            <v>43.92</v>
          </cell>
          <cell r="K18">
            <v>0</v>
          </cell>
        </row>
        <row r="19">
          <cell r="B19">
            <v>21.987500000000001</v>
          </cell>
          <cell r="C19">
            <v>30</v>
          </cell>
          <cell r="D19">
            <v>14</v>
          </cell>
          <cell r="E19">
            <v>38.375</v>
          </cell>
          <cell r="F19">
            <v>63</v>
          </cell>
          <cell r="G19">
            <v>18</v>
          </cell>
          <cell r="H19">
            <v>17.28</v>
          </cell>
          <cell r="I19" t="str">
            <v>S</v>
          </cell>
          <cell r="J19">
            <v>36</v>
          </cell>
          <cell r="K19">
            <v>0</v>
          </cell>
        </row>
        <row r="20">
          <cell r="B20">
            <v>23.404166666666658</v>
          </cell>
          <cell r="C20">
            <v>31.1</v>
          </cell>
          <cell r="D20">
            <v>16.8</v>
          </cell>
          <cell r="E20">
            <v>36.791666666666664</v>
          </cell>
          <cell r="F20">
            <v>55</v>
          </cell>
          <cell r="G20">
            <v>18</v>
          </cell>
          <cell r="H20">
            <v>16.2</v>
          </cell>
          <cell r="I20" t="str">
            <v>O</v>
          </cell>
          <cell r="J20">
            <v>42.12</v>
          </cell>
          <cell r="K20">
            <v>0</v>
          </cell>
        </row>
        <row r="21">
          <cell r="B21">
            <v>24.333333333333332</v>
          </cell>
          <cell r="C21">
            <v>31.3</v>
          </cell>
          <cell r="D21">
            <v>16.8</v>
          </cell>
          <cell r="E21">
            <v>37</v>
          </cell>
          <cell r="F21">
            <v>59</v>
          </cell>
          <cell r="G21">
            <v>20</v>
          </cell>
          <cell r="H21">
            <v>21.6</v>
          </cell>
          <cell r="I21" t="str">
            <v>O</v>
          </cell>
          <cell r="J21">
            <v>37.440000000000005</v>
          </cell>
          <cell r="K21">
            <v>0</v>
          </cell>
        </row>
        <row r="22">
          <cell r="B22">
            <v>24.379166666666663</v>
          </cell>
          <cell r="C22">
            <v>31.8</v>
          </cell>
          <cell r="D22">
            <v>17.8</v>
          </cell>
          <cell r="E22">
            <v>39.458333333333336</v>
          </cell>
          <cell r="F22">
            <v>60</v>
          </cell>
          <cell r="G22">
            <v>23</v>
          </cell>
          <cell r="H22">
            <v>19.8</v>
          </cell>
          <cell r="I22" t="str">
            <v>O</v>
          </cell>
          <cell r="J22">
            <v>38.159999999999997</v>
          </cell>
          <cell r="K22">
            <v>0</v>
          </cell>
        </row>
        <row r="23">
          <cell r="B23">
            <v>21.258333333333336</v>
          </cell>
          <cell r="C23">
            <v>27.1</v>
          </cell>
          <cell r="D23">
            <v>15.4</v>
          </cell>
          <cell r="E23">
            <v>59.375</v>
          </cell>
          <cell r="F23">
            <v>94</v>
          </cell>
          <cell r="G23">
            <v>33</v>
          </cell>
          <cell r="H23">
            <v>10.44</v>
          </cell>
          <cell r="I23" t="str">
            <v>NE</v>
          </cell>
          <cell r="J23">
            <v>25.56</v>
          </cell>
          <cell r="K23">
            <v>0</v>
          </cell>
        </row>
        <row r="24">
          <cell r="B24">
            <v>19.920833333333331</v>
          </cell>
          <cell r="C24">
            <v>29.5</v>
          </cell>
          <cell r="D24">
            <v>12.2</v>
          </cell>
          <cell r="E24">
            <v>56.458333333333336</v>
          </cell>
          <cell r="F24">
            <v>90</v>
          </cell>
          <cell r="G24">
            <v>26</v>
          </cell>
          <cell r="H24">
            <v>12.96</v>
          </cell>
          <cell r="I24" t="str">
            <v>N</v>
          </cell>
          <cell r="J24">
            <v>23.400000000000002</v>
          </cell>
          <cell r="K24">
            <v>0</v>
          </cell>
        </row>
        <row r="25">
          <cell r="B25">
            <v>22.329166666666666</v>
          </cell>
          <cell r="C25">
            <v>30.7</v>
          </cell>
          <cell r="D25">
            <v>14.7</v>
          </cell>
          <cell r="E25">
            <v>39.125</v>
          </cell>
          <cell r="F25">
            <v>59</v>
          </cell>
          <cell r="G25">
            <v>24</v>
          </cell>
          <cell r="H25">
            <v>14.4</v>
          </cell>
          <cell r="I25" t="str">
            <v>NO</v>
          </cell>
          <cell r="J25">
            <v>28.8</v>
          </cell>
          <cell r="K25">
            <v>0</v>
          </cell>
        </row>
        <row r="26">
          <cell r="B26">
            <v>23.495833333333326</v>
          </cell>
          <cell r="C26">
            <v>32.799999999999997</v>
          </cell>
          <cell r="D26">
            <v>15.5</v>
          </cell>
          <cell r="E26">
            <v>37.083333333333336</v>
          </cell>
          <cell r="F26">
            <v>58</v>
          </cell>
          <cell r="G26">
            <v>15</v>
          </cell>
          <cell r="H26">
            <v>21.240000000000002</v>
          </cell>
          <cell r="I26" t="str">
            <v>O</v>
          </cell>
          <cell r="J26">
            <v>32.04</v>
          </cell>
          <cell r="K26">
            <v>0</v>
          </cell>
        </row>
        <row r="27">
          <cell r="B27">
            <v>25.308333333333334</v>
          </cell>
          <cell r="C27">
            <v>33.9</v>
          </cell>
          <cell r="D27">
            <v>17.5</v>
          </cell>
          <cell r="E27">
            <v>33.791666666666664</v>
          </cell>
          <cell r="F27">
            <v>54</v>
          </cell>
          <cell r="G27">
            <v>16</v>
          </cell>
          <cell r="H27">
            <v>18.720000000000002</v>
          </cell>
          <cell r="I27" t="str">
            <v>O</v>
          </cell>
          <cell r="J27">
            <v>31.319999999999997</v>
          </cell>
          <cell r="K27">
            <v>0</v>
          </cell>
        </row>
        <row r="28">
          <cell r="B28">
            <v>27.145833333333332</v>
          </cell>
          <cell r="C28">
            <v>34.299999999999997</v>
          </cell>
          <cell r="D28">
            <v>20.6</v>
          </cell>
          <cell r="E28">
            <v>30.25</v>
          </cell>
          <cell r="F28">
            <v>46</v>
          </cell>
          <cell r="G28">
            <v>16</v>
          </cell>
          <cell r="H28">
            <v>19.440000000000001</v>
          </cell>
          <cell r="I28" t="str">
            <v>O</v>
          </cell>
          <cell r="J28">
            <v>44.28</v>
          </cell>
          <cell r="K28">
            <v>0</v>
          </cell>
        </row>
        <row r="29">
          <cell r="B29">
            <v>24.512499999999999</v>
          </cell>
          <cell r="C29">
            <v>33.799999999999997</v>
          </cell>
          <cell r="D29">
            <v>17.899999999999999</v>
          </cell>
          <cell r="E29">
            <v>47.458333333333336</v>
          </cell>
          <cell r="F29">
            <v>75</v>
          </cell>
          <cell r="G29">
            <v>19</v>
          </cell>
          <cell r="H29">
            <v>21.6</v>
          </cell>
          <cell r="I29" t="str">
            <v>NO</v>
          </cell>
          <cell r="J29">
            <v>34.92</v>
          </cell>
          <cell r="K29">
            <v>0</v>
          </cell>
        </row>
        <row r="30">
          <cell r="B30">
            <v>25.566666666666666</v>
          </cell>
          <cell r="C30">
            <v>34.9</v>
          </cell>
          <cell r="D30">
            <v>17.7</v>
          </cell>
          <cell r="E30">
            <v>47.375</v>
          </cell>
          <cell r="F30">
            <v>74</v>
          </cell>
          <cell r="G30">
            <v>21</v>
          </cell>
          <cell r="H30">
            <v>19.8</v>
          </cell>
          <cell r="I30" t="str">
            <v>O</v>
          </cell>
          <cell r="J30">
            <v>48.96</v>
          </cell>
          <cell r="K30">
            <v>4</v>
          </cell>
        </row>
        <row r="31">
          <cell r="B31">
            <v>20.837499999999999</v>
          </cell>
          <cell r="C31">
            <v>27.8</v>
          </cell>
          <cell r="D31">
            <v>15.8</v>
          </cell>
          <cell r="E31">
            <v>74.916666666666671</v>
          </cell>
          <cell r="F31">
            <v>94</v>
          </cell>
          <cell r="G31">
            <v>48</v>
          </cell>
          <cell r="H31">
            <v>28.08</v>
          </cell>
          <cell r="I31" t="str">
            <v>N</v>
          </cell>
          <cell r="J31">
            <v>55.440000000000005</v>
          </cell>
          <cell r="K31">
            <v>7</v>
          </cell>
        </row>
        <row r="32">
          <cell r="B32">
            <v>19.079166666666669</v>
          </cell>
          <cell r="C32">
            <v>26.5</v>
          </cell>
          <cell r="D32">
            <v>14.8</v>
          </cell>
          <cell r="E32">
            <v>75.041666666666671</v>
          </cell>
          <cell r="F32">
            <v>95</v>
          </cell>
          <cell r="G32">
            <v>35</v>
          </cell>
          <cell r="H32">
            <v>20.16</v>
          </cell>
          <cell r="I32" t="str">
            <v>NO</v>
          </cell>
          <cell r="J32">
            <v>39.96</v>
          </cell>
          <cell r="K32">
            <v>0</v>
          </cell>
        </row>
        <row r="33">
          <cell r="B33">
            <v>22.412499999999998</v>
          </cell>
          <cell r="C33">
            <v>30.9</v>
          </cell>
          <cell r="D33">
            <v>14.1</v>
          </cell>
          <cell r="E33">
            <v>52.25</v>
          </cell>
          <cell r="F33">
            <v>82</v>
          </cell>
          <cell r="G33">
            <v>25</v>
          </cell>
          <cell r="H33">
            <v>23.759999999999998</v>
          </cell>
          <cell r="I33" t="str">
            <v>NO</v>
          </cell>
          <cell r="J33">
            <v>38.880000000000003</v>
          </cell>
          <cell r="K33">
            <v>0</v>
          </cell>
        </row>
        <row r="34">
          <cell r="B34">
            <v>26.362500000000001</v>
          </cell>
          <cell r="C34">
            <v>34.299999999999997</v>
          </cell>
          <cell r="D34">
            <v>19.5</v>
          </cell>
          <cell r="E34">
            <v>37.791666666666664</v>
          </cell>
          <cell r="F34">
            <v>54</v>
          </cell>
          <cell r="G34">
            <v>16</v>
          </cell>
          <cell r="H34">
            <v>21.6</v>
          </cell>
          <cell r="I34" t="str">
            <v>NO</v>
          </cell>
          <cell r="J34">
            <v>35.28</v>
          </cell>
          <cell r="K34">
            <v>0</v>
          </cell>
        </row>
        <row r="35">
          <cell r="B35">
            <v>26.995833333333337</v>
          </cell>
          <cell r="C35">
            <v>33.9</v>
          </cell>
          <cell r="D35">
            <v>19.399999999999999</v>
          </cell>
          <cell r="E35">
            <v>34.041666666666664</v>
          </cell>
          <cell r="F35">
            <v>56</v>
          </cell>
          <cell r="G35">
            <v>18</v>
          </cell>
          <cell r="H35">
            <v>18</v>
          </cell>
          <cell r="I35" t="str">
            <v>O</v>
          </cell>
          <cell r="J35">
            <v>30.240000000000002</v>
          </cell>
          <cell r="K35">
            <v>0</v>
          </cell>
        </row>
        <row r="36">
          <cell r="I36" t="str">
            <v>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18.399999999999999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B5">
            <v>29.633333333333329</v>
          </cell>
          <cell r="C5">
            <v>30.9</v>
          </cell>
          <cell r="D5">
            <v>27.2</v>
          </cell>
          <cell r="E5">
            <v>43.666666666666664</v>
          </cell>
          <cell r="F5">
            <v>53</v>
          </cell>
          <cell r="G5">
            <v>36</v>
          </cell>
          <cell r="H5">
            <v>11.520000000000001</v>
          </cell>
          <cell r="I5" t="str">
            <v>L</v>
          </cell>
          <cell r="J5">
            <v>21.96</v>
          </cell>
          <cell r="K5">
            <v>0</v>
          </cell>
        </row>
        <row r="6">
          <cell r="B6">
            <v>25.8</v>
          </cell>
          <cell r="C6">
            <v>25.9</v>
          </cell>
          <cell r="D6">
            <v>24.6</v>
          </cell>
          <cell r="E6">
            <v>56</v>
          </cell>
          <cell r="F6">
            <v>61</v>
          </cell>
          <cell r="G6">
            <v>55</v>
          </cell>
          <cell r="H6">
            <v>10.44</v>
          </cell>
          <cell r="I6" t="str">
            <v>L</v>
          </cell>
          <cell r="J6">
            <v>18</v>
          </cell>
          <cell r="K6">
            <v>0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I45" sqref="I45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29" t="s">
        <v>22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</row>
    <row r="2" spans="1:34" s="4" customFormat="1" ht="20.100000000000001" customHeight="1" x14ac:dyDescent="0.2">
      <c r="A2" s="130" t="s">
        <v>21</v>
      </c>
      <c r="B2" s="127" t="s">
        <v>135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7"/>
    </row>
    <row r="3" spans="1:34" s="5" customFormat="1" ht="20.100000000000001" customHeight="1" x14ac:dyDescent="0.2">
      <c r="A3" s="130"/>
      <c r="B3" s="126">
        <v>1</v>
      </c>
      <c r="C3" s="126">
        <f>SUM(B3+1)</f>
        <v>2</v>
      </c>
      <c r="D3" s="126">
        <f t="shared" ref="D3:AD3" si="0">SUM(C3+1)</f>
        <v>3</v>
      </c>
      <c r="E3" s="126">
        <f t="shared" si="0"/>
        <v>4</v>
      </c>
      <c r="F3" s="126">
        <f t="shared" si="0"/>
        <v>5</v>
      </c>
      <c r="G3" s="126">
        <f t="shared" si="0"/>
        <v>6</v>
      </c>
      <c r="H3" s="126">
        <f t="shared" si="0"/>
        <v>7</v>
      </c>
      <c r="I3" s="126">
        <f t="shared" si="0"/>
        <v>8</v>
      </c>
      <c r="J3" s="126">
        <f t="shared" si="0"/>
        <v>9</v>
      </c>
      <c r="K3" s="126">
        <f t="shared" si="0"/>
        <v>10</v>
      </c>
      <c r="L3" s="126">
        <f t="shared" si="0"/>
        <v>11</v>
      </c>
      <c r="M3" s="126">
        <f t="shared" si="0"/>
        <v>12</v>
      </c>
      <c r="N3" s="126">
        <f t="shared" si="0"/>
        <v>13</v>
      </c>
      <c r="O3" s="126">
        <f t="shared" si="0"/>
        <v>14</v>
      </c>
      <c r="P3" s="126">
        <f t="shared" si="0"/>
        <v>15</v>
      </c>
      <c r="Q3" s="126">
        <f t="shared" si="0"/>
        <v>16</v>
      </c>
      <c r="R3" s="126">
        <f t="shared" si="0"/>
        <v>17</v>
      </c>
      <c r="S3" s="126">
        <f t="shared" si="0"/>
        <v>18</v>
      </c>
      <c r="T3" s="126">
        <f t="shared" si="0"/>
        <v>19</v>
      </c>
      <c r="U3" s="126">
        <f t="shared" si="0"/>
        <v>20</v>
      </c>
      <c r="V3" s="126">
        <f t="shared" si="0"/>
        <v>21</v>
      </c>
      <c r="W3" s="126">
        <f t="shared" si="0"/>
        <v>22</v>
      </c>
      <c r="X3" s="126">
        <f t="shared" si="0"/>
        <v>23</v>
      </c>
      <c r="Y3" s="126">
        <f t="shared" si="0"/>
        <v>24</v>
      </c>
      <c r="Z3" s="126">
        <f t="shared" si="0"/>
        <v>25</v>
      </c>
      <c r="AA3" s="126">
        <f t="shared" si="0"/>
        <v>26</v>
      </c>
      <c r="AB3" s="126">
        <f t="shared" si="0"/>
        <v>27</v>
      </c>
      <c r="AC3" s="126">
        <f t="shared" si="0"/>
        <v>28</v>
      </c>
      <c r="AD3" s="126">
        <f t="shared" si="0"/>
        <v>29</v>
      </c>
      <c r="AE3" s="126">
        <v>30</v>
      </c>
      <c r="AF3" s="126">
        <v>31</v>
      </c>
      <c r="AG3" s="30" t="s">
        <v>38</v>
      </c>
      <c r="AH3" s="8"/>
    </row>
    <row r="4" spans="1:34" s="5" customFormat="1" ht="20.100000000000001" customHeight="1" x14ac:dyDescent="0.2">
      <c r="A4" s="13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30" t="s">
        <v>37</v>
      </c>
      <c r="AH4" s="8"/>
    </row>
    <row r="5" spans="1:34" s="5" customFormat="1" ht="20.100000000000001" customHeight="1" x14ac:dyDescent="0.2">
      <c r="A5" s="15" t="s">
        <v>44</v>
      </c>
      <c r="B5" s="17">
        <f>[1]Agosto!$B$5</f>
        <v>21.720833333333331</v>
      </c>
      <c r="C5" s="17">
        <f>[1]Agosto!$B$6</f>
        <v>22.270833333333339</v>
      </c>
      <c r="D5" s="17">
        <f>[1]Agosto!$B$7</f>
        <v>22.095833333333335</v>
      </c>
      <c r="E5" s="17">
        <f>[1]Agosto!$B$8</f>
        <v>21.645833333333329</v>
      </c>
      <c r="F5" s="17">
        <f>[1]Agosto!$B$9</f>
        <v>22.091666666666669</v>
      </c>
      <c r="G5" s="17">
        <f>[1]Agosto!$B$10</f>
        <v>23.054166666666671</v>
      </c>
      <c r="H5" s="17">
        <f>[1]Agosto!$B$11</f>
        <v>23.075000000000003</v>
      </c>
      <c r="I5" s="17">
        <f>[1]Agosto!$B$12</f>
        <v>24.224999999999998</v>
      </c>
      <c r="J5" s="17">
        <f>[1]Agosto!$B$13</f>
        <v>24.004166666666666</v>
      </c>
      <c r="K5" s="17">
        <f>[1]Agosto!$B$14</f>
        <v>25.325000000000003</v>
      </c>
      <c r="L5" s="17">
        <f>[1]Agosto!$B$15</f>
        <v>23.266666666666669</v>
      </c>
      <c r="M5" s="17">
        <f>[1]Agosto!$B$16</f>
        <v>22.529166666666669</v>
      </c>
      <c r="N5" s="17">
        <f>[1]Agosto!$B$17</f>
        <v>21.845833333333335</v>
      </c>
      <c r="O5" s="17">
        <f>[1]Agosto!$B$18</f>
        <v>20.666666666666671</v>
      </c>
      <c r="P5" s="17">
        <f>[1]Agosto!$B$19</f>
        <v>23.162500000000005</v>
      </c>
      <c r="Q5" s="17">
        <f>[1]Agosto!$B$20</f>
        <v>22.541666666666661</v>
      </c>
      <c r="R5" s="17">
        <f>[1]Agosto!$B$21</f>
        <v>23.304166666666664</v>
      </c>
      <c r="S5" s="17">
        <f>[1]Agosto!$B$22</f>
        <v>25.879166666666663</v>
      </c>
      <c r="T5" s="17">
        <f>[1]Agosto!$B$23</f>
        <v>21.849999999999998</v>
      </c>
      <c r="U5" s="17">
        <f>[1]Agosto!$B$24</f>
        <v>18.874999999999996</v>
      </c>
      <c r="V5" s="17">
        <f>[1]Agosto!$B$25</f>
        <v>19.737500000000001</v>
      </c>
      <c r="W5" s="17">
        <f>[1]Agosto!$B$26</f>
        <v>22.241666666666664</v>
      </c>
      <c r="X5" s="17">
        <f>[1]Agosto!$B$27</f>
        <v>24.700000000000003</v>
      </c>
      <c r="Y5" s="17">
        <f>[1]Agosto!$B$28</f>
        <v>26.312499999999989</v>
      </c>
      <c r="Z5" s="17">
        <f>[1]Agosto!$B$29</f>
        <v>24.583333333333332</v>
      </c>
      <c r="AA5" s="17">
        <f>[1]Agosto!$B$30</f>
        <v>26.212500000000002</v>
      </c>
      <c r="AB5" s="17">
        <f>[1]Agosto!$B$31</f>
        <v>21.474999999999998</v>
      </c>
      <c r="AC5" s="17">
        <f>[1]Agosto!$B$32</f>
        <v>21.241666666666664</v>
      </c>
      <c r="AD5" s="17">
        <f>[1]Agosto!$B$33</f>
        <v>20.979166666666668</v>
      </c>
      <c r="AE5" s="17">
        <f>[1]Agosto!$B$34</f>
        <v>23.099999999999998</v>
      </c>
      <c r="AF5" s="17">
        <f>[1]Agosto!$B$35</f>
        <v>25.712499999999991</v>
      </c>
      <c r="AG5" s="31">
        <f>AVERAGE(B5:AF5)</f>
        <v>22.894354838709681</v>
      </c>
      <c r="AH5" s="8"/>
    </row>
    <row r="6" spans="1:34" ht="17.100000000000001" customHeight="1" x14ac:dyDescent="0.2">
      <c r="A6" s="15" t="s">
        <v>0</v>
      </c>
      <c r="B6" s="17">
        <f>[2]Agosto!$B$5</f>
        <v>21.395833333333339</v>
      </c>
      <c r="C6" s="17">
        <f>[2]Agosto!$B$6</f>
        <v>20.870833333333334</v>
      </c>
      <c r="D6" s="17">
        <f>[2]Agosto!$B$7</f>
        <v>20.820833333333329</v>
      </c>
      <c r="E6" s="17">
        <f>[2]Agosto!$B$8</f>
        <v>21.499999999999996</v>
      </c>
      <c r="F6" s="17">
        <f>[2]Agosto!$B$9</f>
        <v>21.704166666666666</v>
      </c>
      <c r="G6" s="17">
        <f>[2]Agosto!$B$10</f>
        <v>22.958333333333332</v>
      </c>
      <c r="H6" s="17">
        <f>[2]Agosto!$B$11</f>
        <v>24.479166666666668</v>
      </c>
      <c r="I6" s="17">
        <f>[2]Agosto!$B$12</f>
        <v>24.279166666666658</v>
      </c>
      <c r="J6" s="17">
        <f>[2]Agosto!$B$13</f>
        <v>23.579166666666666</v>
      </c>
      <c r="K6" s="17">
        <f>[2]Agosto!$B$14</f>
        <v>23.470833333333335</v>
      </c>
      <c r="L6" s="17">
        <f>[2]Agosto!$B$15</f>
        <v>22.704166666666669</v>
      </c>
      <c r="M6" s="17">
        <f>[2]Agosto!$B$16</f>
        <v>22.333333333333332</v>
      </c>
      <c r="N6" s="17">
        <f>[2]Agosto!$B$17</f>
        <v>21.929166666666671</v>
      </c>
      <c r="O6" s="17">
        <f>[2]Agosto!$B$18</f>
        <v>20.987500000000001</v>
      </c>
      <c r="P6" s="17">
        <f>[2]Agosto!$B$19</f>
        <v>21.412500000000005</v>
      </c>
      <c r="Q6" s="17">
        <f>[2]Agosto!$B$20</f>
        <v>21.562499999999996</v>
      </c>
      <c r="R6" s="17">
        <f>[2]Agosto!$B$21</f>
        <v>21.854166666666668</v>
      </c>
      <c r="S6" s="17">
        <f>[2]Agosto!$B$22</f>
        <v>18.654166666666665</v>
      </c>
      <c r="T6" s="17">
        <f>[2]Agosto!$B$23</f>
        <v>14.841666666666667</v>
      </c>
      <c r="U6" s="17">
        <f>[2]Agosto!$B$24</f>
        <v>16.112500000000001</v>
      </c>
      <c r="V6" s="17">
        <f>[2]Agosto!$B$25</f>
        <v>19.400000000000002</v>
      </c>
      <c r="W6" s="17">
        <f>[2]Agosto!$B$26</f>
        <v>21.25</v>
      </c>
      <c r="X6" s="17">
        <f>[2]Agosto!$B$27</f>
        <v>24.629166666666674</v>
      </c>
      <c r="Y6" s="17">
        <f>[2]Agosto!$B$28</f>
        <v>21.824999999999999</v>
      </c>
      <c r="Z6" s="17">
        <f>[2]Agosto!$B$29</f>
        <v>21.554166666666664</v>
      </c>
      <c r="AA6" s="17">
        <f>[2]Agosto!$B$30</f>
        <v>21.970833333333331</v>
      </c>
      <c r="AB6" s="17">
        <f>[2]Agosto!$B$31</f>
        <v>20.387499999999999</v>
      </c>
      <c r="AC6" s="17">
        <f>[2]Agosto!$B$32</f>
        <v>18.162499999999998</v>
      </c>
      <c r="AD6" s="17">
        <f>[2]Agosto!$B$33</f>
        <v>19.775000000000002</v>
      </c>
      <c r="AE6" s="17">
        <f>[2]Agosto!$B$34</f>
        <v>20.525000000000002</v>
      </c>
      <c r="AF6" s="17">
        <f>[2]Agosto!$B$35</f>
        <v>24.337500000000002</v>
      </c>
      <c r="AG6" s="27">
        <f t="shared" ref="AG6:AG19" si="1">AVERAGE(B6:AF6)</f>
        <v>21.331182795698926</v>
      </c>
    </row>
    <row r="7" spans="1:34" ht="17.100000000000001" customHeight="1" x14ac:dyDescent="0.2">
      <c r="A7" s="15" t="s">
        <v>1</v>
      </c>
      <c r="B7" s="17">
        <f>[3]Agosto!$B$5</f>
        <v>23.562500000000004</v>
      </c>
      <c r="C7" s="17">
        <f>[3]Agosto!$B$6</f>
        <v>23.179166666666664</v>
      </c>
      <c r="D7" s="17">
        <f>[3]Agosto!$B$7</f>
        <v>23.254166666666666</v>
      </c>
      <c r="E7" s="17">
        <f>[3]Agosto!$B$8</f>
        <v>23.275000000000002</v>
      </c>
      <c r="F7" s="17">
        <f>[3]Agosto!$B$9</f>
        <v>24.045833333333338</v>
      </c>
      <c r="G7" s="17">
        <f>[3]Agosto!$B$10</f>
        <v>25.395833333333329</v>
      </c>
      <c r="H7" s="17">
        <f>[3]Agosto!$B$11</f>
        <v>27.795833333333331</v>
      </c>
      <c r="I7" s="17">
        <f>[3]Agosto!$B$12</f>
        <v>26.125</v>
      </c>
      <c r="J7" s="17">
        <f>[3]Agosto!$B$13</f>
        <v>26.558333333333334</v>
      </c>
      <c r="K7" s="17">
        <f>[3]Agosto!$B$14</f>
        <v>25.195833333333336</v>
      </c>
      <c r="L7" s="17">
        <f>[3]Agosto!$B$15</f>
        <v>25.054166666666664</v>
      </c>
      <c r="M7" s="17">
        <f>[3]Agosto!$B$16</f>
        <v>25.716666666666669</v>
      </c>
      <c r="N7" s="17">
        <f>[3]Agosto!$B$17</f>
        <v>25.091666666666672</v>
      </c>
      <c r="O7" s="17">
        <f>[3]Agosto!$B$18</f>
        <v>24.525000000000006</v>
      </c>
      <c r="P7" s="17">
        <f>[3]Agosto!$B$19</f>
        <v>23.262499999999999</v>
      </c>
      <c r="Q7" s="17">
        <f>[3]Agosto!$B$20</f>
        <v>24.258333333333329</v>
      </c>
      <c r="R7" s="17">
        <f>[3]Agosto!$B$21</f>
        <v>24.575000000000003</v>
      </c>
      <c r="S7" s="17">
        <f>[3]Agosto!$B$22</f>
        <v>24.95</v>
      </c>
      <c r="T7" s="17">
        <f>[3]Agosto!$B$23</f>
        <v>20.475000000000001</v>
      </c>
      <c r="U7" s="17">
        <f>[3]Agosto!$B$24</f>
        <v>20.833333333333332</v>
      </c>
      <c r="V7" s="17">
        <f>[3]Agosto!$B$25</f>
        <v>23.054166666666671</v>
      </c>
      <c r="W7" s="17">
        <f>[3]Agosto!$B$26</f>
        <v>26.108333333333331</v>
      </c>
      <c r="X7" s="17">
        <f>[3]Agosto!$B$27</f>
        <v>26.404166666666669</v>
      </c>
      <c r="Y7" s="17">
        <f>[3]Agosto!$B$28</f>
        <v>26.675000000000001</v>
      </c>
      <c r="Z7" s="17">
        <f>[3]Agosto!$B$29</f>
        <v>26.670833333333331</v>
      </c>
      <c r="AA7" s="17">
        <f>[3]Agosto!$B$30</f>
        <v>27.037500000000005</v>
      </c>
      <c r="AB7" s="17">
        <f>[3]Agosto!$B$31</f>
        <v>23.504166666666666</v>
      </c>
      <c r="AC7" s="17">
        <f>[3]Agosto!$B$32</f>
        <v>23.320833333333329</v>
      </c>
      <c r="AD7" s="17">
        <f>[3]Agosto!$B$33</f>
        <v>25.541666666666668</v>
      </c>
      <c r="AE7" s="17">
        <f>[3]Agosto!$B$34</f>
        <v>26.262499999999999</v>
      </c>
      <c r="AF7" s="17">
        <f>[3]Agosto!$B$35</f>
        <v>29.095833333333331</v>
      </c>
      <c r="AG7" s="27">
        <f t="shared" si="1"/>
        <v>24.864650537634407</v>
      </c>
    </row>
    <row r="8" spans="1:34" ht="17.100000000000001" customHeight="1" x14ac:dyDescent="0.2">
      <c r="A8" s="15" t="s">
        <v>74</v>
      </c>
      <c r="B8" s="17">
        <f>[4]Agosto!$B$5</f>
        <v>24.104166666666661</v>
      </c>
      <c r="C8" s="17">
        <f>[4]Agosto!$B$6</f>
        <v>24.608333333333331</v>
      </c>
      <c r="D8" s="17">
        <f>[4]Agosto!$B$7</f>
        <v>25.091666666666669</v>
      </c>
      <c r="E8" s="17">
        <f>[4]Agosto!$B$8</f>
        <v>25.087500000000006</v>
      </c>
      <c r="F8" s="17">
        <f>[4]Agosto!$B$9</f>
        <v>25.266666666666666</v>
      </c>
      <c r="G8" s="17">
        <f>[4]Agosto!$B$10</f>
        <v>25.170833333333331</v>
      </c>
      <c r="H8" s="17">
        <f>[4]Agosto!$B$11</f>
        <v>25.679166666666671</v>
      </c>
      <c r="I8" s="17">
        <f>[4]Agosto!$B$12</f>
        <v>26.170833333333331</v>
      </c>
      <c r="J8" s="17">
        <f>[4]Agosto!$B$13</f>
        <v>25.5625</v>
      </c>
      <c r="K8" s="17">
        <f>[4]Agosto!$B$14</f>
        <v>25.054166666666664</v>
      </c>
      <c r="L8" s="17">
        <f>[4]Agosto!$B$15</f>
        <v>25.216666666666665</v>
      </c>
      <c r="M8" s="17">
        <f>[4]Agosto!$B$16</f>
        <v>24.283333333333335</v>
      </c>
      <c r="N8" s="17">
        <f>[4]Agosto!$B$17</f>
        <v>24.416666666666661</v>
      </c>
      <c r="O8" s="17">
        <f>[4]Agosto!$B$18</f>
        <v>23.991666666666664</v>
      </c>
      <c r="P8" s="17">
        <f>[4]Agosto!$B$19</f>
        <v>24.345833333333335</v>
      </c>
      <c r="Q8" s="17">
        <f>[4]Agosto!$B$20</f>
        <v>25.666666666666671</v>
      </c>
      <c r="R8" s="17">
        <f>[4]Agosto!$B$21</f>
        <v>24.599999999999994</v>
      </c>
      <c r="S8" s="17">
        <f>[4]Agosto!$B$22</f>
        <v>26.095833333333335</v>
      </c>
      <c r="T8" s="17">
        <f>[4]Agosto!$B$23</f>
        <v>19.262500000000003</v>
      </c>
      <c r="U8" s="17">
        <f>[4]Agosto!$B$24</f>
        <v>19.604166666666668</v>
      </c>
      <c r="V8" s="17">
        <f>[4]Agosto!$B$25</f>
        <v>20.666666666666671</v>
      </c>
      <c r="W8" s="17">
        <f>[4]Agosto!$B$26</f>
        <v>22.833333333333332</v>
      </c>
      <c r="X8" s="17">
        <f>[4]Agosto!$B$27</f>
        <v>26.541666666666668</v>
      </c>
      <c r="Y8" s="17">
        <f>[4]Agosto!$B$28</f>
        <v>23.287499999999998</v>
      </c>
      <c r="Z8" s="17">
        <f>[4]Agosto!$B$29</f>
        <v>22.374999999999996</v>
      </c>
      <c r="AA8" s="17">
        <f>[4]Agosto!$B$30</f>
        <v>23.958333333333332</v>
      </c>
      <c r="AB8" s="17">
        <f>[4]Agosto!$B$31</f>
        <v>20.708333333333336</v>
      </c>
      <c r="AC8" s="17">
        <f>[4]Agosto!$B$32</f>
        <v>20.087500000000002</v>
      </c>
      <c r="AD8" s="17">
        <f>[4]Agosto!$B$33</f>
        <v>22.329166666666666</v>
      </c>
      <c r="AE8" s="17">
        <f>[4]Agosto!$B$34</f>
        <v>25.058333333333337</v>
      </c>
      <c r="AF8" s="17">
        <f>[4]Agosto!$B$35</f>
        <v>28.229166666666671</v>
      </c>
      <c r="AG8" s="26">
        <f t="shared" si="1"/>
        <v>24.043682795698931</v>
      </c>
    </row>
    <row r="9" spans="1:34" ht="17.100000000000001" customHeight="1" x14ac:dyDescent="0.2">
      <c r="A9" s="15" t="s">
        <v>45</v>
      </c>
      <c r="B9" s="17">
        <f>[5]Agosto!$B$5</f>
        <v>23.566666666666674</v>
      </c>
      <c r="C9" s="17">
        <f>[5]Agosto!$B$6</f>
        <v>22.470833333333335</v>
      </c>
      <c r="D9" s="17">
        <f>[5]Agosto!$B$7</f>
        <v>22.712500000000002</v>
      </c>
      <c r="E9" s="17">
        <f>[5]Agosto!$B$8</f>
        <v>23.474999999999998</v>
      </c>
      <c r="F9" s="17">
        <f>[5]Agosto!$B$9</f>
        <v>23.124999999999996</v>
      </c>
      <c r="G9" s="17">
        <f>[5]Agosto!$B$10</f>
        <v>24.466666666666665</v>
      </c>
      <c r="H9" s="17">
        <f>[5]Agosto!$B$11</f>
        <v>26.458333333333329</v>
      </c>
      <c r="I9" s="17">
        <f>[5]Agosto!$B$12</f>
        <v>27.05</v>
      </c>
      <c r="J9" s="17">
        <f>[5]Agosto!$B$13</f>
        <v>25.308333333333334</v>
      </c>
      <c r="K9" s="17">
        <f>[5]Agosto!$B$14</f>
        <v>23.233333333333334</v>
      </c>
      <c r="L9" s="17">
        <f>[5]Agosto!$B$15</f>
        <v>23.433333333333337</v>
      </c>
      <c r="M9" s="17">
        <f>[5]Agosto!$B$16</f>
        <v>23.025000000000002</v>
      </c>
      <c r="N9" s="17">
        <f>[5]Agosto!$B$17</f>
        <v>23.216666666666658</v>
      </c>
      <c r="O9" s="17">
        <f>[5]Agosto!$B$18</f>
        <v>21.983333333333334</v>
      </c>
      <c r="P9" s="17">
        <f>[5]Agosto!$B$19</f>
        <v>20.691666666666666</v>
      </c>
      <c r="Q9" s="17">
        <f>[5]Agosto!$B$20</f>
        <v>22.770833333333332</v>
      </c>
      <c r="R9" s="17">
        <f>[5]Agosto!$B$21</f>
        <v>23.479166666666668</v>
      </c>
      <c r="S9" s="17">
        <f>[5]Agosto!$B$22</f>
        <v>19.241666666666671</v>
      </c>
      <c r="T9" s="17">
        <f>[5]Agosto!$B$23</f>
        <v>15.833333333333334</v>
      </c>
      <c r="U9" s="17">
        <f>[5]Agosto!$B$24</f>
        <v>17.737500000000001</v>
      </c>
      <c r="V9" s="17">
        <f>[5]Agosto!$B$25</f>
        <v>20.745833333333334</v>
      </c>
      <c r="W9" s="17">
        <f>[5]Agosto!$B$26</f>
        <v>24.779166666666665</v>
      </c>
      <c r="X9" s="17">
        <f>[5]Agosto!$B$27</f>
        <v>26.558333333333334</v>
      </c>
      <c r="Y9" s="17">
        <f>[5]Agosto!$B$28</f>
        <v>22.216666666666669</v>
      </c>
      <c r="Z9" s="17">
        <f>[5]Agosto!$B$29</f>
        <v>23.483333333333334</v>
      </c>
      <c r="AA9" s="17">
        <f>[5]Agosto!$B$30</f>
        <v>26.125</v>
      </c>
      <c r="AB9" s="17">
        <f>[5]Agosto!$B$31</f>
        <v>23.433333333333334</v>
      </c>
      <c r="AC9" s="17">
        <f>[5]Agosto!$B$32</f>
        <v>21.408333333333331</v>
      </c>
      <c r="AD9" s="17">
        <f>[5]Agosto!$B$33</f>
        <v>22.312500000000004</v>
      </c>
      <c r="AE9" s="17">
        <f>[5]Agosto!$B$34</f>
        <v>24.175000000000001</v>
      </c>
      <c r="AF9" s="17">
        <f>[5]Agosto!$B$35</f>
        <v>26.754166666666663</v>
      </c>
      <c r="AG9" s="27">
        <f t="shared" si="1"/>
        <v>23.07325268817204</v>
      </c>
    </row>
    <row r="10" spans="1:34" ht="17.100000000000001" customHeight="1" x14ac:dyDescent="0.2">
      <c r="A10" s="15" t="s">
        <v>2</v>
      </c>
      <c r="B10" s="17">
        <f>[6]Agosto!$B$5</f>
        <v>24.025000000000002</v>
      </c>
      <c r="C10" s="17">
        <f>[6]Agosto!$B$6</f>
        <v>24.941666666666663</v>
      </c>
      <c r="D10" s="17">
        <f>[6]Agosto!$B$7</f>
        <v>24.145833333333332</v>
      </c>
      <c r="E10" s="17">
        <f>[6]Agosto!$B$8</f>
        <v>23.5</v>
      </c>
      <c r="F10" s="17">
        <f>[6]Agosto!$B$9</f>
        <v>24.974999999999998</v>
      </c>
      <c r="G10" s="17">
        <f>[6]Agosto!$B$10</f>
        <v>25.233333333333334</v>
      </c>
      <c r="H10" s="17">
        <f>[6]Agosto!$B$11</f>
        <v>25.575000000000003</v>
      </c>
      <c r="I10" s="17">
        <f>[6]Agosto!$B$12</f>
        <v>26.574999999999999</v>
      </c>
      <c r="J10" s="17">
        <f>[6]Agosto!$B$13</f>
        <v>27.283333333333331</v>
      </c>
      <c r="K10" s="17">
        <f>[6]Agosto!$B$14</f>
        <v>26.120833333333323</v>
      </c>
      <c r="L10" s="17">
        <f>[6]Agosto!$B$15</f>
        <v>25.95</v>
      </c>
      <c r="M10" s="17">
        <f>[6]Agosto!$B$16</f>
        <v>26.0625</v>
      </c>
      <c r="N10" s="17">
        <f>[6]Agosto!$B$17</f>
        <v>25.012499999999992</v>
      </c>
      <c r="O10" s="17">
        <f>[6]Agosto!$B$18</f>
        <v>24.7</v>
      </c>
      <c r="P10" s="17">
        <f>[6]Agosto!$B$19</f>
        <v>23.983333333333334</v>
      </c>
      <c r="Q10" s="17">
        <f>[6]Agosto!$B$20</f>
        <v>24.029166666666669</v>
      </c>
      <c r="R10" s="17">
        <f>[6]Agosto!$B$21</f>
        <v>26.141666666666666</v>
      </c>
      <c r="S10" s="17">
        <f>[6]Agosto!$B$22</f>
        <v>25.758333333333329</v>
      </c>
      <c r="T10" s="17">
        <f>[6]Agosto!$B$23</f>
        <v>20.008333333333336</v>
      </c>
      <c r="U10" s="17">
        <f>[6]Agosto!$B$24</f>
        <v>20.362499999999994</v>
      </c>
      <c r="V10" s="17">
        <f>[6]Agosto!$B$25</f>
        <v>23.058333333333334</v>
      </c>
      <c r="W10" s="17">
        <f>[6]Agosto!$B$26</f>
        <v>26.045833333333331</v>
      </c>
      <c r="X10" s="17">
        <f>[6]Agosto!$B$27</f>
        <v>27.325000000000006</v>
      </c>
      <c r="Y10" s="17">
        <f>[6]Agosto!$B$28</f>
        <v>26.2</v>
      </c>
      <c r="Z10" s="17">
        <f>[6]Agosto!$B$29</f>
        <v>25.708333333333332</v>
      </c>
      <c r="AA10" s="17">
        <f>[6]Agosto!$B$30</f>
        <v>27.787499999999994</v>
      </c>
      <c r="AB10" s="17">
        <f>[6]Agosto!$B$31</f>
        <v>21.104166666666664</v>
      </c>
      <c r="AC10" s="17">
        <f>[6]Agosto!$B$32</f>
        <v>20.741666666666664</v>
      </c>
      <c r="AD10" s="17">
        <f>[6]Agosto!$B$33</f>
        <v>24.112500000000001</v>
      </c>
      <c r="AE10" s="17">
        <f>[6]Agosto!$B$34</f>
        <v>26.683333333333326</v>
      </c>
      <c r="AF10" s="17">
        <f>[6]Agosto!$B$35</f>
        <v>28.970833333333335</v>
      </c>
      <c r="AG10" s="27">
        <f t="shared" si="1"/>
        <v>24.907123655913978</v>
      </c>
    </row>
    <row r="11" spans="1:34" ht="17.100000000000001" customHeight="1" x14ac:dyDescent="0.2">
      <c r="A11" s="15" t="s">
        <v>3</v>
      </c>
      <c r="B11" s="17">
        <f>[7]Agosto!$B$5</f>
        <v>21.795833333333334</v>
      </c>
      <c r="C11" s="17">
        <f>[7]Agosto!$B$6</f>
        <v>22.179166666666664</v>
      </c>
      <c r="D11" s="17">
        <f>[7]Agosto!$B$7</f>
        <v>21.650000000000002</v>
      </c>
      <c r="E11" s="17">
        <f>[7]Agosto!$B$8</f>
        <v>21.637500000000006</v>
      </c>
      <c r="F11" s="17">
        <f>[7]Agosto!$B$9</f>
        <v>22.224999999999998</v>
      </c>
      <c r="G11" s="17">
        <f>[7]Agosto!$B$10</f>
        <v>22.216666666666665</v>
      </c>
      <c r="H11" s="17">
        <f>[7]Agosto!$B$11</f>
        <v>22.191666666666666</v>
      </c>
      <c r="I11" s="17">
        <f>[7]Agosto!$B$12</f>
        <v>22.916666666666668</v>
      </c>
      <c r="J11" s="17">
        <f>[7]Agosto!$B$13</f>
        <v>22.508333333333336</v>
      </c>
      <c r="K11" s="17">
        <f>[7]Agosto!$B$14</f>
        <v>23.55</v>
      </c>
      <c r="L11" s="17">
        <f>[7]Agosto!$B$15</f>
        <v>22.633333333333329</v>
      </c>
      <c r="M11" s="17">
        <f>[7]Agosto!$B$16</f>
        <v>21.987500000000001</v>
      </c>
      <c r="N11" s="17">
        <f>[7]Agosto!$B$17</f>
        <v>21.6875</v>
      </c>
      <c r="O11" s="17">
        <f>[7]Agosto!$B$18</f>
        <v>20.545833333333334</v>
      </c>
      <c r="P11" s="17">
        <f>[7]Agosto!$B$19</f>
        <v>22.025000000000002</v>
      </c>
      <c r="Q11" s="17">
        <f>[7]Agosto!$B$20</f>
        <v>22.945833333333336</v>
      </c>
      <c r="R11" s="17">
        <f>[7]Agosto!$B$21</f>
        <v>23.608333333333334</v>
      </c>
      <c r="S11" s="17">
        <f>[7]Agosto!$B$22</f>
        <v>25.129166666666666</v>
      </c>
      <c r="T11" s="17">
        <f>[7]Agosto!$B$23</f>
        <v>23.945833333333336</v>
      </c>
      <c r="U11" s="17">
        <f>[7]Agosto!$B$24</f>
        <v>21.366666666666664</v>
      </c>
      <c r="V11" s="17">
        <f>[7]Agosto!$B$25</f>
        <v>21.237500000000001</v>
      </c>
      <c r="W11" s="17">
        <f>[7]Agosto!$B$26</f>
        <v>23.254166666666666</v>
      </c>
      <c r="X11" s="17">
        <f>[7]Agosto!$B$27</f>
        <v>24.662500000000005</v>
      </c>
      <c r="Y11" s="17">
        <f>[7]Agosto!$B$28</f>
        <v>25.775000000000002</v>
      </c>
      <c r="Z11" s="17">
        <f>[7]Agosto!$B$29</f>
        <v>25.516666666666666</v>
      </c>
      <c r="AA11" s="17">
        <f>[7]Agosto!$B$30</f>
        <v>26.545833333333331</v>
      </c>
      <c r="AB11" s="17">
        <f>[7]Agosto!$B$31</f>
        <v>21.558333333333326</v>
      </c>
      <c r="AC11" s="17">
        <f>[7]Agosto!$B$32</f>
        <v>20.133333333333336</v>
      </c>
      <c r="AD11" s="17">
        <f>[7]Agosto!$B$33</f>
        <v>22.287499999999998</v>
      </c>
      <c r="AE11" s="17">
        <f>[7]Agosto!$B$34</f>
        <v>25.999999999999989</v>
      </c>
      <c r="AF11" s="17">
        <f>[7]Agosto!$B$35</f>
        <v>26.116666666666674</v>
      </c>
      <c r="AG11" s="27">
        <f t="shared" si="1"/>
        <v>22.962365591397848</v>
      </c>
    </row>
    <row r="12" spans="1:34" ht="17.100000000000001" customHeight="1" x14ac:dyDescent="0.2">
      <c r="A12" s="15" t="s">
        <v>4</v>
      </c>
      <c r="B12" s="17">
        <f>[8]Agosto!$B$5</f>
        <v>22.849999999999994</v>
      </c>
      <c r="C12" s="17">
        <f>[8]Agosto!$B$6</f>
        <v>22.758333333333336</v>
      </c>
      <c r="D12" s="17">
        <f>[8]Agosto!$B$7</f>
        <v>22.720833333333335</v>
      </c>
      <c r="E12" s="17">
        <f>[8]Agosto!$B$8</f>
        <v>23.154166666666669</v>
      </c>
      <c r="F12" s="17">
        <f>[8]Agosto!$B$9</f>
        <v>22.970833333333335</v>
      </c>
      <c r="G12" s="17">
        <f>[8]Agosto!$B$10</f>
        <v>22.958333333333329</v>
      </c>
      <c r="H12" s="17">
        <f>[8]Agosto!$B$11</f>
        <v>23.400000000000002</v>
      </c>
      <c r="I12" s="17">
        <f>[8]Agosto!$B$12</f>
        <v>24.912499999999998</v>
      </c>
      <c r="J12" s="17">
        <f>[8]Agosto!$B$13</f>
        <v>23.525000000000006</v>
      </c>
      <c r="K12" s="17">
        <f>[8]Agosto!$B$14</f>
        <v>23.033333333333331</v>
      </c>
      <c r="L12" s="17">
        <f>[8]Agosto!$B$15</f>
        <v>23.245833333333326</v>
      </c>
      <c r="M12" s="17">
        <f>[8]Agosto!$B$16</f>
        <v>22.358333333333331</v>
      </c>
      <c r="N12" s="17">
        <f>[8]Agosto!$B$17</f>
        <v>21.795833333333331</v>
      </c>
      <c r="O12" s="17">
        <f>[8]Agosto!$B$18</f>
        <v>21.970833333333335</v>
      </c>
      <c r="P12" s="17">
        <f>[8]Agosto!$B$19</f>
        <v>21.987500000000001</v>
      </c>
      <c r="Q12" s="17">
        <f>[8]Agosto!$B$20</f>
        <v>23.404166666666658</v>
      </c>
      <c r="R12" s="17">
        <f>[8]Agosto!$B$21</f>
        <v>24.333333333333332</v>
      </c>
      <c r="S12" s="17">
        <f>[8]Agosto!$B$22</f>
        <v>24.379166666666663</v>
      </c>
      <c r="T12" s="17">
        <f>[8]Agosto!$B$23</f>
        <v>21.258333333333336</v>
      </c>
      <c r="U12" s="17">
        <f>[8]Agosto!$B$24</f>
        <v>19.920833333333331</v>
      </c>
      <c r="V12" s="17">
        <f>[8]Agosto!$B$25</f>
        <v>22.329166666666666</v>
      </c>
      <c r="W12" s="17">
        <f>[8]Agosto!$B$26</f>
        <v>23.495833333333326</v>
      </c>
      <c r="X12" s="17">
        <f>[8]Agosto!$B$27</f>
        <v>25.308333333333334</v>
      </c>
      <c r="Y12" s="17">
        <f>[8]Agosto!$B$28</f>
        <v>27.145833333333332</v>
      </c>
      <c r="Z12" s="17">
        <f>[8]Agosto!$B$29</f>
        <v>24.512499999999999</v>
      </c>
      <c r="AA12" s="17">
        <f>[8]Agosto!$B$30</f>
        <v>25.566666666666666</v>
      </c>
      <c r="AB12" s="17">
        <f>[8]Agosto!$B$31</f>
        <v>20.837499999999999</v>
      </c>
      <c r="AC12" s="17">
        <f>[8]Agosto!$B$32</f>
        <v>19.079166666666669</v>
      </c>
      <c r="AD12" s="17">
        <f>[8]Agosto!$B$33</f>
        <v>22.412499999999998</v>
      </c>
      <c r="AE12" s="17">
        <f>[8]Agosto!$B$34</f>
        <v>26.362500000000001</v>
      </c>
      <c r="AF12" s="17">
        <f>[8]Agosto!$B$35</f>
        <v>26.995833333333337</v>
      </c>
      <c r="AG12" s="27">
        <f t="shared" si="1"/>
        <v>23.25752688172043</v>
      </c>
    </row>
    <row r="13" spans="1:34" ht="17.100000000000001" customHeight="1" x14ac:dyDescent="0.2">
      <c r="A13" s="15" t="s">
        <v>5</v>
      </c>
      <c r="B13" s="17">
        <f>[9]Agosto!$B$5</f>
        <v>29.633333333333329</v>
      </c>
      <c r="C13" s="17">
        <f>[9]Agosto!$B$6</f>
        <v>25.8</v>
      </c>
      <c r="D13" s="17" t="str">
        <f>[9]Agosto!$B$7</f>
        <v>*</v>
      </c>
      <c r="E13" s="17" t="str">
        <f>[9]Agosto!$B$8</f>
        <v>*</v>
      </c>
      <c r="F13" s="17" t="str">
        <f>[9]Agosto!$B$9</f>
        <v>*</v>
      </c>
      <c r="G13" s="17" t="str">
        <f>[9]Agosto!$B$10</f>
        <v>*</v>
      </c>
      <c r="H13" s="17" t="str">
        <f>[9]Agosto!$B$11</f>
        <v>*</v>
      </c>
      <c r="I13" s="17" t="str">
        <f>[9]Agosto!$B$12</f>
        <v>*</v>
      </c>
      <c r="J13" s="17" t="str">
        <f>[9]Agosto!$B$13</f>
        <v>*</v>
      </c>
      <c r="K13" s="17" t="str">
        <f>[9]Agosto!$B$14</f>
        <v>*</v>
      </c>
      <c r="L13" s="17" t="str">
        <f>[9]Agosto!$B$15</f>
        <v>*</v>
      </c>
      <c r="M13" s="17" t="str">
        <f>[9]Agosto!$B$16</f>
        <v>*</v>
      </c>
      <c r="N13" s="17" t="str">
        <f>[9]Agosto!$B$17</f>
        <v>*</v>
      </c>
      <c r="O13" s="17" t="str">
        <f>[9]Agosto!$B$18</f>
        <v>*</v>
      </c>
      <c r="P13" s="17" t="str">
        <f>[9]Agosto!$B$19</f>
        <v>*</v>
      </c>
      <c r="Q13" s="17" t="str">
        <f>[9]Agosto!$B$20</f>
        <v>*</v>
      </c>
      <c r="R13" s="17" t="str">
        <f>[9]Agosto!$B$21</f>
        <v>*</v>
      </c>
      <c r="S13" s="17" t="str">
        <f>[9]Agosto!$B$22</f>
        <v>*</v>
      </c>
      <c r="T13" s="17" t="str">
        <f>[9]Agosto!$B$23</f>
        <v>*</v>
      </c>
      <c r="U13" s="17" t="str">
        <f>[9]Agosto!$B$24</f>
        <v>*</v>
      </c>
      <c r="V13" s="17" t="str">
        <f>[9]Agosto!$B$25</f>
        <v>*</v>
      </c>
      <c r="W13" s="17" t="str">
        <f>[9]Agosto!$B$26</f>
        <v>*</v>
      </c>
      <c r="X13" s="17" t="str">
        <f>[9]Agosto!$B$27</f>
        <v>*</v>
      </c>
      <c r="Y13" s="17" t="str">
        <f>[9]Agosto!$B$28</f>
        <v>*</v>
      </c>
      <c r="Z13" s="17" t="str">
        <f>[9]Agosto!$B$29</f>
        <v>*</v>
      </c>
      <c r="AA13" s="17" t="str">
        <f>[9]Agosto!$B$30</f>
        <v>*</v>
      </c>
      <c r="AB13" s="17" t="str">
        <f>[9]Agosto!$B$31</f>
        <v>*</v>
      </c>
      <c r="AC13" s="17" t="str">
        <f>[9]Agosto!$B$32</f>
        <v>*</v>
      </c>
      <c r="AD13" s="17" t="str">
        <f>[9]Agosto!$B$33</f>
        <v>*</v>
      </c>
      <c r="AE13" s="17" t="str">
        <f>[9]Agosto!$B$34</f>
        <v>*</v>
      </c>
      <c r="AF13" s="17" t="str">
        <f>[9]Agosto!$B$35</f>
        <v>*</v>
      </c>
      <c r="AG13" s="27">
        <f t="shared" si="1"/>
        <v>27.716666666666665</v>
      </c>
    </row>
    <row r="14" spans="1:34" ht="17.100000000000001" customHeight="1" x14ac:dyDescent="0.2">
      <c r="A14" s="15" t="s">
        <v>47</v>
      </c>
      <c r="B14" s="17">
        <f>[10]Agosto!$B$5</f>
        <v>22.425000000000008</v>
      </c>
      <c r="C14" s="17">
        <f>[10]Agosto!$B$6</f>
        <v>22.408333333333331</v>
      </c>
      <c r="D14" s="17">
        <f>[10]Agosto!$B$7</f>
        <v>23.070833333333329</v>
      </c>
      <c r="E14" s="17">
        <f>[10]Agosto!$B$8</f>
        <v>23.283333333333335</v>
      </c>
      <c r="F14" s="17">
        <f>[10]Agosto!$B$9</f>
        <v>23.358333333333334</v>
      </c>
      <c r="G14" s="17">
        <f>[10]Agosto!$B$10</f>
        <v>23.754166666666666</v>
      </c>
      <c r="H14" s="17">
        <f>[10]Agosto!$B$11</f>
        <v>24.583333333333332</v>
      </c>
      <c r="I14" s="17">
        <f>[10]Agosto!$B$12</f>
        <v>24.979166666666661</v>
      </c>
      <c r="J14" s="17">
        <f>[10]Agosto!$B$13</f>
        <v>24.054166666666664</v>
      </c>
      <c r="K14" s="17">
        <f>[10]Agosto!$B$14</f>
        <v>23.516666666666669</v>
      </c>
      <c r="L14" s="17">
        <f>[10]Agosto!$B$15</f>
        <v>22.979166666666671</v>
      </c>
      <c r="M14" s="17">
        <f>[10]Agosto!$B$16</f>
        <v>22.495833333333334</v>
      </c>
      <c r="N14" s="17">
        <f>[10]Agosto!$B$17</f>
        <v>22.166666666666668</v>
      </c>
      <c r="O14" s="17">
        <f>[10]Agosto!$B$18</f>
        <v>22.491666666666664</v>
      </c>
      <c r="P14" s="17">
        <f>[10]Agosto!$B$19</f>
        <v>21.808333333333334</v>
      </c>
      <c r="Q14" s="17">
        <f>[10]Agosto!$B$20</f>
        <v>23.166666666666668</v>
      </c>
      <c r="R14" s="17">
        <f>[10]Agosto!$B$21</f>
        <v>24.295833333333334</v>
      </c>
      <c r="S14" s="17">
        <f>[10]Agosto!$B$22</f>
        <v>25.241666666666671</v>
      </c>
      <c r="T14" s="17">
        <f>[10]Agosto!$B$23</f>
        <v>22.375</v>
      </c>
      <c r="U14" s="17">
        <f>[10]Agosto!$B$24</f>
        <v>21.483333333333334</v>
      </c>
      <c r="V14" s="17">
        <f>[10]Agosto!$B$25</f>
        <v>22.599999999999994</v>
      </c>
      <c r="W14" s="17">
        <f>[10]Agosto!$B$26</f>
        <v>24.5</v>
      </c>
      <c r="X14" s="17">
        <f>[10]Agosto!$B$27</f>
        <v>25.679166666666671</v>
      </c>
      <c r="Y14" s="17">
        <f>[10]Agosto!$B$28</f>
        <v>27.158333333333335</v>
      </c>
      <c r="Z14" s="17">
        <f>[10]Agosto!$B$29</f>
        <v>25.799999999999997</v>
      </c>
      <c r="AA14" s="17">
        <f>[10]Agosto!$B$30</f>
        <v>26.229166666666668</v>
      </c>
      <c r="AB14" s="17">
        <f>[10]Agosto!$B$31</f>
        <v>21.808333333333337</v>
      </c>
      <c r="AC14" s="17">
        <f>[10]Agosto!$B$32</f>
        <v>20.324999999999999</v>
      </c>
      <c r="AD14" s="17">
        <f>[10]Agosto!$B$33</f>
        <v>23.395833333333339</v>
      </c>
      <c r="AE14" s="17">
        <f>[10]Agosto!$B$34</f>
        <v>26.395833333333332</v>
      </c>
      <c r="AF14" s="17">
        <f>[10]Agosto!$B$35</f>
        <v>27.266666666666666</v>
      </c>
      <c r="AG14" s="27">
        <f>AVERAGE(B14:AF14)</f>
        <v>23.712768817204307</v>
      </c>
    </row>
    <row r="15" spans="1:34" ht="17.100000000000001" customHeight="1" x14ac:dyDescent="0.2">
      <c r="A15" s="15" t="s">
        <v>6</v>
      </c>
      <c r="B15" s="17">
        <f>[11]Agosto!$B$5</f>
        <v>22.037499999999994</v>
      </c>
      <c r="C15" s="17">
        <f>[11]Agosto!$B$6</f>
        <v>22.162499999999998</v>
      </c>
      <c r="D15" s="17">
        <f>[11]Agosto!$B$7</f>
        <v>22.175000000000001</v>
      </c>
      <c r="E15" s="17">
        <f>[11]Agosto!$B$8</f>
        <v>22.141666666666666</v>
      </c>
      <c r="F15" s="17">
        <f>[11]Agosto!$B$9</f>
        <v>23.016666666666666</v>
      </c>
      <c r="G15" s="17">
        <f>[11]Agosto!$B$10</f>
        <v>23.241666666666671</v>
      </c>
      <c r="H15" s="17">
        <f>[11]Agosto!$B$11</f>
        <v>23.662500000000005</v>
      </c>
      <c r="I15" s="17">
        <f>[11]Agosto!$B$12</f>
        <v>24.158333333333335</v>
      </c>
      <c r="J15" s="17">
        <f>[11]Agosto!$B$13</f>
        <v>24.329166666666669</v>
      </c>
      <c r="K15" s="17">
        <f>[11]Agosto!$B$14</f>
        <v>23.650000000000002</v>
      </c>
      <c r="L15" s="17">
        <f>[11]Agosto!$B$15</f>
        <v>23.616666666666671</v>
      </c>
      <c r="M15" s="17">
        <f>[11]Agosto!$B$16</f>
        <v>23.662499999999998</v>
      </c>
      <c r="N15" s="17">
        <f>[11]Agosto!$B$17</f>
        <v>22.645833333333332</v>
      </c>
      <c r="O15" s="17">
        <f>[11]Agosto!$B$18</f>
        <v>22.345833333333331</v>
      </c>
      <c r="P15" s="17">
        <f>[11]Agosto!$B$19</f>
        <v>23.454166666666666</v>
      </c>
      <c r="Q15" s="17">
        <f>[11]Agosto!$B$20</f>
        <v>23.587500000000002</v>
      </c>
      <c r="R15" s="17">
        <f>[11]Agosto!$B$21</f>
        <v>24.120833333333326</v>
      </c>
      <c r="S15" s="17">
        <f>[11]Agosto!$B$22</f>
        <v>26.149999999999995</v>
      </c>
      <c r="T15" s="17">
        <f>[11]Agosto!$B$23</f>
        <v>24.954166666666666</v>
      </c>
      <c r="U15" s="17">
        <f>[11]Agosto!$B$24</f>
        <v>22.795833333333331</v>
      </c>
      <c r="V15" s="17">
        <f>[11]Agosto!$B$25</f>
        <v>24.095833333333335</v>
      </c>
      <c r="W15" s="17">
        <f>[11]Agosto!$B$26</f>
        <v>25.516666666666662</v>
      </c>
      <c r="X15" s="17">
        <f>[11]Agosto!$B$27</f>
        <v>26.5</v>
      </c>
      <c r="Y15" s="17">
        <f>[11]Agosto!$B$28</f>
        <v>26.45</v>
      </c>
      <c r="Z15" s="17">
        <f>[11]Agosto!$B$29</f>
        <v>26.854166666666668</v>
      </c>
      <c r="AA15" s="17">
        <f>[11]Agosto!$B$30</f>
        <v>28.004166666666663</v>
      </c>
      <c r="AB15" s="17">
        <f>[11]Agosto!$B$31</f>
        <v>23.095833333333335</v>
      </c>
      <c r="AC15" s="17">
        <f>[11]Agosto!$B$32</f>
        <v>22.820833333333336</v>
      </c>
      <c r="AD15" s="17">
        <f>[11]Agosto!$B$33</f>
        <v>24.841666666666669</v>
      </c>
      <c r="AE15" s="17">
        <f>[11]Agosto!$B$34</f>
        <v>27.270833333333332</v>
      </c>
      <c r="AF15" s="17">
        <f>[11]Agosto!$B$35</f>
        <v>27.779166666666665</v>
      </c>
      <c r="AG15" s="27">
        <f t="shared" si="1"/>
        <v>24.230241935483871</v>
      </c>
    </row>
    <row r="16" spans="1:34" ht="17.100000000000001" customHeight="1" x14ac:dyDescent="0.2">
      <c r="A16" s="15" t="s">
        <v>7</v>
      </c>
      <c r="B16" s="17">
        <f>[12]Agosto!$B$5</f>
        <v>23.658333333333335</v>
      </c>
      <c r="C16" s="17">
        <f>[12]Agosto!$B$6</f>
        <v>22.954166666666669</v>
      </c>
      <c r="D16" s="17">
        <f>[12]Agosto!$B$7</f>
        <v>23.708333333333332</v>
      </c>
      <c r="E16" s="17">
        <f>[12]Agosto!$B$8</f>
        <v>24.324999999999999</v>
      </c>
      <c r="F16" s="17">
        <f>[12]Agosto!$B$9</f>
        <v>25.150000000000002</v>
      </c>
      <c r="G16" s="17">
        <f>[12]Agosto!$B$10</f>
        <v>24.708333333333329</v>
      </c>
      <c r="H16" s="17">
        <f>[12]Agosto!$B$11</f>
        <v>24.629166666666663</v>
      </c>
      <c r="I16" s="17">
        <f>[12]Agosto!$B$12</f>
        <v>25.883333333333329</v>
      </c>
      <c r="J16" s="17">
        <f>[12]Agosto!$B$13</f>
        <v>24.945833333333336</v>
      </c>
      <c r="K16" s="17">
        <f>[12]Agosto!$B$14</f>
        <v>25</v>
      </c>
      <c r="L16" s="17">
        <f>[12]Agosto!$B$15</f>
        <v>25.191666666666666</v>
      </c>
      <c r="M16" s="17">
        <f>[12]Agosto!$B$16</f>
        <v>24.712500000000002</v>
      </c>
      <c r="N16" s="17">
        <f>[12]Agosto!$B$17</f>
        <v>23.833333333333332</v>
      </c>
      <c r="O16" s="17">
        <f>[12]Agosto!$B$18</f>
        <v>23.554166666666664</v>
      </c>
      <c r="P16" s="17">
        <f>[12]Agosto!$B$19</f>
        <v>22.770833333333332</v>
      </c>
      <c r="Q16" s="17">
        <f>[12]Agosto!$B$20</f>
        <v>24.708333333333332</v>
      </c>
      <c r="R16" s="17">
        <f>[12]Agosto!$B$21</f>
        <v>24.587500000000002</v>
      </c>
      <c r="S16" s="17">
        <f>[12]Agosto!$B$22</f>
        <v>21.837500000000002</v>
      </c>
      <c r="T16" s="17">
        <f>[12]Agosto!$B$23</f>
        <v>15.645833333333334</v>
      </c>
      <c r="U16" s="17">
        <f>[12]Agosto!$B$24</f>
        <v>18.420833333333331</v>
      </c>
      <c r="V16" s="17">
        <f>[12]Agosto!$B$25</f>
        <v>21.279166666666669</v>
      </c>
      <c r="W16" s="17">
        <f>[12]Agosto!$B$26</f>
        <v>23.324999999999999</v>
      </c>
      <c r="X16" s="17">
        <f>[12]Agosto!$B$27</f>
        <v>26.004166666666666</v>
      </c>
      <c r="Y16" s="17">
        <f>[12]Agosto!$B$28</f>
        <v>23.408333333333335</v>
      </c>
      <c r="Z16" s="17">
        <f>[12]Agosto!$B$29</f>
        <v>22.550000000000008</v>
      </c>
      <c r="AA16" s="17">
        <f>[12]Agosto!$B$30</f>
        <v>23.816666666666666</v>
      </c>
      <c r="AB16" s="17">
        <f>[12]Agosto!$B$31</f>
        <v>19.545833333333334</v>
      </c>
      <c r="AC16" s="17">
        <f>[12]Agosto!$B$32</f>
        <v>18.583333333333332</v>
      </c>
      <c r="AD16" s="17">
        <f>[12]Agosto!$B$33</f>
        <v>22.291666666666668</v>
      </c>
      <c r="AE16" s="17">
        <f>[12]Agosto!$B$34</f>
        <v>24.45</v>
      </c>
      <c r="AF16" s="17">
        <f>[12]Agosto!$B$35</f>
        <v>28.100000000000005</v>
      </c>
      <c r="AG16" s="27">
        <f t="shared" si="1"/>
        <v>23.341263440860214</v>
      </c>
    </row>
    <row r="17" spans="1:33" ht="17.100000000000001" customHeight="1" x14ac:dyDescent="0.2">
      <c r="A17" s="15" t="s">
        <v>8</v>
      </c>
      <c r="B17" s="17">
        <f>[13]Agosto!$B$5</f>
        <v>23.579166666666666</v>
      </c>
      <c r="C17" s="17">
        <f>[13]Agosto!$B$6</f>
        <v>22.937499999999996</v>
      </c>
      <c r="D17" s="17">
        <f>[13]Agosto!$B$7</f>
        <v>23.150000000000006</v>
      </c>
      <c r="E17" s="17">
        <f>[13]Agosto!$B$8</f>
        <v>23.983333333333334</v>
      </c>
      <c r="F17" s="17">
        <f>[13]Agosto!$B$9</f>
        <v>23.645833333333329</v>
      </c>
      <c r="G17" s="17">
        <f>[13]Agosto!$B$10</f>
        <v>23.895833333333332</v>
      </c>
      <c r="H17" s="17">
        <f>[13]Agosto!$B$11</f>
        <v>24.545833333333334</v>
      </c>
      <c r="I17" s="17">
        <f>[13]Agosto!$B$12</f>
        <v>24.687499999999996</v>
      </c>
      <c r="J17" s="17">
        <f>[13]Agosto!$B$13</f>
        <v>24.229166666666671</v>
      </c>
      <c r="K17" s="17">
        <f>[13]Agosto!$B$14</f>
        <v>23.970833333333335</v>
      </c>
      <c r="L17" s="17">
        <f>[13]Agosto!$B$15</f>
        <v>23.8</v>
      </c>
      <c r="M17" s="17">
        <f>[13]Agosto!$B$16</f>
        <v>23.5625</v>
      </c>
      <c r="N17" s="17">
        <f>[13]Agosto!$B$17</f>
        <v>22.412499999999998</v>
      </c>
      <c r="O17" s="17">
        <f>[13]Agosto!$B$18</f>
        <v>22.724999999999998</v>
      </c>
      <c r="P17" s="17">
        <f>[13]Agosto!$B$19</f>
        <v>22.966666666666669</v>
      </c>
      <c r="Q17" s="17">
        <f>[13]Agosto!$B$20</f>
        <v>23.491666666666664</v>
      </c>
      <c r="R17" s="17">
        <f>[13]Agosto!$B$21</f>
        <v>23.262500000000003</v>
      </c>
      <c r="S17" s="17">
        <f>[13]Agosto!$B$22</f>
        <v>20.470833333333339</v>
      </c>
      <c r="T17" s="17">
        <f>[13]Agosto!$B$23</f>
        <v>16.054166666666664</v>
      </c>
      <c r="U17" s="17">
        <f>[13]Agosto!$B$24</f>
        <v>17.554166666666667</v>
      </c>
      <c r="V17" s="17">
        <f>[13]Agosto!$B$25</f>
        <v>19.737500000000001</v>
      </c>
      <c r="W17" s="17">
        <f>[13]Agosto!$B$26</f>
        <v>21.033333333333335</v>
      </c>
      <c r="X17" s="17">
        <f>[13]Agosto!$B$27</f>
        <v>23.516666666666669</v>
      </c>
      <c r="Y17" s="17">
        <f>[13]Agosto!$B$28</f>
        <v>20.533333333333331</v>
      </c>
      <c r="Z17" s="17">
        <f>[13]Agosto!$B$29</f>
        <v>20.037499999999998</v>
      </c>
      <c r="AA17" s="17">
        <f>[13]Agosto!$B$30</f>
        <v>21.625</v>
      </c>
      <c r="AB17" s="17">
        <f>[13]Agosto!$B$31</f>
        <v>20.437500000000004</v>
      </c>
      <c r="AC17" s="17">
        <f>[13]Agosto!$B$32</f>
        <v>18.820833333333333</v>
      </c>
      <c r="AD17" s="17">
        <f>[13]Agosto!$B$33</f>
        <v>20.512500000000003</v>
      </c>
      <c r="AE17" s="17">
        <f>[13]Agosto!$B$34</f>
        <v>22.491666666666664</v>
      </c>
      <c r="AF17" s="17">
        <f>[13]Agosto!$B$35</f>
        <v>25.425000000000001</v>
      </c>
      <c r="AG17" s="27">
        <f t="shared" si="1"/>
        <v>22.228897849462367</v>
      </c>
    </row>
    <row r="18" spans="1:33" ht="17.100000000000001" customHeight="1" x14ac:dyDescent="0.2">
      <c r="A18" s="15" t="s">
        <v>9</v>
      </c>
      <c r="B18" s="17">
        <f>[14]Agosto!$B$5</f>
        <v>24.108333333333331</v>
      </c>
      <c r="C18" s="17">
        <f>[14]Agosto!$B$6</f>
        <v>23.970833333333335</v>
      </c>
      <c r="D18" s="17">
        <f>[14]Agosto!$B$7</f>
        <v>24.054166666666664</v>
      </c>
      <c r="E18" s="17">
        <f>[14]Agosto!$B$8</f>
        <v>24.858333333333331</v>
      </c>
      <c r="F18" s="17">
        <f>[14]Agosto!$B$9</f>
        <v>24.799999999999997</v>
      </c>
      <c r="G18" s="17">
        <f>[14]Agosto!$B$10</f>
        <v>24.825000000000003</v>
      </c>
      <c r="H18" s="17">
        <f>[14]Agosto!$B$11</f>
        <v>25.270833333333339</v>
      </c>
      <c r="I18" s="17">
        <f>[14]Agosto!$B$12</f>
        <v>26.274999999999995</v>
      </c>
      <c r="J18" s="17">
        <f>[14]Agosto!$B$13</f>
        <v>25.662499999999998</v>
      </c>
      <c r="K18" s="17">
        <f>[14]Agosto!$B$14</f>
        <v>25.291666666666661</v>
      </c>
      <c r="L18" s="17">
        <f>[14]Agosto!$B$15</f>
        <v>25.395833333333332</v>
      </c>
      <c r="M18" s="17">
        <f>[14]Agosto!$B$16</f>
        <v>24.950000000000003</v>
      </c>
      <c r="N18" s="17">
        <f>[14]Agosto!$B$17</f>
        <v>24.183333333333334</v>
      </c>
      <c r="O18" s="17">
        <f>[14]Agosto!$B$18</f>
        <v>24.150000000000002</v>
      </c>
      <c r="P18" s="17">
        <f>[14]Agosto!$B$19</f>
        <v>23.762500000000003</v>
      </c>
      <c r="Q18" s="17">
        <f>[14]Agosto!$B$20</f>
        <v>25.224999999999998</v>
      </c>
      <c r="R18" s="17">
        <f>[14]Agosto!$B$21</f>
        <v>24.670833333333334</v>
      </c>
      <c r="S18" s="17">
        <f>[14]Agosto!$B$22</f>
        <v>24.037500000000005</v>
      </c>
      <c r="T18" s="17">
        <f>[14]Agosto!$B$23</f>
        <v>17.604166666666668</v>
      </c>
      <c r="U18" s="17">
        <f>[14]Agosto!$B$24</f>
        <v>19.462500000000002</v>
      </c>
      <c r="V18" s="17">
        <f>[14]Agosto!$B$25</f>
        <v>21.216666666666665</v>
      </c>
      <c r="W18" s="17">
        <f>[14]Agosto!$B$26</f>
        <v>23.208333333333339</v>
      </c>
      <c r="X18" s="17">
        <f>[14]Agosto!$B$27</f>
        <v>26.008333333333329</v>
      </c>
      <c r="Y18" s="17">
        <f>[14]Agosto!$B$28</f>
        <v>22.599999999999998</v>
      </c>
      <c r="Z18" s="17">
        <f>[14]Agosto!$B$29</f>
        <v>22.091666666666669</v>
      </c>
      <c r="AA18" s="17">
        <f>[14]Agosto!$B$30</f>
        <v>22.433333333333334</v>
      </c>
      <c r="AB18" s="17">
        <f>[14]Agosto!$B$31</f>
        <v>19.766666666666669</v>
      </c>
      <c r="AC18" s="17">
        <f>[14]Agosto!$B$32</f>
        <v>18.987500000000001</v>
      </c>
      <c r="AD18" s="17">
        <f>[14]Agosto!$B$33</f>
        <v>22.0625</v>
      </c>
      <c r="AE18" s="17">
        <f>[14]Agosto!$B$34</f>
        <v>24.762499999999992</v>
      </c>
      <c r="AF18" s="17">
        <f>[14]Agosto!$B$35</f>
        <v>28.070833333333329</v>
      </c>
      <c r="AG18" s="27">
        <f t="shared" si="1"/>
        <v>23.669892473118278</v>
      </c>
    </row>
    <row r="19" spans="1:33" ht="17.100000000000001" customHeight="1" x14ac:dyDescent="0.2">
      <c r="A19" s="15" t="s">
        <v>46</v>
      </c>
      <c r="B19" s="17">
        <f>[15]Agosto!$B$5</f>
        <v>24.091666666666665</v>
      </c>
      <c r="C19" s="17">
        <f>[15]Agosto!$B$6</f>
        <v>22.858333333333334</v>
      </c>
      <c r="D19" s="17">
        <f>[15]Agosto!$B$7</f>
        <v>23.145833333333332</v>
      </c>
      <c r="E19" s="17">
        <f>[15]Agosto!$B$8</f>
        <v>22.866666666666664</v>
      </c>
      <c r="F19" s="17">
        <f>[15]Agosto!$B$9</f>
        <v>23.033333333333335</v>
      </c>
      <c r="G19" s="17">
        <f>[15]Agosto!$B$10</f>
        <v>24.629166666666663</v>
      </c>
      <c r="H19" s="17">
        <f>[15]Agosto!$B$11</f>
        <v>26.204166666666669</v>
      </c>
      <c r="I19" s="17">
        <f>[15]Agosto!$B$12</f>
        <v>26.616666666666664</v>
      </c>
      <c r="J19" s="17">
        <f>[15]Agosto!$B$13</f>
        <v>27.162500000000005</v>
      </c>
      <c r="K19" s="17">
        <f>[15]Agosto!$B$14</f>
        <v>25.329166666666666</v>
      </c>
      <c r="L19" s="17">
        <f>[15]Agosto!$B$15</f>
        <v>24.837499999999995</v>
      </c>
      <c r="M19" s="17">
        <f>[15]Agosto!$B$16</f>
        <v>24.679166666666671</v>
      </c>
      <c r="N19" s="17">
        <f>[15]Agosto!$B$17</f>
        <v>23.516666666666669</v>
      </c>
      <c r="O19" s="17">
        <f>[15]Agosto!$B$18</f>
        <v>22.712500000000002</v>
      </c>
      <c r="P19" s="17">
        <f>[15]Agosto!$B$19</f>
        <v>23.049999999999994</v>
      </c>
      <c r="Q19" s="17">
        <f>[15]Agosto!$B$20</f>
        <v>24.020833333333339</v>
      </c>
      <c r="R19" s="17">
        <f>[15]Agosto!$B$21</f>
        <v>24.860869565217396</v>
      </c>
      <c r="S19" s="17">
        <f>[15]Agosto!$B$22</f>
        <v>21.491666666666664</v>
      </c>
      <c r="T19" s="17">
        <f>[15]Agosto!$B$23</f>
        <v>18.099999999999998</v>
      </c>
      <c r="U19" s="17">
        <f>[15]Agosto!$B$24</f>
        <v>19.625000000000004</v>
      </c>
      <c r="V19" s="17">
        <f>[15]Agosto!$B$25</f>
        <v>21.979166666666661</v>
      </c>
      <c r="W19" s="17">
        <f>[15]Agosto!$B$26</f>
        <v>24.64782608695652</v>
      </c>
      <c r="X19" s="17">
        <f>[15]Agosto!$B$27</f>
        <v>25.779166666666669</v>
      </c>
      <c r="Y19" s="17">
        <f>[15]Agosto!$B$28</f>
        <v>24.583333333333339</v>
      </c>
      <c r="Z19" s="17">
        <f>[15]Agosto!$B$29</f>
        <v>24.454166666666666</v>
      </c>
      <c r="AA19" s="17">
        <f>[15]Agosto!$B$30</f>
        <v>26.55416666666666</v>
      </c>
      <c r="AB19" s="17">
        <f>[15]Agosto!$B$31</f>
        <v>22.437499999999996</v>
      </c>
      <c r="AC19" s="17">
        <f>[15]Agosto!$B$32</f>
        <v>21.483333333333334</v>
      </c>
      <c r="AD19" s="17">
        <f>[15]Agosto!$B$33</f>
        <v>23.816666666666666</v>
      </c>
      <c r="AE19" s="17">
        <f>[15]Agosto!$B$34</f>
        <v>24.716666666666669</v>
      </c>
      <c r="AF19" s="17">
        <f>[15]Agosto!$B$35</f>
        <v>27.637500000000003</v>
      </c>
      <c r="AG19" s="27">
        <f t="shared" si="1"/>
        <v>23.900683730715294</v>
      </c>
    </row>
    <row r="20" spans="1:33" ht="17.100000000000001" customHeight="1" x14ac:dyDescent="0.2">
      <c r="A20" s="15" t="s">
        <v>10</v>
      </c>
      <c r="B20" s="17">
        <f>[16]Agosto!$B$5</f>
        <v>23.762499999999999</v>
      </c>
      <c r="C20" s="17">
        <f>[16]Agosto!$B$6</f>
        <v>23.324999999999999</v>
      </c>
      <c r="D20" s="17">
        <f>[16]Agosto!$B$7</f>
        <v>24.091666666666665</v>
      </c>
      <c r="E20" s="17">
        <f>[16]Agosto!$B$8</f>
        <v>23.766666666666666</v>
      </c>
      <c r="F20" s="17">
        <f>[16]Agosto!$B$9</f>
        <v>24.283333333333335</v>
      </c>
      <c r="G20" s="17">
        <f>[16]Agosto!$B$10</f>
        <v>25.579166666666669</v>
      </c>
      <c r="H20" s="17">
        <f>[16]Agosto!$B$11</f>
        <v>25.733333333333334</v>
      </c>
      <c r="I20" s="17">
        <f>[16]Agosto!$B$12</f>
        <v>26.370833333333326</v>
      </c>
      <c r="J20" s="17">
        <f>[16]Agosto!$B$13</f>
        <v>25.541666666666668</v>
      </c>
      <c r="K20" s="17">
        <f>[16]Agosto!$B$14</f>
        <v>25.845833333333331</v>
      </c>
      <c r="L20" s="17">
        <f>[16]Agosto!$B$15</f>
        <v>24.687500000000004</v>
      </c>
      <c r="M20" s="17">
        <f>[16]Agosto!$B$16</f>
        <v>25.058333333333334</v>
      </c>
      <c r="N20" s="17">
        <f>[16]Agosto!$B$17</f>
        <v>23.874999999999996</v>
      </c>
      <c r="O20" s="17">
        <f>[16]Agosto!$B$18</f>
        <v>24.170833333333334</v>
      </c>
      <c r="P20" s="17">
        <f>[16]Agosto!$B$19</f>
        <v>23.279166666666665</v>
      </c>
      <c r="Q20" s="17">
        <f>[16]Agosto!$B$20</f>
        <v>23.687500000000004</v>
      </c>
      <c r="R20" s="17">
        <f>[16]Agosto!$B$21</f>
        <v>24.545833333333334</v>
      </c>
      <c r="S20" s="17">
        <f>[16]Agosto!$B$22</f>
        <v>21.308333333333334</v>
      </c>
      <c r="T20" s="17">
        <f>[16]Agosto!$B$23</f>
        <v>16.408333333333335</v>
      </c>
      <c r="U20" s="17">
        <f>[16]Agosto!$B$24</f>
        <v>17.62916666666667</v>
      </c>
      <c r="V20" s="17">
        <f>[16]Agosto!$B$25</f>
        <v>20.656521739130433</v>
      </c>
      <c r="W20" s="17">
        <f>[16]Agosto!$B$26</f>
        <v>23.379166666666666</v>
      </c>
      <c r="X20" s="17">
        <f>[16]Agosto!$B$27</f>
        <v>25.675000000000001</v>
      </c>
      <c r="Y20" s="17">
        <f>[16]Agosto!$B$28</f>
        <v>22.212500000000002</v>
      </c>
      <c r="Z20" s="17">
        <f>[16]Agosto!$B$29</f>
        <v>21.770833333333332</v>
      </c>
      <c r="AA20" s="17">
        <f>[16]Agosto!$B$30</f>
        <v>23.5</v>
      </c>
      <c r="AB20" s="17">
        <f>[16]Agosto!$B$31</f>
        <v>19.641666666666666</v>
      </c>
      <c r="AC20" s="17">
        <f>[16]Agosto!$B$32</f>
        <v>18.758333333333333</v>
      </c>
      <c r="AD20" s="17">
        <f>[16]Agosto!$B$33</f>
        <v>19.537499999999998</v>
      </c>
      <c r="AE20" s="17">
        <f>[16]Agosto!$B$34</f>
        <v>23.221428571428568</v>
      </c>
      <c r="AF20" s="17">
        <f>[16]Agosto!$B$35</f>
        <v>26.249999999999996</v>
      </c>
      <c r="AG20" s="27">
        <f t="shared" ref="AG20:AG32" si="2">AVERAGE(B20:AF20)</f>
        <v>23.146869364856745</v>
      </c>
    </row>
    <row r="21" spans="1:33" ht="17.100000000000001" customHeight="1" x14ac:dyDescent="0.2">
      <c r="A21" s="15" t="s">
        <v>11</v>
      </c>
      <c r="B21" s="17">
        <f>[17]Agosto!$B$5</f>
        <v>20.545833333333334</v>
      </c>
      <c r="C21" s="17">
        <f>[17]Agosto!$B$6</f>
        <v>20.670833333333331</v>
      </c>
      <c r="D21" s="17">
        <f>[17]Agosto!$B$7</f>
        <v>20.8125</v>
      </c>
      <c r="E21" s="17">
        <f>[17]Agosto!$B$8</f>
        <v>20.962499999999995</v>
      </c>
      <c r="F21" s="17">
        <f>[17]Agosto!$B$9</f>
        <v>22.066666666666666</v>
      </c>
      <c r="G21" s="17">
        <f>[17]Agosto!$B$10</f>
        <v>22.812500000000004</v>
      </c>
      <c r="H21" s="17">
        <f>[17]Agosto!$B$11</f>
        <v>24.591666666666665</v>
      </c>
      <c r="I21" s="17">
        <f>[17]Agosto!$B$12</f>
        <v>23.275000000000002</v>
      </c>
      <c r="J21" s="17">
        <f>[17]Agosto!$B$13</f>
        <v>23.666666666666661</v>
      </c>
      <c r="K21" s="17">
        <f>[17]Agosto!$B$14</f>
        <v>23.725000000000005</v>
      </c>
      <c r="L21" s="17">
        <f>[17]Agosto!$B$15</f>
        <v>22.38333333333334</v>
      </c>
      <c r="M21" s="17">
        <f>[17]Agosto!$B$16</f>
        <v>22.170833333333334</v>
      </c>
      <c r="N21" s="17">
        <f>[17]Agosto!$B$17</f>
        <v>21.641666666666666</v>
      </c>
      <c r="O21" s="17">
        <f>[17]Agosto!$B$18</f>
        <v>20.425000000000001</v>
      </c>
      <c r="P21" s="17">
        <f>[17]Agosto!$B$19</f>
        <v>20.554166666666667</v>
      </c>
      <c r="Q21" s="17">
        <f>[17]Agosto!$B$20</f>
        <v>21.379166666666663</v>
      </c>
      <c r="R21" s="17">
        <f>[17]Agosto!$B$21</f>
        <v>21.766666666666669</v>
      </c>
      <c r="S21" s="17">
        <f>[17]Agosto!$B$22</f>
        <v>22.191666666666666</v>
      </c>
      <c r="T21" s="17">
        <f>[17]Agosto!$B$23</f>
        <v>16.350000000000001</v>
      </c>
      <c r="U21" s="17">
        <f>[17]Agosto!$B$24</f>
        <v>16.779166666666665</v>
      </c>
      <c r="V21" s="17">
        <f>[17]Agosto!$B$25</f>
        <v>19.520833333333336</v>
      </c>
      <c r="W21" s="17">
        <f>[17]Agosto!$B$26</f>
        <v>21.737500000000001</v>
      </c>
      <c r="X21" s="17">
        <f>[17]Agosto!$B$27</f>
        <v>23.725000000000005</v>
      </c>
      <c r="Y21" s="17">
        <f>[17]Agosto!$B$28</f>
        <v>24.425000000000001</v>
      </c>
      <c r="Z21" s="17">
        <f>[17]Agosto!$B$29</f>
        <v>23.479166666666661</v>
      </c>
      <c r="AA21" s="17">
        <f>[17]Agosto!$B$30</f>
        <v>23.899999999999995</v>
      </c>
      <c r="AB21" s="17">
        <f>[17]Agosto!$B$31</f>
        <v>19.858333333333331</v>
      </c>
      <c r="AC21" s="17">
        <f>[17]Agosto!$B$32</f>
        <v>18.854166666666664</v>
      </c>
      <c r="AD21" s="17">
        <f>[17]Agosto!$B$33</f>
        <v>19.320833333333333</v>
      </c>
      <c r="AE21" s="17">
        <f>[17]Agosto!$B$34</f>
        <v>21.170833333333334</v>
      </c>
      <c r="AF21" s="17">
        <f>[17]Agosto!$B$35</f>
        <v>24.829166666666669</v>
      </c>
      <c r="AG21" s="27">
        <f t="shared" si="2"/>
        <v>21.599731182795697</v>
      </c>
    </row>
    <row r="22" spans="1:33" ht="17.100000000000001" customHeight="1" x14ac:dyDescent="0.2">
      <c r="A22" s="15" t="s">
        <v>12</v>
      </c>
      <c r="B22" s="17">
        <f>[18]Agosto!$B$5</f>
        <v>23.912499999999994</v>
      </c>
      <c r="C22" s="17">
        <f>[18]Agosto!$B$6</f>
        <v>23.662499999999994</v>
      </c>
      <c r="D22" s="17">
        <f>[18]Agosto!$B$7</f>
        <v>23.170833333333334</v>
      </c>
      <c r="E22" s="17">
        <f>[18]Agosto!$B$8</f>
        <v>23.391666666666666</v>
      </c>
      <c r="F22" s="17">
        <f>[18]Agosto!$B$9</f>
        <v>23.737499999999997</v>
      </c>
      <c r="G22" s="17">
        <f>[18]Agosto!$B$10</f>
        <v>25.175000000000001</v>
      </c>
      <c r="H22" s="17">
        <f>[18]Agosto!$B$11</f>
        <v>26.370833333333337</v>
      </c>
      <c r="I22" s="17">
        <f>[18]Agosto!$B$12</f>
        <v>25.720833333333331</v>
      </c>
      <c r="J22" s="17">
        <f>[18]Agosto!$B$13</f>
        <v>25.554166666666664</v>
      </c>
      <c r="K22" s="17">
        <f>[18]Agosto!$B$14</f>
        <v>24.475000000000005</v>
      </c>
      <c r="L22" s="17">
        <f>[18]Agosto!$B$15</f>
        <v>25.029166666666665</v>
      </c>
      <c r="M22" s="17">
        <f>[18]Agosto!$B$16</f>
        <v>24.512499999999999</v>
      </c>
      <c r="N22" s="17">
        <f>[18]Agosto!$B$17</f>
        <v>24.2</v>
      </c>
      <c r="O22" s="17">
        <f>[18]Agosto!$B$18</f>
        <v>23.695833333333336</v>
      </c>
      <c r="P22" s="17">
        <f>[18]Agosto!$B$19</f>
        <v>23.083333333333339</v>
      </c>
      <c r="Q22" s="17">
        <f>[18]Agosto!$B$20</f>
        <v>24.220833333333335</v>
      </c>
      <c r="R22" s="17">
        <f>[18]Agosto!$B$21</f>
        <v>25</v>
      </c>
      <c r="S22" s="17">
        <f>[18]Agosto!$B$22</f>
        <v>24.558333333333337</v>
      </c>
      <c r="T22" s="17">
        <f>[18]Agosto!$B$23</f>
        <v>20.270833333333336</v>
      </c>
      <c r="U22" s="17">
        <f>[18]Agosto!$B$24</f>
        <v>20.3</v>
      </c>
      <c r="V22" s="17">
        <f>[18]Agosto!$B$25</f>
        <v>22.670833333333334</v>
      </c>
      <c r="W22" s="17">
        <f>[18]Agosto!$B$26</f>
        <v>24.979166666666668</v>
      </c>
      <c r="X22" s="17">
        <f>[18]Agosto!$B$27</f>
        <v>26.45</v>
      </c>
      <c r="Y22" s="17">
        <f>[18]Agosto!$B$28</f>
        <v>26.116666666666671</v>
      </c>
      <c r="Z22" s="17">
        <f>[18]Agosto!$B$29</f>
        <v>25.891666666666662</v>
      </c>
      <c r="AA22" s="17">
        <f>[18]Agosto!$B$30</f>
        <v>26.608333333333331</v>
      </c>
      <c r="AB22" s="17">
        <f>[18]Agosto!$B$31</f>
        <v>23.333333333333332</v>
      </c>
      <c r="AC22" s="17">
        <f>[18]Agosto!$B$32</f>
        <v>22.599999999999998</v>
      </c>
      <c r="AD22" s="17">
        <f>[18]Agosto!$B$33</f>
        <v>24.995833333333334</v>
      </c>
      <c r="AE22" s="17">
        <f>[18]Agosto!$B$34</f>
        <v>26.129166666666674</v>
      </c>
      <c r="AF22" s="17">
        <f>[18]Agosto!$B$35</f>
        <v>28.970833333333331</v>
      </c>
      <c r="AG22" s="27">
        <f t="shared" si="2"/>
        <v>24.477016129032258</v>
      </c>
    </row>
    <row r="23" spans="1:33" ht="17.100000000000001" customHeight="1" x14ac:dyDescent="0.2">
      <c r="A23" s="15" t="s">
        <v>13</v>
      </c>
      <c r="B23" s="17">
        <f>[19]Agosto!$B$5</f>
        <v>24.6875</v>
      </c>
      <c r="C23" s="17">
        <f>[19]Agosto!$B$6</f>
        <v>24.041666666666671</v>
      </c>
      <c r="D23" s="17">
        <f>[19]Agosto!$B$7</f>
        <v>23.329166666666666</v>
      </c>
      <c r="E23" s="17">
        <f>[19]Agosto!$B$8</f>
        <v>23.49166666666666</v>
      </c>
      <c r="F23" s="17">
        <f>[19]Agosto!$B$9</f>
        <v>24.475000000000005</v>
      </c>
      <c r="G23" s="17">
        <f>[19]Agosto!$B$10</f>
        <v>27.341666666666669</v>
      </c>
      <c r="H23" s="17">
        <f>[19]Agosto!$B$11</f>
        <v>27.466666666666665</v>
      </c>
      <c r="I23" s="17">
        <f>[19]Agosto!$B$12</f>
        <v>22.55</v>
      </c>
      <c r="J23" s="17" t="str">
        <f>[19]Agosto!$B$13</f>
        <v>*</v>
      </c>
      <c r="K23" s="17" t="str">
        <f>[19]Agosto!$B$14</f>
        <v>*</v>
      </c>
      <c r="L23" s="17" t="str">
        <f>[19]Agosto!$B$15</f>
        <v>*</v>
      </c>
      <c r="M23" s="17" t="str">
        <f>[19]Agosto!$B$16</f>
        <v>*</v>
      </c>
      <c r="N23" s="17" t="str">
        <f>[19]Agosto!$B$17</f>
        <v>*</v>
      </c>
      <c r="O23" s="17" t="str">
        <f>[19]Agosto!$B$18</f>
        <v>*</v>
      </c>
      <c r="P23" s="17" t="str">
        <f>[19]Agosto!$B$19</f>
        <v>*</v>
      </c>
      <c r="Q23" s="17" t="str">
        <f>[19]Agosto!$B$20</f>
        <v>*</v>
      </c>
      <c r="R23" s="17" t="str">
        <f>[19]Agosto!$B$21</f>
        <v>*</v>
      </c>
      <c r="S23" s="17" t="str">
        <f>[19]Agosto!$B$22</f>
        <v>*</v>
      </c>
      <c r="T23" s="17" t="str">
        <f>[19]Agosto!$B$23</f>
        <v>*</v>
      </c>
      <c r="U23" s="17" t="str">
        <f>[19]Agosto!$B$24</f>
        <v>*</v>
      </c>
      <c r="V23" s="17" t="str">
        <f>[19]Agosto!$B$25</f>
        <v>*</v>
      </c>
      <c r="W23" s="17" t="str">
        <f>[19]Agosto!$B$26</f>
        <v>*</v>
      </c>
      <c r="X23" s="17" t="str">
        <f>[19]Agosto!$B$27</f>
        <v>*</v>
      </c>
      <c r="Y23" s="17" t="str">
        <f>[19]Agosto!$B$28</f>
        <v>*</v>
      </c>
      <c r="Z23" s="17" t="str">
        <f>[19]Agosto!$B$29</f>
        <v>*</v>
      </c>
      <c r="AA23" s="17" t="str">
        <f>[19]Agosto!$B$30</f>
        <v>*</v>
      </c>
      <c r="AB23" s="17" t="str">
        <f>[19]Agosto!$B$31</f>
        <v>*</v>
      </c>
      <c r="AC23" s="17" t="str">
        <f>[19]Agosto!$B$32</f>
        <v>*</v>
      </c>
      <c r="AD23" s="17" t="str">
        <f>[19]Agosto!$B$33</f>
        <v>*</v>
      </c>
      <c r="AE23" s="17" t="str">
        <f>[19]Agosto!$B$34</f>
        <v>*</v>
      </c>
      <c r="AF23" s="17" t="str">
        <f>[19]Agosto!$B$35</f>
        <v>*</v>
      </c>
      <c r="AG23" s="27">
        <f t="shared" si="2"/>
        <v>24.672916666666669</v>
      </c>
    </row>
    <row r="24" spans="1:33" ht="17.100000000000001" customHeight="1" x14ac:dyDescent="0.2">
      <c r="A24" s="15" t="s">
        <v>14</v>
      </c>
      <c r="B24" s="17">
        <f>[20]Agosto!$B$5</f>
        <v>22.345833333333331</v>
      </c>
      <c r="C24" s="17">
        <f>[20]Agosto!$B$6</f>
        <v>21.991666666666664</v>
      </c>
      <c r="D24" s="17">
        <f>[20]Agosto!$B$7</f>
        <v>22.958333333333332</v>
      </c>
      <c r="E24" s="17">
        <f>[20]Agosto!$B$8</f>
        <v>22.225000000000005</v>
      </c>
      <c r="F24" s="17">
        <f>[20]Agosto!$B$9</f>
        <v>22.099999999999994</v>
      </c>
      <c r="G24" s="17">
        <f>[20]Agosto!$B$10</f>
        <v>22.6875</v>
      </c>
      <c r="H24" s="17">
        <f>[20]Agosto!$B$11</f>
        <v>23.400000000000002</v>
      </c>
      <c r="I24" s="17">
        <f>[20]Agosto!$B$12</f>
        <v>24.354166666666668</v>
      </c>
      <c r="J24" s="17">
        <f>[20]Agosto!$B$13</f>
        <v>22.616666666666671</v>
      </c>
      <c r="K24" s="17">
        <f>[20]Agosto!$B$14</f>
        <v>24.350000000000009</v>
      </c>
      <c r="L24" s="17">
        <f>[20]Agosto!$B$15</f>
        <v>22.829166666666666</v>
      </c>
      <c r="M24" s="17">
        <f>[20]Agosto!$B$16</f>
        <v>21.679166666666671</v>
      </c>
      <c r="N24" s="17">
        <f>[20]Agosto!$B$17</f>
        <v>21.554166666666664</v>
      </c>
      <c r="O24" s="17">
        <f>[20]Agosto!$B$18</f>
        <v>20.858333333333334</v>
      </c>
      <c r="P24" s="17">
        <f>[20]Agosto!$B$19</f>
        <v>23.437500000000004</v>
      </c>
      <c r="Q24" s="17">
        <f>[20]Agosto!$B$20</f>
        <v>23.320833333333329</v>
      </c>
      <c r="R24" s="17">
        <f>[20]Agosto!$B$21</f>
        <v>24.079166666666666</v>
      </c>
      <c r="S24" s="17">
        <f>[20]Agosto!$B$22</f>
        <v>26.091666666666669</v>
      </c>
      <c r="T24" s="17">
        <f>[20]Agosto!$B$23</f>
        <v>23.495833333333326</v>
      </c>
      <c r="U24" s="17">
        <f>[20]Agosto!$B$24</f>
        <v>20.483333333333334</v>
      </c>
      <c r="V24" s="17">
        <f>[20]Agosto!$B$25</f>
        <v>20.674999999999997</v>
      </c>
      <c r="W24" s="17">
        <f>[20]Agosto!$B$26</f>
        <v>22.9375</v>
      </c>
      <c r="X24" s="17">
        <f>[20]Agosto!$B$27</f>
        <v>25.412500000000005</v>
      </c>
      <c r="Y24" s="17">
        <f>[20]Agosto!$B$28</f>
        <v>26.474999999999998</v>
      </c>
      <c r="Z24" s="17">
        <f>[20]Agosto!$B$29</f>
        <v>24.724999999999998</v>
      </c>
      <c r="AA24" s="17">
        <f>[20]Agosto!$B$30</f>
        <v>26.745833333333326</v>
      </c>
      <c r="AB24" s="17">
        <f>[20]Agosto!$B$31</f>
        <v>21.375</v>
      </c>
      <c r="AC24" s="17">
        <f>[20]Agosto!$B$32</f>
        <v>20.824999999999999</v>
      </c>
      <c r="AD24" s="17">
        <f>[20]Agosto!$B$33</f>
        <v>22.554166666666664</v>
      </c>
      <c r="AE24" s="17">
        <f>[20]Agosto!$B$34</f>
        <v>25.475000000000005</v>
      </c>
      <c r="AF24" s="17">
        <f>[20]Agosto!$B$35</f>
        <v>26.2</v>
      </c>
      <c r="AG24" s="27">
        <f t="shared" si="2"/>
        <v>23.234139784946244</v>
      </c>
    </row>
    <row r="25" spans="1:33" ht="17.100000000000001" customHeight="1" x14ac:dyDescent="0.2">
      <c r="A25" s="15" t="s">
        <v>15</v>
      </c>
      <c r="B25" s="17">
        <f>[21]Agosto!$B$5</f>
        <v>21.995833333333337</v>
      </c>
      <c r="C25" s="17">
        <f>[21]Agosto!$B$6</f>
        <v>21.862500000000001</v>
      </c>
      <c r="D25" s="17">
        <f>[21]Agosto!$B$7</f>
        <v>24.366666666666671</v>
      </c>
      <c r="E25" s="17">
        <f>[21]Agosto!$B$8</f>
        <v>24.474999999999998</v>
      </c>
      <c r="F25" s="17">
        <f>[21]Agosto!$B$9</f>
        <v>23.383333333333336</v>
      </c>
      <c r="G25" s="17">
        <f>[21]Agosto!$B$10</f>
        <v>23.687499999999996</v>
      </c>
      <c r="H25" s="17">
        <f>[21]Agosto!$B$11</f>
        <v>24.324999999999999</v>
      </c>
      <c r="I25" s="17">
        <f>[21]Agosto!$B$12</f>
        <v>24.570833333333329</v>
      </c>
      <c r="J25" s="17">
        <f>[21]Agosto!$B$13</f>
        <v>23.441666666666663</v>
      </c>
      <c r="K25" s="17">
        <f>[21]Agosto!$B$14</f>
        <v>22.408333333333331</v>
      </c>
      <c r="L25" s="17">
        <f>[21]Agosto!$B$15</f>
        <v>22.970833333333331</v>
      </c>
      <c r="M25" s="17">
        <f>[21]Agosto!$B$16</f>
        <v>22.679166666666664</v>
      </c>
      <c r="N25" s="17">
        <f>[21]Agosto!$B$17</f>
        <v>22.858333333333334</v>
      </c>
      <c r="O25" s="17">
        <f>[21]Agosto!$B$18</f>
        <v>21.720833333333331</v>
      </c>
      <c r="P25" s="17">
        <f>[21]Agosto!$B$19</f>
        <v>22.504166666666663</v>
      </c>
      <c r="Q25" s="17">
        <f>[21]Agosto!$B$20</f>
        <v>23.016666666666669</v>
      </c>
      <c r="R25" s="17">
        <f>[21]Agosto!$B$21</f>
        <v>22.287499999999998</v>
      </c>
      <c r="S25" s="17">
        <f>[21]Agosto!$B$22</f>
        <v>18.166666666666671</v>
      </c>
      <c r="T25" s="17">
        <f>[21]Agosto!$B$23</f>
        <v>14.883333333333331</v>
      </c>
      <c r="U25" s="17">
        <f>[21]Agosto!$B$24</f>
        <v>17.849999999999998</v>
      </c>
      <c r="V25" s="17">
        <f>[21]Agosto!$B$25</f>
        <v>19.550000000000004</v>
      </c>
      <c r="W25" s="17">
        <f>[21]Agosto!$B$26</f>
        <v>21.433333333333334</v>
      </c>
      <c r="X25" s="17">
        <f>[21]Agosto!$B$27</f>
        <v>24.095833333333335</v>
      </c>
      <c r="Y25" s="17">
        <f>[21]Agosto!$B$28</f>
        <v>21.7</v>
      </c>
      <c r="Z25" s="17">
        <f>[21]Agosto!$B$29</f>
        <v>21.441666666666663</v>
      </c>
      <c r="AA25" s="17">
        <f>[21]Agosto!$B$30</f>
        <v>22.391666666666666</v>
      </c>
      <c r="AB25" s="17">
        <f>[21]Agosto!$B$31</f>
        <v>19.370833333333334</v>
      </c>
      <c r="AC25" s="17">
        <f>[21]Agosto!$B$32</f>
        <v>18.837499999999999</v>
      </c>
      <c r="AD25" s="17">
        <f>[21]Agosto!$B$33</f>
        <v>19.700000000000003</v>
      </c>
      <c r="AE25" s="17">
        <f>[21]Agosto!$B$34</f>
        <v>22.495833333333334</v>
      </c>
      <c r="AF25" s="17">
        <f>[21]Agosto!$B$35</f>
        <v>25.845833333333335</v>
      </c>
      <c r="AG25" s="27">
        <f t="shared" si="2"/>
        <v>21.945698924731179</v>
      </c>
    </row>
    <row r="26" spans="1:33" ht="17.100000000000001" customHeight="1" x14ac:dyDescent="0.2">
      <c r="A26" s="15" t="s">
        <v>16</v>
      </c>
      <c r="B26" s="17">
        <f>[22]Agosto!$B$5</f>
        <v>26.133333333333336</v>
      </c>
      <c r="C26" s="17">
        <f>[22]Agosto!$B$6</f>
        <v>26.291666666666657</v>
      </c>
      <c r="D26" s="17">
        <f>[22]Agosto!$B$7</f>
        <v>26.162500000000005</v>
      </c>
      <c r="E26" s="17">
        <f>[22]Agosto!$B$8</f>
        <v>28.387500000000003</v>
      </c>
      <c r="F26" s="17">
        <f>[22]Agosto!$B$9</f>
        <v>27.779166666666658</v>
      </c>
      <c r="G26" s="17">
        <f>[22]Agosto!$B$10</f>
        <v>28.016666666666669</v>
      </c>
      <c r="H26" s="17">
        <f>[22]Agosto!$B$11</f>
        <v>29.745833333333334</v>
      </c>
      <c r="I26" s="17">
        <f>[22]Agosto!$B$12</f>
        <v>30.412499999999994</v>
      </c>
      <c r="J26" s="17">
        <f>[22]Agosto!$B$13</f>
        <v>28.974999999999998</v>
      </c>
      <c r="K26" s="17">
        <f>[22]Agosto!$B$14</f>
        <v>26.004166666666674</v>
      </c>
      <c r="L26" s="17">
        <f>[22]Agosto!$B$15</f>
        <v>25.466666666666665</v>
      </c>
      <c r="M26" s="17">
        <f>[22]Agosto!$B$16</f>
        <v>25.537499999999994</v>
      </c>
      <c r="N26" s="17">
        <f>[22]Agosto!$B$17</f>
        <v>23.683333333333334</v>
      </c>
      <c r="O26" s="17">
        <f>[22]Agosto!$B$18</f>
        <v>22.850000000000005</v>
      </c>
      <c r="P26" s="17">
        <f>[22]Agosto!$B$19</f>
        <v>20.125000000000004</v>
      </c>
      <c r="Q26" s="17">
        <f>[22]Agosto!$B$20</f>
        <v>24.099999999999998</v>
      </c>
      <c r="R26" s="17">
        <f>[22]Agosto!$B$21</f>
        <v>24.974999999999998</v>
      </c>
      <c r="S26" s="17">
        <f>[22]Agosto!$B$22</f>
        <v>19.545833333333331</v>
      </c>
      <c r="T26" s="17">
        <f>[22]Agosto!$B$23</f>
        <v>18.008333333333336</v>
      </c>
      <c r="U26" s="17">
        <f>[22]Agosto!$B$24</f>
        <v>19.566666666666666</v>
      </c>
      <c r="V26" s="17">
        <f>[22]Agosto!$B$25</f>
        <v>23.033333333333335</v>
      </c>
      <c r="W26" s="17">
        <f>[22]Agosto!$B$26</f>
        <v>27.704166666666662</v>
      </c>
      <c r="X26" s="17">
        <f>[22]Agosto!$B$27</f>
        <v>28.362500000000008</v>
      </c>
      <c r="Y26" s="17">
        <f>[22]Agosto!$B$28</f>
        <v>22.5625</v>
      </c>
      <c r="Z26" s="17">
        <f>[22]Agosto!$B$29</f>
        <v>23.295833333333331</v>
      </c>
      <c r="AA26" s="17">
        <f>[22]Agosto!$B$30</f>
        <v>27.3</v>
      </c>
      <c r="AB26" s="17">
        <f>[22]Agosto!$B$31</f>
        <v>25.199999999999992</v>
      </c>
      <c r="AC26" s="17">
        <f>[22]Agosto!$B$32</f>
        <v>22.100000000000005</v>
      </c>
      <c r="AD26" s="17">
        <f>[22]Agosto!$B$33</f>
        <v>25.512499999999999</v>
      </c>
      <c r="AE26" s="17">
        <f>[22]Agosto!$B$34</f>
        <v>27.162499999999998</v>
      </c>
      <c r="AF26" s="17">
        <f>[22]Agosto!$B$35</f>
        <v>29.316666666666674</v>
      </c>
      <c r="AG26" s="27">
        <f t="shared" si="2"/>
        <v>25.268279569892478</v>
      </c>
    </row>
    <row r="27" spans="1:33" ht="17.100000000000001" customHeight="1" x14ac:dyDescent="0.2">
      <c r="A27" s="15" t="s">
        <v>17</v>
      </c>
      <c r="B27" s="17">
        <f>[23]Agosto!$B$5</f>
        <v>22.954166666666669</v>
      </c>
      <c r="C27" s="17">
        <f>[23]Agosto!$B$6</f>
        <v>23.162499999999998</v>
      </c>
      <c r="D27" s="17">
        <f>[23]Agosto!$B$7</f>
        <v>22.008333333333329</v>
      </c>
      <c r="E27" s="17">
        <f>[23]Agosto!$B$8</f>
        <v>21.916666666666668</v>
      </c>
      <c r="F27" s="17">
        <f>[23]Agosto!$B$9</f>
        <v>23.570833333333326</v>
      </c>
      <c r="G27" s="17">
        <f>[23]Agosto!$B$10</f>
        <v>24.208333333333332</v>
      </c>
      <c r="H27" s="17">
        <f>[23]Agosto!$B$11</f>
        <v>20.600000000000005</v>
      </c>
      <c r="I27" s="17">
        <f>[23]Agosto!$B$12</f>
        <v>20.207142857142856</v>
      </c>
      <c r="J27" s="17">
        <f>[23]Agosto!$B$13</f>
        <v>25.333333333333332</v>
      </c>
      <c r="K27" s="17">
        <f>[23]Agosto!$B$14</f>
        <v>24.749999999999996</v>
      </c>
      <c r="L27" s="17">
        <f>[23]Agosto!$B$15</f>
        <v>24.229166666666668</v>
      </c>
      <c r="M27" s="17">
        <f>[23]Agosto!$B$16</f>
        <v>24.795833333333331</v>
      </c>
      <c r="N27" s="17">
        <f>[23]Agosto!$B$17</f>
        <v>24.091666666666669</v>
      </c>
      <c r="O27" s="17">
        <f>[23]Agosto!$B$18</f>
        <v>23.208333333333332</v>
      </c>
      <c r="P27" s="17">
        <f>[23]Agosto!$B$19</f>
        <v>21.562500000000004</v>
      </c>
      <c r="Q27" s="17">
        <f>[23]Agosto!$B$20</f>
        <v>22.283333333333331</v>
      </c>
      <c r="R27" s="17">
        <f>[23]Agosto!$B$21</f>
        <v>24.349999999999994</v>
      </c>
      <c r="S27" s="17">
        <f>[23]Agosto!$B$22</f>
        <v>23.666666666666671</v>
      </c>
      <c r="T27" s="17">
        <f>[23]Agosto!$B$23</f>
        <v>16.854166666666671</v>
      </c>
      <c r="U27" s="17">
        <f>[23]Agosto!$B$24</f>
        <v>17.004166666666663</v>
      </c>
      <c r="V27" s="17">
        <f>[23]Agosto!$B$25</f>
        <v>19.695833333333336</v>
      </c>
      <c r="W27" s="17">
        <f>[23]Agosto!$B$26</f>
        <v>23.666666666666671</v>
      </c>
      <c r="X27" s="17">
        <f>[23]Agosto!$B$27</f>
        <v>25.908333333333335</v>
      </c>
      <c r="Y27" s="17">
        <f>[23]Agosto!$B$28</f>
        <v>23.808333333333334</v>
      </c>
      <c r="Z27" s="17">
        <f>[23]Agosto!$B$29</f>
        <v>22.899999999999995</v>
      </c>
      <c r="AA27" s="17">
        <f>[23]Agosto!$B$30</f>
        <v>24.541666666666668</v>
      </c>
      <c r="AB27" s="17">
        <f>[23]Agosto!$B$31</f>
        <v>20.025000000000002</v>
      </c>
      <c r="AC27" s="17">
        <f>[23]Agosto!$B$32</f>
        <v>18.687499999999996</v>
      </c>
      <c r="AD27" s="17">
        <f>[23]Agosto!$B$33</f>
        <v>20.025000000000002</v>
      </c>
      <c r="AE27" s="17">
        <f>[23]Agosto!$B$34</f>
        <v>22.270833333333339</v>
      </c>
      <c r="AF27" s="17">
        <f>[23]Agosto!$B$35</f>
        <v>25.579166666666676</v>
      </c>
      <c r="AG27" s="27">
        <f t="shared" si="2"/>
        <v>22.511789554531486</v>
      </c>
    </row>
    <row r="28" spans="1:33" ht="17.100000000000001" customHeight="1" x14ac:dyDescent="0.2">
      <c r="A28" s="15" t="s">
        <v>18</v>
      </c>
      <c r="B28" s="17">
        <f>[24]Agosto!$B$5</f>
        <v>22.749999999999996</v>
      </c>
      <c r="C28" s="17">
        <f>[24]Agosto!$B$6</f>
        <v>22.870833333333334</v>
      </c>
      <c r="D28" s="17">
        <f>[24]Agosto!$B$7</f>
        <v>22.795833333333334</v>
      </c>
      <c r="E28" s="17">
        <f>[24]Agosto!$B$8</f>
        <v>22.291666666666668</v>
      </c>
      <c r="F28" s="17">
        <f>[24]Agosto!$B$9</f>
        <v>23.504166666666666</v>
      </c>
      <c r="G28" s="17">
        <f>[24]Agosto!$B$10</f>
        <v>24.025000000000002</v>
      </c>
      <c r="H28" s="17">
        <f>[24]Agosto!$B$11</f>
        <v>24.429166666666671</v>
      </c>
      <c r="I28" s="17">
        <f>[24]Agosto!$B$12</f>
        <v>25.066666666666666</v>
      </c>
      <c r="J28" s="17">
        <f>[24]Agosto!$B$13</f>
        <v>25.237500000000001</v>
      </c>
      <c r="K28" s="17">
        <f>[24]Agosto!$B$14</f>
        <v>24.504166666666674</v>
      </c>
      <c r="L28" s="17">
        <f>[24]Agosto!$B$15</f>
        <v>24.033333333333331</v>
      </c>
      <c r="M28" s="17">
        <f>[24]Agosto!$B$16</f>
        <v>23.637500000000003</v>
      </c>
      <c r="N28" s="17">
        <f>[24]Agosto!$B$17</f>
        <v>23.4375</v>
      </c>
      <c r="O28" s="17">
        <f>[24]Agosto!$B$18</f>
        <v>22.733333333333334</v>
      </c>
      <c r="P28" s="17">
        <f>[24]Agosto!$B$19</f>
        <v>23.037500000000005</v>
      </c>
      <c r="Q28" s="17">
        <f>[24]Agosto!$B$20</f>
        <v>23.337500000000002</v>
      </c>
      <c r="R28" s="17">
        <f>[24]Agosto!$B$21</f>
        <v>24.770833333333332</v>
      </c>
      <c r="S28" s="17">
        <f>[24]Agosto!$B$22</f>
        <v>25.254166666666666</v>
      </c>
      <c r="T28" s="17">
        <f>[24]Agosto!$B$23</f>
        <v>21.545833333333338</v>
      </c>
      <c r="U28" s="17">
        <f>[24]Agosto!$B$24</f>
        <v>20.320833333333336</v>
      </c>
      <c r="V28" s="17">
        <f>[24]Agosto!$B$25</f>
        <v>22.637500000000003</v>
      </c>
      <c r="W28" s="17">
        <f>[24]Agosto!$B$26</f>
        <v>24.549999999999997</v>
      </c>
      <c r="X28" s="17">
        <f>[24]Agosto!$B$27</f>
        <v>25.670833333333338</v>
      </c>
      <c r="Y28" s="17">
        <f>[24]Agosto!$B$28</f>
        <v>25.466666666666665</v>
      </c>
      <c r="Z28" s="17">
        <f>[24]Agosto!$B$29</f>
        <v>24.462500000000006</v>
      </c>
      <c r="AA28" s="17">
        <f>[24]Agosto!$B$30</f>
        <v>26.266666666666666</v>
      </c>
      <c r="AB28" s="17">
        <f>[24]Agosto!$B$31</f>
        <v>21.141666666666662</v>
      </c>
      <c r="AC28" s="17">
        <f>[24]Agosto!$B$32</f>
        <v>19.887499999999999</v>
      </c>
      <c r="AD28" s="17">
        <f>[24]Agosto!$B$33</f>
        <v>22.520833333333332</v>
      </c>
      <c r="AE28" s="17">
        <f>[24]Agosto!$B$34</f>
        <v>25.925000000000008</v>
      </c>
      <c r="AF28" s="17">
        <f>[24]Agosto!$B$35</f>
        <v>27.545833333333331</v>
      </c>
      <c r="AG28" s="27">
        <f t="shared" si="2"/>
        <v>23.730913978494623</v>
      </c>
    </row>
    <row r="29" spans="1:33" ht="17.100000000000001" customHeight="1" x14ac:dyDescent="0.2">
      <c r="A29" s="15" t="s">
        <v>19</v>
      </c>
      <c r="B29" s="17">
        <f>[25]Agosto!$B$5</f>
        <v>23.695833333333336</v>
      </c>
      <c r="C29" s="17">
        <f>[25]Agosto!$B$6</f>
        <v>22.283333333333342</v>
      </c>
      <c r="D29" s="17">
        <f>[25]Agosto!$B$7</f>
        <v>23.0625</v>
      </c>
      <c r="E29" s="17">
        <f>[25]Agosto!$B$8</f>
        <v>24.170833333333331</v>
      </c>
      <c r="F29" s="17">
        <f>[25]Agosto!$B$9</f>
        <v>23.287500000000005</v>
      </c>
      <c r="G29" s="17">
        <f>[25]Agosto!$B$10</f>
        <v>23.858333333333338</v>
      </c>
      <c r="H29" s="17">
        <f>[25]Agosto!$B$11</f>
        <v>24.116666666666664</v>
      </c>
      <c r="I29" s="17">
        <f>[25]Agosto!$B$12</f>
        <v>24.962499999999995</v>
      </c>
      <c r="J29" s="17">
        <f>[25]Agosto!$B$13</f>
        <v>23.745833333333337</v>
      </c>
      <c r="K29" s="17">
        <f>[25]Agosto!$B$14</f>
        <v>23.7</v>
      </c>
      <c r="L29" s="17">
        <f>[25]Agosto!$B$15</f>
        <v>23.854166666666671</v>
      </c>
      <c r="M29" s="17">
        <f>[25]Agosto!$B$16</f>
        <v>24.087499999999995</v>
      </c>
      <c r="N29" s="17">
        <f>[25]Agosto!$B$17</f>
        <v>22.304166666666671</v>
      </c>
      <c r="O29" s="17">
        <f>[25]Agosto!$B$18</f>
        <v>22.283333333333331</v>
      </c>
      <c r="P29" s="17">
        <f>[25]Agosto!$B$19</f>
        <v>22.616666666666664</v>
      </c>
      <c r="Q29" s="17">
        <f>[25]Agosto!$B$20</f>
        <v>23.133333333333336</v>
      </c>
      <c r="R29" s="17">
        <f>[25]Agosto!$B$21</f>
        <v>23.649999999999995</v>
      </c>
      <c r="S29" s="17">
        <f>[25]Agosto!$B$22</f>
        <v>19.241666666666671</v>
      </c>
      <c r="T29" s="17">
        <f>[25]Agosto!$B$23</f>
        <v>16.275000000000002</v>
      </c>
      <c r="U29" s="17">
        <f>[25]Agosto!$B$24</f>
        <v>16.745833333333334</v>
      </c>
      <c r="V29" s="17">
        <f>[25]Agosto!$B$25</f>
        <v>19.766666666666666</v>
      </c>
      <c r="W29" s="17">
        <f>[25]Agosto!$B$26</f>
        <v>21.670833333333331</v>
      </c>
      <c r="X29" s="17">
        <f>[25]Agosto!$B$27</f>
        <v>22.924999999999997</v>
      </c>
      <c r="Y29" s="17">
        <f>[25]Agosto!$B$28</f>
        <v>19.066666666666666</v>
      </c>
      <c r="Z29" s="17">
        <f>[25]Agosto!$B$29</f>
        <v>20.145833333333336</v>
      </c>
      <c r="AA29" s="17">
        <f>[25]Agosto!$B$30</f>
        <v>21.045833333333334</v>
      </c>
      <c r="AB29" s="17">
        <f>[25]Agosto!$B$31</f>
        <v>20.870833333333334</v>
      </c>
      <c r="AC29" s="17">
        <f>[25]Agosto!$B$32</f>
        <v>19.579166666666666</v>
      </c>
      <c r="AD29" s="17">
        <f>[25]Agosto!$B$33</f>
        <v>20.833333333333332</v>
      </c>
      <c r="AE29" s="17">
        <f>[25]Agosto!$B$34</f>
        <v>22.541666666666668</v>
      </c>
      <c r="AF29" s="17">
        <f>[25]Agosto!$B$35</f>
        <v>25.454166666666669</v>
      </c>
      <c r="AG29" s="27">
        <f t="shared" si="2"/>
        <v>22.095967741935485</v>
      </c>
    </row>
    <row r="30" spans="1:33" ht="17.100000000000001" customHeight="1" x14ac:dyDescent="0.2">
      <c r="A30" s="15" t="s">
        <v>31</v>
      </c>
      <c r="B30" s="17">
        <f>[26]Agosto!$B$5</f>
        <v>24.237499999999997</v>
      </c>
      <c r="C30" s="17">
        <f>[26]Agosto!$B$6</f>
        <v>24.925000000000008</v>
      </c>
      <c r="D30" s="17">
        <f>[26]Agosto!$B$7</f>
        <v>24.266666666666669</v>
      </c>
      <c r="E30" s="17">
        <f>[26]Agosto!$B$8</f>
        <v>23.970833333333331</v>
      </c>
      <c r="F30" s="17">
        <f>[26]Agosto!$B$9</f>
        <v>25.237500000000001</v>
      </c>
      <c r="G30" s="17">
        <f>[26]Agosto!$B$10</f>
        <v>25.741666666666664</v>
      </c>
      <c r="H30" s="17">
        <f>[26]Agosto!$B$11</f>
        <v>26.924999999999997</v>
      </c>
      <c r="I30" s="17">
        <f>[26]Agosto!$B$12</f>
        <v>27.354166666666671</v>
      </c>
      <c r="J30" s="17">
        <f>[26]Agosto!$B$13</f>
        <v>27.537500000000005</v>
      </c>
      <c r="K30" s="17">
        <f>[26]Agosto!$B$14</f>
        <v>26.920833333333334</v>
      </c>
      <c r="L30" s="17">
        <f>[26]Agosto!$B$15</f>
        <v>25.862500000000001</v>
      </c>
      <c r="M30" s="17">
        <f>[26]Agosto!$B$16</f>
        <v>25.950000000000003</v>
      </c>
      <c r="N30" s="17">
        <f>[26]Agosto!$B$17</f>
        <v>25.537499999999998</v>
      </c>
      <c r="O30" s="17">
        <f>[26]Agosto!$B$18</f>
        <v>24.662500000000005</v>
      </c>
      <c r="P30" s="17">
        <f>[26]Agosto!$B$19</f>
        <v>23.904166666666669</v>
      </c>
      <c r="Q30" s="17">
        <f>[26]Agosto!$B$20</f>
        <v>24.720833333333331</v>
      </c>
      <c r="R30" s="17">
        <f>[26]Agosto!$B$21</f>
        <v>26.208333333333339</v>
      </c>
      <c r="S30" s="17">
        <f>[26]Agosto!$B$22</f>
        <v>25.737499999999997</v>
      </c>
      <c r="T30" s="17">
        <f>[26]Agosto!$B$23</f>
        <v>18.112500000000001</v>
      </c>
      <c r="U30" s="17">
        <f>[26]Agosto!$B$24</f>
        <v>18.425000000000001</v>
      </c>
      <c r="V30" s="17">
        <f>[26]Agosto!$B$25</f>
        <v>21.958333333333332</v>
      </c>
      <c r="W30" s="17">
        <f>[26]Agosto!$B$26</f>
        <v>25.600000000000005</v>
      </c>
      <c r="X30" s="17">
        <f>[26]Agosto!$B$27</f>
        <v>27.383333333333329</v>
      </c>
      <c r="Y30" s="17">
        <f>[26]Agosto!$B$28</f>
        <v>25.816666666666663</v>
      </c>
      <c r="Z30" s="17">
        <f>[26]Agosto!$B$29</f>
        <v>24.779166666666672</v>
      </c>
      <c r="AA30" s="17">
        <f>[26]Agosto!$B$30</f>
        <v>26.862500000000001</v>
      </c>
      <c r="AB30" s="17">
        <f>[26]Agosto!$B$31</f>
        <v>21.491666666666664</v>
      </c>
      <c r="AC30" s="17">
        <f>[26]Agosto!$B$32</f>
        <v>20.19166666666667</v>
      </c>
      <c r="AD30" s="17">
        <f>[26]Agosto!$B$33</f>
        <v>22.395833333333332</v>
      </c>
      <c r="AE30" s="17">
        <f>[26]Agosto!$B$34</f>
        <v>26.279166666666669</v>
      </c>
      <c r="AF30" s="17">
        <f>[26]Agosto!$B$35</f>
        <v>28.958333333333332</v>
      </c>
      <c r="AG30" s="27">
        <f t="shared" si="2"/>
        <v>24.772715053763449</v>
      </c>
    </row>
    <row r="31" spans="1:33" ht="17.100000000000001" customHeight="1" x14ac:dyDescent="0.2">
      <c r="A31" s="15" t="s">
        <v>48</v>
      </c>
      <c r="B31" s="17">
        <f>[27]Agosto!$B$5</f>
        <v>25.333333333333332</v>
      </c>
      <c r="C31" s="17">
        <f>[27]Agosto!$B$6</f>
        <v>24.870833333333334</v>
      </c>
      <c r="D31" s="17">
        <f>[27]Agosto!$B$7</f>
        <v>24.516666666666669</v>
      </c>
      <c r="E31" s="17">
        <f>[27]Agosto!$B$8</f>
        <v>25.641666666666666</v>
      </c>
      <c r="F31" s="17">
        <f>[27]Agosto!$B$9</f>
        <v>25.75</v>
      </c>
      <c r="G31" s="17">
        <f>[27]Agosto!$B$10</f>
        <v>25.516666666666669</v>
      </c>
      <c r="H31" s="17">
        <f>[27]Agosto!$B$11</f>
        <v>26.525000000000002</v>
      </c>
      <c r="I31" s="17">
        <f>[27]Agosto!$B$12</f>
        <v>26.80416666666666</v>
      </c>
      <c r="J31" s="17">
        <f>[27]Agosto!$B$13</f>
        <v>26.370833333333337</v>
      </c>
      <c r="K31" s="17">
        <f>[27]Agosto!$B$14</f>
        <v>26.312500000000004</v>
      </c>
      <c r="L31" s="17">
        <f>[27]Agosto!$B$15</f>
        <v>25.816666666666666</v>
      </c>
      <c r="M31" s="17">
        <f>[27]Agosto!$B$16</f>
        <v>25.362499999999997</v>
      </c>
      <c r="N31" s="17">
        <f>[27]Agosto!$B$17</f>
        <v>25.329166666666666</v>
      </c>
      <c r="O31" s="17">
        <f>[27]Agosto!$B$18</f>
        <v>25.400000000000002</v>
      </c>
      <c r="P31" s="17">
        <f>[27]Agosto!$B$19</f>
        <v>25.079166666666669</v>
      </c>
      <c r="Q31" s="17">
        <f>[27]Agosto!$B$20</f>
        <v>26.416666666666671</v>
      </c>
      <c r="R31" s="17">
        <f>[27]Agosto!$B$21</f>
        <v>26.808333333333334</v>
      </c>
      <c r="S31" s="17">
        <f>[27]Agosto!$B$22</f>
        <v>27.216666666666669</v>
      </c>
      <c r="T31" s="17">
        <f>[27]Agosto!$B$23</f>
        <v>23.841666666666665</v>
      </c>
      <c r="U31" s="17">
        <f>[27]Agosto!$B$24</f>
        <v>23.954166666666666</v>
      </c>
      <c r="V31" s="17">
        <f>[27]Agosto!$B$25</f>
        <v>26.179166666666671</v>
      </c>
      <c r="W31" s="17">
        <f>[27]Agosto!$B$26</f>
        <v>27.370833333333337</v>
      </c>
      <c r="X31" s="17">
        <f>[27]Agosto!$B$27</f>
        <v>28.016666666666666</v>
      </c>
      <c r="Y31" s="17">
        <f>[27]Agosto!$B$28</f>
        <v>27.287499999999998</v>
      </c>
      <c r="Z31" s="17">
        <f>[27]Agosto!$B$29</f>
        <v>26.729166666666671</v>
      </c>
      <c r="AA31" s="17">
        <f>[27]Agosto!$B$30</f>
        <v>28.816666666666666</v>
      </c>
      <c r="AB31" s="17">
        <f>[27]Agosto!$B$31</f>
        <v>23.904166666666669</v>
      </c>
      <c r="AC31" s="17">
        <f>[27]Agosto!$B$32</f>
        <v>21.895833333333332</v>
      </c>
      <c r="AD31" s="17">
        <f>[27]Agosto!$B$33</f>
        <v>25.112499999999997</v>
      </c>
      <c r="AE31" s="17">
        <f>[27]Agosto!$B$34</f>
        <v>28.541666666666661</v>
      </c>
      <c r="AF31" s="17">
        <f>[27]Agosto!$B$35</f>
        <v>29.745833333333326</v>
      </c>
      <c r="AG31" s="27">
        <f>AVERAGE(B31:AF31)</f>
        <v>26.015053763440861</v>
      </c>
    </row>
    <row r="32" spans="1:33" ht="17.100000000000001" customHeight="1" x14ac:dyDescent="0.2">
      <c r="A32" s="15" t="s">
        <v>20</v>
      </c>
      <c r="B32" s="17">
        <f>[28]Agosto!$B$5</f>
        <v>23.058333333333326</v>
      </c>
      <c r="C32" s="17">
        <f>[28]Agosto!$B$6</f>
        <v>23.216666666666669</v>
      </c>
      <c r="D32" s="17">
        <f>[28]Agosto!$B$7</f>
        <v>23.850000000000005</v>
      </c>
      <c r="E32" s="17">
        <f>[28]Agosto!$B$8</f>
        <v>23.525000000000002</v>
      </c>
      <c r="F32" s="17">
        <f>[28]Agosto!$B$9</f>
        <v>23.929166666666664</v>
      </c>
      <c r="G32" s="17">
        <f>[28]Agosto!$B$10</f>
        <v>24.275000000000006</v>
      </c>
      <c r="H32" s="17">
        <f>[28]Agosto!$B$11</f>
        <v>25.129166666666663</v>
      </c>
      <c r="I32" s="17">
        <f>[28]Agosto!$B$12</f>
        <v>25.175000000000001</v>
      </c>
      <c r="J32" s="17">
        <f>[28]Agosto!$B$13</f>
        <v>25.354166666666671</v>
      </c>
      <c r="K32" s="17">
        <f>[28]Agosto!$B$14</f>
        <v>24.970833333333342</v>
      </c>
      <c r="L32" s="17">
        <f>[28]Agosto!$B$15</f>
        <v>24.258333333333329</v>
      </c>
      <c r="M32" s="17">
        <f>[28]Agosto!$B$16</f>
        <v>23.729166666666668</v>
      </c>
      <c r="N32" s="17">
        <f>[28]Agosto!$B$17</f>
        <v>23.666666666666661</v>
      </c>
      <c r="O32" s="17">
        <f>[28]Agosto!$B$18</f>
        <v>22.637500000000003</v>
      </c>
      <c r="P32" s="17">
        <f>[28]Agosto!$B$19</f>
        <v>23.583333333333329</v>
      </c>
      <c r="Q32" s="17">
        <f>[28]Agosto!$B$20</f>
        <v>24.379166666666674</v>
      </c>
      <c r="R32" s="17">
        <f>[28]Agosto!$B$21</f>
        <v>25.279166666666665</v>
      </c>
      <c r="S32" s="17">
        <f>[28]Agosto!$B$22</f>
        <v>26.091666666666672</v>
      </c>
      <c r="T32" s="17">
        <f>[28]Agosto!$B$23</f>
        <v>21.754166666666666</v>
      </c>
      <c r="U32" s="17">
        <f>[28]Agosto!$B$24</f>
        <v>20.983333333333331</v>
      </c>
      <c r="V32" s="17">
        <f>[28]Agosto!$B$25</f>
        <v>21.258333333333336</v>
      </c>
      <c r="W32" s="17">
        <f>[28]Agosto!$B$26</f>
        <v>22.899999999999995</v>
      </c>
      <c r="X32" s="17">
        <f>[28]Agosto!$B$27</f>
        <v>25.825000000000003</v>
      </c>
      <c r="Y32" s="17">
        <f>[28]Agosto!$B$28</f>
        <v>25.587499999999995</v>
      </c>
      <c r="Z32" s="17">
        <f>[28]Agosto!$B$29</f>
        <v>24.700000000000003</v>
      </c>
      <c r="AA32" s="17">
        <f>[28]Agosto!$B$30</f>
        <v>26.133333333333336</v>
      </c>
      <c r="AB32" s="17">
        <f>[28]Agosto!$B$31</f>
        <v>21.925000000000001</v>
      </c>
      <c r="AC32" s="17">
        <f>[28]Agosto!$B$32</f>
        <v>21.320833333333333</v>
      </c>
      <c r="AD32" s="17">
        <f>[28]Agosto!$B$33</f>
        <v>22.183333333333334</v>
      </c>
      <c r="AE32" s="17">
        <f>[28]Agosto!$B$34</f>
        <v>24.279166666666669</v>
      </c>
      <c r="AF32" s="17">
        <f>[28]Agosto!$B$35</f>
        <v>26.941666666666666</v>
      </c>
      <c r="AG32" s="27">
        <f t="shared" si="2"/>
        <v>23.93225806451613</v>
      </c>
    </row>
    <row r="33" spans="1:35" s="5" customFormat="1" ht="17.100000000000001" customHeight="1" thickBot="1" x14ac:dyDescent="0.25">
      <c r="A33" s="78" t="s">
        <v>34</v>
      </c>
      <c r="B33" s="79">
        <f t="shared" ref="B33:AG33" si="3">AVERAGE(B5:B32)</f>
        <v>23.49880952380952</v>
      </c>
      <c r="C33" s="79">
        <f t="shared" si="3"/>
        <v>23.198065476190472</v>
      </c>
      <c r="D33" s="79">
        <f t="shared" si="3"/>
        <v>23.229166666666668</v>
      </c>
      <c r="E33" s="79">
        <f t="shared" si="3"/>
        <v>23.44259259259259</v>
      </c>
      <c r="F33" s="79">
        <f t="shared" si="3"/>
        <v>23.796759259259257</v>
      </c>
      <c r="G33" s="79">
        <f t="shared" si="3"/>
        <v>24.423456790123456</v>
      </c>
      <c r="H33" s="79">
        <f t="shared" si="3"/>
        <v>25.070679012345678</v>
      </c>
      <c r="I33" s="79">
        <f t="shared" si="3"/>
        <v>25.247332451499116</v>
      </c>
      <c r="J33" s="79">
        <f t="shared" si="3"/>
        <v>25.080288461538462</v>
      </c>
      <c r="K33" s="79">
        <f t="shared" si="3"/>
        <v>24.604166666666668</v>
      </c>
      <c r="L33" s="79">
        <f t="shared" si="3"/>
        <v>24.182532051282045</v>
      </c>
      <c r="M33" s="79">
        <f t="shared" si="3"/>
        <v>23.906089743589742</v>
      </c>
      <c r="N33" s="79">
        <f t="shared" si="3"/>
        <v>23.305128205128202</v>
      </c>
      <c r="O33" s="79">
        <f t="shared" si="3"/>
        <v>22.769070512820516</v>
      </c>
      <c r="P33" s="79">
        <f t="shared" si="3"/>
        <v>22.748076923076926</v>
      </c>
      <c r="Q33" s="79">
        <f t="shared" si="3"/>
        <v>23.66826923076923</v>
      </c>
      <c r="R33" s="79">
        <f t="shared" si="3"/>
        <v>24.285193701226312</v>
      </c>
      <c r="S33" s="79">
        <f t="shared" si="3"/>
        <v>23.399519230769233</v>
      </c>
      <c r="T33" s="79">
        <f t="shared" si="3"/>
        <v>19.231089743589745</v>
      </c>
      <c r="U33" s="79">
        <f t="shared" si="3"/>
        <v>19.392147435897435</v>
      </c>
      <c r="V33" s="79">
        <f t="shared" si="3"/>
        <v>21.489994425863987</v>
      </c>
      <c r="W33" s="79">
        <f t="shared" si="3"/>
        <v>23.852640746934224</v>
      </c>
      <c r="X33" s="79">
        <f t="shared" si="3"/>
        <v>25.733333333333334</v>
      </c>
      <c r="Y33" s="79">
        <f t="shared" si="3"/>
        <v>24.411378205128209</v>
      </c>
      <c r="Z33" s="79">
        <f t="shared" si="3"/>
        <v>23.865865384615386</v>
      </c>
      <c r="AA33" s="79">
        <f t="shared" si="3"/>
        <v>25.306891025641026</v>
      </c>
      <c r="AB33" s="79">
        <f t="shared" si="3"/>
        <v>21.47067307692307</v>
      </c>
      <c r="AC33" s="79">
        <f t="shared" si="3"/>
        <v>20.335897435897436</v>
      </c>
      <c r="AD33" s="79">
        <f t="shared" si="3"/>
        <v>22.360096153846147</v>
      </c>
      <c r="AE33" s="79">
        <f t="shared" si="3"/>
        <v>24.759478021978023</v>
      </c>
      <c r="AF33" s="79">
        <f t="shared" si="3"/>
        <v>27.158814102564104</v>
      </c>
      <c r="AG33" s="80">
        <f t="shared" si="3"/>
        <v>23.697782302787878</v>
      </c>
      <c r="AH33" s="8"/>
    </row>
    <row r="34" spans="1:35" x14ac:dyDescent="0.2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3"/>
      <c r="AE34" s="84"/>
      <c r="AF34" s="85"/>
      <c r="AG34" s="86"/>
      <c r="AH34"/>
    </row>
    <row r="35" spans="1:35" x14ac:dyDescent="0.2">
      <c r="A35" s="87"/>
      <c r="B35" s="88"/>
      <c r="C35" s="89" t="s">
        <v>133</v>
      </c>
      <c r="D35" s="89"/>
      <c r="E35" s="89"/>
      <c r="F35" s="89"/>
      <c r="G35" s="89"/>
      <c r="H35" s="88"/>
      <c r="I35" s="88"/>
      <c r="J35" s="88"/>
      <c r="K35" s="88"/>
      <c r="L35" s="88"/>
      <c r="M35" s="88" t="s">
        <v>49</v>
      </c>
      <c r="N35" s="88"/>
      <c r="O35" s="88"/>
      <c r="P35" s="88"/>
      <c r="Q35" s="88"/>
      <c r="R35" s="88"/>
      <c r="S35" s="88"/>
      <c r="T35" s="88"/>
      <c r="U35" s="88"/>
      <c r="V35" s="88" t="s">
        <v>53</v>
      </c>
      <c r="W35" s="88"/>
      <c r="X35" s="88"/>
      <c r="Y35" s="88"/>
      <c r="Z35" s="88"/>
      <c r="AA35" s="88"/>
      <c r="AB35" s="88"/>
      <c r="AC35" s="88"/>
      <c r="AD35" s="90"/>
      <c r="AE35" s="88"/>
      <c r="AF35" s="88"/>
      <c r="AG35" s="91"/>
      <c r="AH35" s="2"/>
    </row>
    <row r="36" spans="1:35" x14ac:dyDescent="0.2">
      <c r="A36" s="87"/>
      <c r="B36" s="88"/>
      <c r="C36" s="88"/>
      <c r="D36" s="88"/>
      <c r="E36" s="88"/>
      <c r="F36" s="88"/>
      <c r="G36" s="88"/>
      <c r="H36" s="88"/>
      <c r="I36" s="88"/>
      <c r="J36" s="92"/>
      <c r="K36" s="92"/>
      <c r="L36" s="92"/>
      <c r="M36" s="92" t="s">
        <v>50</v>
      </c>
      <c r="N36" s="92"/>
      <c r="O36" s="92"/>
      <c r="P36" s="92"/>
      <c r="Q36" s="88"/>
      <c r="R36" s="88"/>
      <c r="S36" s="88"/>
      <c r="T36" s="88"/>
      <c r="U36" s="88"/>
      <c r="V36" s="92" t="s">
        <v>54</v>
      </c>
      <c r="W36" s="92"/>
      <c r="X36" s="88"/>
      <c r="Y36" s="88"/>
      <c r="Z36" s="88"/>
      <c r="AA36" s="88"/>
      <c r="AB36" s="88"/>
      <c r="AC36" s="88"/>
      <c r="AD36" s="90"/>
      <c r="AE36" s="93"/>
      <c r="AF36" s="94"/>
      <c r="AG36" s="95"/>
      <c r="AH36" s="2"/>
      <c r="AI36" s="2"/>
    </row>
    <row r="37" spans="1:35" x14ac:dyDescent="0.2">
      <c r="A37" s="96"/>
      <c r="B37" s="97"/>
      <c r="C37" s="97" t="s">
        <v>134</v>
      </c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90"/>
      <c r="AE37" s="93"/>
      <c r="AF37" s="94"/>
      <c r="AG37" s="98"/>
      <c r="AH37" s="35"/>
      <c r="AI37" s="2"/>
    </row>
    <row r="38" spans="1:35" ht="13.5" thickBot="1" x14ac:dyDescent="0.25">
      <c r="A38" s="99"/>
      <c r="B38" s="100"/>
      <c r="C38" s="100"/>
      <c r="D38" s="100"/>
      <c r="E38" s="100"/>
      <c r="F38" s="100"/>
      <c r="G38" s="101"/>
      <c r="H38" s="100"/>
      <c r="I38" s="100"/>
      <c r="J38" s="100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0"/>
      <c r="AE38" s="100"/>
      <c r="AF38" s="100"/>
      <c r="AG38" s="103"/>
    </row>
    <row r="42" spans="1:35" x14ac:dyDescent="0.2">
      <c r="P42" s="2" t="s">
        <v>51</v>
      </c>
    </row>
  </sheetData>
  <sheetProtection password="C6EC" sheet="1" objects="1" scenarios="1"/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5"/>
  <sheetViews>
    <sheetView tabSelected="1" topLeftCell="A19" zoomScale="90" zoomScaleNormal="90" workbookViewId="0">
      <selection activeCell="I47" sqref="I47"/>
    </sheetView>
  </sheetViews>
  <sheetFormatPr defaultRowHeight="12.75" x14ac:dyDescent="0.2"/>
  <cols>
    <col min="1" max="1" width="18.7109375" style="2" customWidth="1"/>
    <col min="2" max="2" width="6" style="2" customWidth="1"/>
    <col min="3" max="3" width="5.7109375" style="2" customWidth="1"/>
    <col min="4" max="4" width="5.42578125" style="2" customWidth="1"/>
    <col min="5" max="5" width="6" style="2" customWidth="1"/>
    <col min="6" max="6" width="5.7109375" style="2" customWidth="1"/>
    <col min="7" max="7" width="6.140625" style="2" customWidth="1"/>
    <col min="8" max="8" width="5.7109375" style="2" customWidth="1"/>
    <col min="9" max="9" width="6.42578125" style="2" customWidth="1"/>
    <col min="10" max="10" width="6.140625" style="2" customWidth="1"/>
    <col min="11" max="11" width="6" style="2" customWidth="1"/>
    <col min="12" max="12" width="5.7109375" style="2" customWidth="1"/>
    <col min="13" max="14" width="6.28515625" style="2" customWidth="1"/>
    <col min="15" max="15" width="5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5.5703125" style="2" customWidth="1"/>
    <col min="21" max="21" width="5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8" width="6.85546875" style="2" customWidth="1"/>
    <col min="29" max="29" width="5.57031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3" customWidth="1"/>
  </cols>
  <sheetData>
    <row r="1" spans="1:35" ht="20.100000000000001" customHeight="1" x14ac:dyDescent="0.2">
      <c r="A1" s="131" t="s">
        <v>30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</row>
    <row r="2" spans="1:35" s="4" customFormat="1" ht="20.100000000000001" customHeight="1" x14ac:dyDescent="0.2">
      <c r="A2" s="130" t="s">
        <v>21</v>
      </c>
      <c r="B2" s="127" t="s">
        <v>135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32"/>
      <c r="AI2" s="19" t="s">
        <v>42</v>
      </c>
    </row>
    <row r="3" spans="1:35" s="5" customFormat="1" ht="20.100000000000001" customHeight="1" x14ac:dyDescent="0.2">
      <c r="A3" s="130"/>
      <c r="B3" s="126">
        <v>1</v>
      </c>
      <c r="C3" s="126">
        <f>SUM(B3+1)</f>
        <v>2</v>
      </c>
      <c r="D3" s="126">
        <f t="shared" ref="D3:AD3" si="0">SUM(C3+1)</f>
        <v>3</v>
      </c>
      <c r="E3" s="126">
        <f t="shared" si="0"/>
        <v>4</v>
      </c>
      <c r="F3" s="126">
        <f t="shared" si="0"/>
        <v>5</v>
      </c>
      <c r="G3" s="126">
        <f t="shared" si="0"/>
        <v>6</v>
      </c>
      <c r="H3" s="126">
        <f t="shared" si="0"/>
        <v>7</v>
      </c>
      <c r="I3" s="126">
        <f t="shared" si="0"/>
        <v>8</v>
      </c>
      <c r="J3" s="126">
        <f t="shared" si="0"/>
        <v>9</v>
      </c>
      <c r="K3" s="126">
        <f t="shared" si="0"/>
        <v>10</v>
      </c>
      <c r="L3" s="126">
        <f t="shared" si="0"/>
        <v>11</v>
      </c>
      <c r="M3" s="126">
        <f t="shared" si="0"/>
        <v>12</v>
      </c>
      <c r="N3" s="126">
        <f t="shared" si="0"/>
        <v>13</v>
      </c>
      <c r="O3" s="126">
        <f t="shared" si="0"/>
        <v>14</v>
      </c>
      <c r="P3" s="126">
        <f t="shared" si="0"/>
        <v>15</v>
      </c>
      <c r="Q3" s="126">
        <f t="shared" si="0"/>
        <v>16</v>
      </c>
      <c r="R3" s="126">
        <f t="shared" si="0"/>
        <v>17</v>
      </c>
      <c r="S3" s="126">
        <f t="shared" si="0"/>
        <v>18</v>
      </c>
      <c r="T3" s="126">
        <f t="shared" si="0"/>
        <v>19</v>
      </c>
      <c r="U3" s="126">
        <f t="shared" si="0"/>
        <v>20</v>
      </c>
      <c r="V3" s="126">
        <f t="shared" si="0"/>
        <v>21</v>
      </c>
      <c r="W3" s="126">
        <f t="shared" si="0"/>
        <v>22</v>
      </c>
      <c r="X3" s="126">
        <f t="shared" si="0"/>
        <v>23</v>
      </c>
      <c r="Y3" s="126">
        <f t="shared" si="0"/>
        <v>24</v>
      </c>
      <c r="Z3" s="126">
        <f t="shared" si="0"/>
        <v>25</v>
      </c>
      <c r="AA3" s="126">
        <f t="shared" si="0"/>
        <v>26</v>
      </c>
      <c r="AB3" s="126">
        <f t="shared" si="0"/>
        <v>27</v>
      </c>
      <c r="AC3" s="126">
        <f t="shared" si="0"/>
        <v>28</v>
      </c>
      <c r="AD3" s="126">
        <f t="shared" si="0"/>
        <v>29</v>
      </c>
      <c r="AE3" s="126">
        <v>30</v>
      </c>
      <c r="AF3" s="126">
        <v>31</v>
      </c>
      <c r="AG3" s="24" t="s">
        <v>41</v>
      </c>
      <c r="AH3" s="32" t="s">
        <v>39</v>
      </c>
      <c r="AI3" s="19" t="s">
        <v>43</v>
      </c>
    </row>
    <row r="4" spans="1:35" s="5" customFormat="1" ht="20.100000000000001" customHeight="1" x14ac:dyDescent="0.2">
      <c r="A4" s="13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24" t="s">
        <v>37</v>
      </c>
      <c r="AH4" s="32" t="s">
        <v>37</v>
      </c>
      <c r="AI4" s="20"/>
    </row>
    <row r="5" spans="1:35" s="5" customFormat="1" ht="20.100000000000001" customHeight="1" x14ac:dyDescent="0.2">
      <c r="A5" s="15" t="s">
        <v>44</v>
      </c>
      <c r="B5" s="17">
        <f>[1]Agosto!$K$5</f>
        <v>0</v>
      </c>
      <c r="C5" s="17">
        <f>[1]Agosto!$K$6</f>
        <v>0</v>
      </c>
      <c r="D5" s="17">
        <f>[1]Agosto!$K$7</f>
        <v>0</v>
      </c>
      <c r="E5" s="17">
        <f>[1]Agosto!$K$8</f>
        <v>0</v>
      </c>
      <c r="F5" s="17">
        <f>[1]Agosto!$K$9</f>
        <v>0</v>
      </c>
      <c r="G5" s="17">
        <f>[1]Agosto!$K$10</f>
        <v>0</v>
      </c>
      <c r="H5" s="17">
        <f>[1]Agosto!$K$11</f>
        <v>0</v>
      </c>
      <c r="I5" s="17">
        <f>[1]Agosto!$K$12</f>
        <v>0</v>
      </c>
      <c r="J5" s="17">
        <f>[1]Agosto!$K$13</f>
        <v>0</v>
      </c>
      <c r="K5" s="17">
        <f>[1]Agosto!$K$14</f>
        <v>0</v>
      </c>
      <c r="L5" s="17">
        <f>[1]Agosto!$K$15</f>
        <v>0</v>
      </c>
      <c r="M5" s="17">
        <f>[1]Agosto!$K$16</f>
        <v>0</v>
      </c>
      <c r="N5" s="17">
        <f>[1]Agosto!$K$17</f>
        <v>0</v>
      </c>
      <c r="O5" s="17">
        <f>[1]Agosto!$K$18</f>
        <v>0</v>
      </c>
      <c r="P5" s="17">
        <f>[1]Agosto!$K$19</f>
        <v>0</v>
      </c>
      <c r="Q5" s="17">
        <f>[1]Agosto!$K$20</f>
        <v>0</v>
      </c>
      <c r="R5" s="17">
        <f>[1]Agosto!$K$21</f>
        <v>0</v>
      </c>
      <c r="S5" s="17">
        <f>[1]Agosto!$K$22</f>
        <v>0</v>
      </c>
      <c r="T5" s="17">
        <f>[1]Agosto!$K$23</f>
        <v>0</v>
      </c>
      <c r="U5" s="17">
        <f>[1]Agosto!$K$24</f>
        <v>0</v>
      </c>
      <c r="V5" s="17">
        <f>[1]Agosto!$K$25</f>
        <v>0</v>
      </c>
      <c r="W5" s="17">
        <f>[1]Agosto!$K$26</f>
        <v>0</v>
      </c>
      <c r="X5" s="17">
        <f>[1]Agosto!$K$27</f>
        <v>0</v>
      </c>
      <c r="Y5" s="17">
        <f>[1]Agosto!$K$28</f>
        <v>0</v>
      </c>
      <c r="Z5" s="17">
        <f>[1]Agosto!$K$29</f>
        <v>1</v>
      </c>
      <c r="AA5" s="17">
        <f>[1]Agosto!$K$30</f>
        <v>0</v>
      </c>
      <c r="AB5" s="17">
        <f>[1]Agosto!$K$31</f>
        <v>18.599999999999998</v>
      </c>
      <c r="AC5" s="17">
        <f>[1]Agosto!$K$32</f>
        <v>0.2</v>
      </c>
      <c r="AD5" s="17">
        <f>[1]Agosto!$K$33</f>
        <v>0</v>
      </c>
      <c r="AE5" s="17">
        <f>[1]Agosto!$K$34</f>
        <v>0</v>
      </c>
      <c r="AF5" s="16">
        <f>[1]Agosto!$K$35</f>
        <v>0</v>
      </c>
      <c r="AG5" s="25">
        <f>SUM(B5:AF5)</f>
        <v>19.799999999999997</v>
      </c>
      <c r="AH5" s="33">
        <f>MAX(B5:AF5)</f>
        <v>18.599999999999998</v>
      </c>
      <c r="AI5" s="73">
        <f t="shared" ref="AI5:AI31" si="1">COUNTIF(B5:AF5,"=0,0")</f>
        <v>28</v>
      </c>
    </row>
    <row r="6" spans="1:35" ht="17.100000000000001" customHeight="1" x14ac:dyDescent="0.2">
      <c r="A6" s="15" t="s">
        <v>0</v>
      </c>
      <c r="B6" s="17">
        <f>[2]Agosto!$K$5</f>
        <v>0</v>
      </c>
      <c r="C6" s="17">
        <f>[2]Agosto!$K$6</f>
        <v>0</v>
      </c>
      <c r="D6" s="17">
        <f>[2]Agosto!$K$7</f>
        <v>0</v>
      </c>
      <c r="E6" s="17">
        <f>[2]Agosto!$K$8</f>
        <v>0</v>
      </c>
      <c r="F6" s="17">
        <f>[2]Agosto!$K$9</f>
        <v>0</v>
      </c>
      <c r="G6" s="17">
        <f>[2]Agosto!$K$10</f>
        <v>0</v>
      </c>
      <c r="H6" s="17">
        <f>[2]Agosto!$K$11</f>
        <v>0</v>
      </c>
      <c r="I6" s="17">
        <f>[2]Agosto!$K$12</f>
        <v>0</v>
      </c>
      <c r="J6" s="17">
        <f>[2]Agosto!$K$13</f>
        <v>0</v>
      </c>
      <c r="K6" s="17">
        <f>[2]Agosto!$K$14</f>
        <v>0</v>
      </c>
      <c r="L6" s="17">
        <f>[2]Agosto!$K$15</f>
        <v>0</v>
      </c>
      <c r="M6" s="17">
        <f>[2]Agosto!$K$16</f>
        <v>0</v>
      </c>
      <c r="N6" s="17">
        <f>[2]Agosto!$K$17</f>
        <v>0</v>
      </c>
      <c r="O6" s="17">
        <f>[2]Agosto!$K$18</f>
        <v>0</v>
      </c>
      <c r="P6" s="17">
        <f>[2]Agosto!$K$19</f>
        <v>0</v>
      </c>
      <c r="Q6" s="17">
        <f>[2]Agosto!$K$20</f>
        <v>0</v>
      </c>
      <c r="R6" s="17">
        <f>[2]Agosto!$K$21</f>
        <v>0</v>
      </c>
      <c r="S6" s="17">
        <f>[2]Agosto!$K$22</f>
        <v>1.4</v>
      </c>
      <c r="T6" s="17">
        <f>[2]Agosto!$K$23</f>
        <v>1.5999999999999999</v>
      </c>
      <c r="U6" s="17">
        <f>[2]Agosto!$K$24</f>
        <v>0.2</v>
      </c>
      <c r="V6" s="17">
        <f>[2]Agosto!$K$25</f>
        <v>0</v>
      </c>
      <c r="W6" s="17">
        <f>[2]Agosto!$K$26</f>
        <v>0</v>
      </c>
      <c r="X6" s="17">
        <f>[2]Agosto!$K$27</f>
        <v>0</v>
      </c>
      <c r="Y6" s="17">
        <f>[2]Agosto!$K$28</f>
        <v>0.2</v>
      </c>
      <c r="Z6" s="17">
        <f>[2]Agosto!$K$29</f>
        <v>0</v>
      </c>
      <c r="AA6" s="17">
        <f>[2]Agosto!$K$30</f>
        <v>0</v>
      </c>
      <c r="AB6" s="17">
        <f>[2]Agosto!$K$31</f>
        <v>0.2</v>
      </c>
      <c r="AC6" s="17">
        <f>[2]Agosto!$K$32</f>
        <v>0</v>
      </c>
      <c r="AD6" s="17">
        <f>[2]Agosto!$K$33</f>
        <v>0.2</v>
      </c>
      <c r="AE6" s="17">
        <f>[2]Agosto!$K$34</f>
        <v>0</v>
      </c>
      <c r="AF6" s="17">
        <f>[2]Agosto!$K$35</f>
        <v>0</v>
      </c>
      <c r="AG6" s="26">
        <f t="shared" ref="AG6:AG17" si="2">SUM(B6:AF6)</f>
        <v>3.8000000000000007</v>
      </c>
      <c r="AH6" s="29">
        <f>MAX(B6:AF6)</f>
        <v>1.5999999999999999</v>
      </c>
      <c r="AI6" s="73">
        <f t="shared" si="1"/>
        <v>25</v>
      </c>
    </row>
    <row r="7" spans="1:35" ht="17.100000000000001" customHeight="1" x14ac:dyDescent="0.2">
      <c r="A7" s="15" t="s">
        <v>1</v>
      </c>
      <c r="B7" s="17">
        <f>[3]Agosto!$K$5</f>
        <v>0</v>
      </c>
      <c r="C7" s="17">
        <f>[3]Agosto!$K$6</f>
        <v>0</v>
      </c>
      <c r="D7" s="17">
        <f>[3]Agosto!$K$7</f>
        <v>0</v>
      </c>
      <c r="E7" s="17">
        <f>[3]Agosto!$K$8</f>
        <v>0</v>
      </c>
      <c r="F7" s="17">
        <f>[3]Agosto!$K$9</f>
        <v>0</v>
      </c>
      <c r="G7" s="17">
        <f>[3]Agosto!$K$10</f>
        <v>0</v>
      </c>
      <c r="H7" s="17">
        <f>[3]Agosto!$K$11</f>
        <v>0</v>
      </c>
      <c r="I7" s="17">
        <f>[3]Agosto!$K$12</f>
        <v>0</v>
      </c>
      <c r="J7" s="17">
        <f>[3]Agosto!$K$13</f>
        <v>0</v>
      </c>
      <c r="K7" s="17">
        <f>[3]Agosto!$K$14</f>
        <v>0</v>
      </c>
      <c r="L7" s="17">
        <f>[3]Agosto!$K$15</f>
        <v>0</v>
      </c>
      <c r="M7" s="17">
        <f>[3]Agosto!$K$16</f>
        <v>0</v>
      </c>
      <c r="N7" s="17">
        <f>[3]Agosto!$K$17</f>
        <v>0</v>
      </c>
      <c r="O7" s="17">
        <f>[3]Agosto!$K$18</f>
        <v>0</v>
      </c>
      <c r="P7" s="17">
        <f>[3]Agosto!$K$19</f>
        <v>0</v>
      </c>
      <c r="Q7" s="17">
        <f>[3]Agosto!$K$20</f>
        <v>0</v>
      </c>
      <c r="R7" s="17">
        <f>[3]Agosto!$K$21</f>
        <v>0</v>
      </c>
      <c r="S7" s="17">
        <f>[3]Agosto!$K$22</f>
        <v>0</v>
      </c>
      <c r="T7" s="17">
        <f>[3]Agosto!$K$23</f>
        <v>0</v>
      </c>
      <c r="U7" s="17">
        <f>[3]Agosto!$K$24</f>
        <v>0</v>
      </c>
      <c r="V7" s="17">
        <f>[3]Agosto!$K$25</f>
        <v>0</v>
      </c>
      <c r="W7" s="17">
        <f>[3]Agosto!$K$26</f>
        <v>0</v>
      </c>
      <c r="X7" s="17">
        <f>[3]Agosto!$K$27</f>
        <v>0</v>
      </c>
      <c r="Y7" s="17">
        <f>[3]Agosto!$K$28</f>
        <v>0</v>
      </c>
      <c r="Z7" s="17">
        <f>[3]Agosto!$K$29</f>
        <v>0</v>
      </c>
      <c r="AA7" s="17">
        <f>[3]Agosto!$K$30</f>
        <v>0</v>
      </c>
      <c r="AB7" s="17">
        <f>[3]Agosto!$K$31</f>
        <v>0.6</v>
      </c>
      <c r="AC7" s="17">
        <f>[3]Agosto!$K$32</f>
        <v>0.2</v>
      </c>
      <c r="AD7" s="17">
        <f>[3]Agosto!$K$33</f>
        <v>0</v>
      </c>
      <c r="AE7" s="17">
        <f>[3]Agosto!$K$34</f>
        <v>0</v>
      </c>
      <c r="AF7" s="17">
        <f>[3]Agosto!$K$35</f>
        <v>0</v>
      </c>
      <c r="AG7" s="26">
        <f t="shared" si="2"/>
        <v>0.8</v>
      </c>
      <c r="AH7" s="29">
        <f t="shared" ref="AH7:AH17" si="3">MAX(B7:AF7)</f>
        <v>0.6</v>
      </c>
      <c r="AI7" s="73">
        <f t="shared" si="1"/>
        <v>29</v>
      </c>
    </row>
    <row r="8" spans="1:35" ht="17.100000000000001" customHeight="1" x14ac:dyDescent="0.2">
      <c r="A8" s="15" t="s">
        <v>74</v>
      </c>
      <c r="B8" s="17">
        <f>[4]Agosto!$K$5</f>
        <v>0</v>
      </c>
      <c r="C8" s="17">
        <f>[4]Agosto!$K$6</f>
        <v>0</v>
      </c>
      <c r="D8" s="17">
        <f>[4]Agosto!$K$7</f>
        <v>0</v>
      </c>
      <c r="E8" s="17">
        <f>[4]Agosto!$K$8</f>
        <v>0</v>
      </c>
      <c r="F8" s="17">
        <f>[4]Agosto!$K$9</f>
        <v>0</v>
      </c>
      <c r="G8" s="17">
        <f>[4]Agosto!$K$10</f>
        <v>0</v>
      </c>
      <c r="H8" s="17">
        <f>[4]Agosto!$K$11</f>
        <v>0</v>
      </c>
      <c r="I8" s="17">
        <f>[4]Agosto!$K$12</f>
        <v>0</v>
      </c>
      <c r="J8" s="17">
        <f>[4]Agosto!$K$13</f>
        <v>0</v>
      </c>
      <c r="K8" s="17">
        <f>[4]Agosto!$K$14</f>
        <v>0</v>
      </c>
      <c r="L8" s="17">
        <f>[4]Agosto!$K$15</f>
        <v>0</v>
      </c>
      <c r="M8" s="17">
        <f>[4]Agosto!$K$16</f>
        <v>0</v>
      </c>
      <c r="N8" s="17">
        <f>[4]Agosto!$K$17</f>
        <v>0</v>
      </c>
      <c r="O8" s="17">
        <f>[4]Agosto!$K$18</f>
        <v>0</v>
      </c>
      <c r="P8" s="17">
        <f>[4]Agosto!$K$19</f>
        <v>0</v>
      </c>
      <c r="Q8" s="17">
        <f>[4]Agosto!$K$20</f>
        <v>0</v>
      </c>
      <c r="R8" s="17">
        <f>[4]Agosto!$K$21</f>
        <v>0</v>
      </c>
      <c r="S8" s="17">
        <f>[4]Agosto!$K$22</f>
        <v>5.2</v>
      </c>
      <c r="T8" s="17">
        <f>[4]Agosto!$K$23</f>
        <v>0</v>
      </c>
      <c r="U8" s="17">
        <f>[4]Agosto!$K$24</f>
        <v>0.2</v>
      </c>
      <c r="V8" s="17">
        <f>[4]Agosto!$K$25</f>
        <v>0</v>
      </c>
      <c r="W8" s="17">
        <f>[4]Agosto!$K$26</f>
        <v>0</v>
      </c>
      <c r="X8" s="17">
        <f>[4]Agosto!$K$27</f>
        <v>0</v>
      </c>
      <c r="Y8" s="17">
        <f>[4]Agosto!$K$28</f>
        <v>0</v>
      </c>
      <c r="Z8" s="17">
        <f>[4]Agosto!$K$29</f>
        <v>0</v>
      </c>
      <c r="AA8" s="17">
        <f>[4]Agosto!$K$30</f>
        <v>0</v>
      </c>
      <c r="AB8" s="17">
        <f>[4]Agosto!$K$31</f>
        <v>5.4</v>
      </c>
      <c r="AC8" s="17">
        <f>[4]Agosto!$K$32</f>
        <v>0</v>
      </c>
      <c r="AD8" s="17">
        <f>[4]Agosto!$K$33</f>
        <v>0</v>
      </c>
      <c r="AE8" s="17">
        <f>[4]Agosto!$K$34</f>
        <v>0</v>
      </c>
      <c r="AF8" s="17">
        <f>[4]Agosto!$K$35</f>
        <v>0</v>
      </c>
      <c r="AG8" s="26">
        <f t="shared" si="2"/>
        <v>10.8</v>
      </c>
      <c r="AH8" s="29">
        <f t="shared" si="3"/>
        <v>5.4</v>
      </c>
      <c r="AI8" s="73">
        <f t="shared" si="1"/>
        <v>28</v>
      </c>
    </row>
    <row r="9" spans="1:35" ht="17.100000000000001" customHeight="1" x14ac:dyDescent="0.2">
      <c r="A9" s="15" t="s">
        <v>45</v>
      </c>
      <c r="B9" s="17">
        <f>[5]Agosto!$K$5</f>
        <v>0</v>
      </c>
      <c r="C9" s="17">
        <f>[5]Agosto!$K$6</f>
        <v>0</v>
      </c>
      <c r="D9" s="17">
        <f>[5]Agosto!$K$7</f>
        <v>0</v>
      </c>
      <c r="E9" s="17">
        <f>[5]Agosto!$K$8</f>
        <v>0</v>
      </c>
      <c r="F9" s="17">
        <f>[5]Agosto!$K$9</f>
        <v>0</v>
      </c>
      <c r="G9" s="17">
        <f>[5]Agosto!$K$10</f>
        <v>0</v>
      </c>
      <c r="H9" s="17">
        <f>[5]Agosto!$K$11</f>
        <v>0</v>
      </c>
      <c r="I9" s="17">
        <f>[5]Agosto!$K$12</f>
        <v>0</v>
      </c>
      <c r="J9" s="17">
        <f>[5]Agosto!$K$13</f>
        <v>0</v>
      </c>
      <c r="K9" s="17">
        <f>[5]Agosto!$K$14</f>
        <v>0</v>
      </c>
      <c r="L9" s="17">
        <f>[5]Agosto!$K$15</f>
        <v>0</v>
      </c>
      <c r="M9" s="17">
        <f>[5]Agosto!$K$16</f>
        <v>0</v>
      </c>
      <c r="N9" s="17">
        <f>[5]Agosto!$K$17</f>
        <v>0</v>
      </c>
      <c r="O9" s="17">
        <f>[5]Agosto!$K$18</f>
        <v>0</v>
      </c>
      <c r="P9" s="17">
        <f>[5]Agosto!$K$19</f>
        <v>0</v>
      </c>
      <c r="Q9" s="17">
        <f>[5]Agosto!$K$20</f>
        <v>0.2</v>
      </c>
      <c r="R9" s="17">
        <f>[5]Agosto!$K$21</f>
        <v>0</v>
      </c>
      <c r="S9" s="17">
        <f>[5]Agosto!$K$22</f>
        <v>1.4</v>
      </c>
      <c r="T9" s="17">
        <f>[5]Agosto!$K$23</f>
        <v>0</v>
      </c>
      <c r="U9" s="17">
        <f>[5]Agosto!$K$24</f>
        <v>0.2</v>
      </c>
      <c r="V9" s="17">
        <f>[5]Agosto!$K$25</f>
        <v>0</v>
      </c>
      <c r="W9" s="17">
        <f>[5]Agosto!$K$26</f>
        <v>0</v>
      </c>
      <c r="X9" s="17">
        <f>[5]Agosto!$K$27</f>
        <v>0</v>
      </c>
      <c r="Y9" s="17">
        <f>[5]Agosto!$K$28</f>
        <v>0</v>
      </c>
      <c r="Z9" s="17">
        <f>[5]Agosto!$K$29</f>
        <v>0</v>
      </c>
      <c r="AA9" s="17">
        <f>[5]Agosto!$K$30</f>
        <v>0</v>
      </c>
      <c r="AB9" s="17">
        <f>[5]Agosto!$K$31</f>
        <v>3.6</v>
      </c>
      <c r="AC9" s="17">
        <f>[5]Agosto!$K$32</f>
        <v>0.2</v>
      </c>
      <c r="AD9" s="17">
        <f>[5]Agosto!$K$33</f>
        <v>0</v>
      </c>
      <c r="AE9" s="17">
        <f>[5]Agosto!$K$34</f>
        <v>0</v>
      </c>
      <c r="AF9" s="17">
        <f>[5]Agosto!$K$35</f>
        <v>0</v>
      </c>
      <c r="AG9" s="26">
        <f t="shared" ref="AG9" si="4">SUM(B9:AF9)</f>
        <v>5.6000000000000005</v>
      </c>
      <c r="AH9" s="29">
        <f t="shared" ref="AH9" si="5">MAX(B9:AF9)</f>
        <v>3.6</v>
      </c>
      <c r="AI9" s="73">
        <f t="shared" si="1"/>
        <v>26</v>
      </c>
    </row>
    <row r="10" spans="1:35" ht="17.100000000000001" customHeight="1" x14ac:dyDescent="0.2">
      <c r="A10" s="15" t="s">
        <v>2</v>
      </c>
      <c r="B10" s="17">
        <f>[6]Agosto!$K$5</f>
        <v>0</v>
      </c>
      <c r="C10" s="17">
        <f>[6]Agosto!$K$6</f>
        <v>0</v>
      </c>
      <c r="D10" s="17">
        <f>[6]Agosto!$K$7</f>
        <v>0</v>
      </c>
      <c r="E10" s="17">
        <f>[6]Agosto!$K$8</f>
        <v>0</v>
      </c>
      <c r="F10" s="17">
        <f>[6]Agosto!$K$9</f>
        <v>0</v>
      </c>
      <c r="G10" s="17">
        <f>[6]Agosto!$K$10</f>
        <v>0</v>
      </c>
      <c r="H10" s="17">
        <f>[6]Agosto!$K$11</f>
        <v>0</v>
      </c>
      <c r="I10" s="17">
        <f>[6]Agosto!$K$12</f>
        <v>0</v>
      </c>
      <c r="J10" s="17">
        <f>[6]Agosto!$K$13</f>
        <v>0</v>
      </c>
      <c r="K10" s="17">
        <f>[6]Agosto!$K$14</f>
        <v>0</v>
      </c>
      <c r="L10" s="17">
        <f>[6]Agosto!$K$15</f>
        <v>0</v>
      </c>
      <c r="M10" s="17">
        <f>[6]Agosto!$K$16</f>
        <v>0</v>
      </c>
      <c r="N10" s="17">
        <f>[6]Agosto!$K$17</f>
        <v>0</v>
      </c>
      <c r="O10" s="17">
        <f>[6]Agosto!$K$18</f>
        <v>0</v>
      </c>
      <c r="P10" s="17">
        <f>[6]Agosto!$K$19</f>
        <v>0</v>
      </c>
      <c r="Q10" s="17">
        <f>[6]Agosto!$K$20</f>
        <v>0</v>
      </c>
      <c r="R10" s="17">
        <f>[6]Agosto!$K$21</f>
        <v>0</v>
      </c>
      <c r="S10" s="17">
        <f>[6]Agosto!$K$22</f>
        <v>0</v>
      </c>
      <c r="T10" s="17">
        <f>[6]Agosto!$K$23</f>
        <v>0</v>
      </c>
      <c r="U10" s="17">
        <f>[6]Agosto!$K$24</f>
        <v>0</v>
      </c>
      <c r="V10" s="17">
        <f>[6]Agosto!$K$25</f>
        <v>0</v>
      </c>
      <c r="W10" s="17">
        <f>[6]Agosto!$K$26</f>
        <v>0</v>
      </c>
      <c r="X10" s="17">
        <f>[6]Agosto!$K$27</f>
        <v>0</v>
      </c>
      <c r="Y10" s="17">
        <f>[6]Agosto!$K$28</f>
        <v>0</v>
      </c>
      <c r="Z10" s="17">
        <f>[6]Agosto!$K$29</f>
        <v>0</v>
      </c>
      <c r="AA10" s="17">
        <f>[6]Agosto!$K$30</f>
        <v>0</v>
      </c>
      <c r="AB10" s="17">
        <f>[6]Agosto!$K$31</f>
        <v>8.6</v>
      </c>
      <c r="AC10" s="17">
        <f>[6]Agosto!$K$32</f>
        <v>0</v>
      </c>
      <c r="AD10" s="17">
        <f>[6]Agosto!$K$33</f>
        <v>0</v>
      </c>
      <c r="AE10" s="17">
        <f>[6]Agosto!$K$34</f>
        <v>0</v>
      </c>
      <c r="AF10" s="17">
        <f>[6]Agosto!$K$35</f>
        <v>0</v>
      </c>
      <c r="AG10" s="26">
        <f t="shared" si="2"/>
        <v>8.6</v>
      </c>
      <c r="AH10" s="29">
        <f t="shared" si="3"/>
        <v>8.6</v>
      </c>
      <c r="AI10" s="73">
        <f t="shared" si="1"/>
        <v>30</v>
      </c>
    </row>
    <row r="11" spans="1:35" ht="17.100000000000001" customHeight="1" x14ac:dyDescent="0.2">
      <c r="A11" s="15" t="s">
        <v>3</v>
      </c>
      <c r="B11" s="17">
        <f>[7]Agosto!$K$5</f>
        <v>0</v>
      </c>
      <c r="C11" s="17">
        <f>[7]Agosto!$K$6</f>
        <v>0</v>
      </c>
      <c r="D11" s="17">
        <f>[7]Agosto!$K$7</f>
        <v>0</v>
      </c>
      <c r="E11" s="17">
        <f>[7]Agosto!$K$8</f>
        <v>0</v>
      </c>
      <c r="F11" s="17">
        <f>[7]Agosto!$K$9</f>
        <v>0</v>
      </c>
      <c r="G11" s="17">
        <f>[7]Agosto!$K$10</f>
        <v>0</v>
      </c>
      <c r="H11" s="17">
        <f>[7]Agosto!$K$11</f>
        <v>0</v>
      </c>
      <c r="I11" s="17">
        <f>[7]Agosto!$K$12</f>
        <v>0</v>
      </c>
      <c r="J11" s="17">
        <f>[7]Agosto!$K$13</f>
        <v>0</v>
      </c>
      <c r="K11" s="17">
        <f>[7]Agosto!$K$14</f>
        <v>0</v>
      </c>
      <c r="L11" s="17">
        <f>[7]Agosto!$K$15</f>
        <v>0</v>
      </c>
      <c r="M11" s="17">
        <f>[7]Agosto!$K$16</f>
        <v>0</v>
      </c>
      <c r="N11" s="17">
        <f>[7]Agosto!$K$17</f>
        <v>0</v>
      </c>
      <c r="O11" s="17">
        <f>[7]Agosto!$K$18</f>
        <v>0</v>
      </c>
      <c r="P11" s="17">
        <f>[7]Agosto!$K$19</f>
        <v>0</v>
      </c>
      <c r="Q11" s="17">
        <f>[7]Agosto!$K$20</f>
        <v>0</v>
      </c>
      <c r="R11" s="17">
        <f>[7]Agosto!$K$21</f>
        <v>0</v>
      </c>
      <c r="S11" s="17">
        <f>[7]Agosto!$K$22</f>
        <v>0</v>
      </c>
      <c r="T11" s="17">
        <f>[7]Agosto!$K$23</f>
        <v>0</v>
      </c>
      <c r="U11" s="17">
        <f>[7]Agosto!$K$24</f>
        <v>0</v>
      </c>
      <c r="V11" s="17">
        <f>[7]Agosto!$K$25</f>
        <v>0</v>
      </c>
      <c r="W11" s="17">
        <f>[7]Agosto!$K$26</f>
        <v>0</v>
      </c>
      <c r="X11" s="17">
        <f>[7]Agosto!$K$27</f>
        <v>0</v>
      </c>
      <c r="Y11" s="17">
        <f>[7]Agosto!$K$28</f>
        <v>0</v>
      </c>
      <c r="Z11" s="17">
        <f>[7]Agosto!$K$29</f>
        <v>0</v>
      </c>
      <c r="AA11" s="17">
        <f>[7]Agosto!$K$30</f>
        <v>0</v>
      </c>
      <c r="AB11" s="17">
        <f>[7]Agosto!$K$31</f>
        <v>24.799999999999997</v>
      </c>
      <c r="AC11" s="17">
        <f>[7]Agosto!$K$32</f>
        <v>1</v>
      </c>
      <c r="AD11" s="17">
        <f>[7]Agosto!$K$33</f>
        <v>0</v>
      </c>
      <c r="AE11" s="17">
        <f>[7]Agosto!$K$34</f>
        <v>0</v>
      </c>
      <c r="AF11" s="17">
        <f>[7]Agosto!$K$35</f>
        <v>0</v>
      </c>
      <c r="AG11" s="26">
        <f t="shared" si="2"/>
        <v>25.799999999999997</v>
      </c>
      <c r="AH11" s="29">
        <f t="shared" si="3"/>
        <v>24.799999999999997</v>
      </c>
      <c r="AI11" s="73">
        <f t="shared" si="1"/>
        <v>29</v>
      </c>
    </row>
    <row r="12" spans="1:35" ht="17.100000000000001" customHeight="1" x14ac:dyDescent="0.2">
      <c r="A12" s="15" t="s">
        <v>4</v>
      </c>
      <c r="B12" s="17">
        <f>[8]Agosto!$K$5</f>
        <v>0</v>
      </c>
      <c r="C12" s="17">
        <f>[8]Agosto!$K$6</f>
        <v>0</v>
      </c>
      <c r="D12" s="17">
        <f>[8]Agosto!$K$7</f>
        <v>0</v>
      </c>
      <c r="E12" s="17">
        <f>[8]Agosto!$K$8</f>
        <v>0</v>
      </c>
      <c r="F12" s="17">
        <f>[8]Agosto!$K$9</f>
        <v>0</v>
      </c>
      <c r="G12" s="17">
        <f>[8]Agosto!$K$10</f>
        <v>0</v>
      </c>
      <c r="H12" s="17">
        <f>[8]Agosto!$K$11</f>
        <v>0</v>
      </c>
      <c r="I12" s="17">
        <f>[8]Agosto!$K$12</f>
        <v>0</v>
      </c>
      <c r="J12" s="17">
        <f>[8]Agosto!$K$13</f>
        <v>0</v>
      </c>
      <c r="K12" s="17">
        <f>[8]Agosto!$K$14</f>
        <v>0</v>
      </c>
      <c r="L12" s="17">
        <f>[8]Agosto!$K$15</f>
        <v>0</v>
      </c>
      <c r="M12" s="17">
        <f>[8]Agosto!$K$16</f>
        <v>0</v>
      </c>
      <c r="N12" s="17">
        <f>[8]Agosto!$K$17</f>
        <v>0</v>
      </c>
      <c r="O12" s="17">
        <f>[8]Agosto!$K$18</f>
        <v>0</v>
      </c>
      <c r="P12" s="17">
        <f>[8]Agosto!$K$19</f>
        <v>0</v>
      </c>
      <c r="Q12" s="17">
        <f>[8]Agosto!$K$20</f>
        <v>0</v>
      </c>
      <c r="R12" s="17">
        <f>[8]Agosto!$K$21</f>
        <v>0</v>
      </c>
      <c r="S12" s="17">
        <f>[8]Agosto!$K$22</f>
        <v>0</v>
      </c>
      <c r="T12" s="17">
        <f>[8]Agosto!$K$23</f>
        <v>0</v>
      </c>
      <c r="U12" s="17">
        <f>[8]Agosto!$K$24</f>
        <v>0</v>
      </c>
      <c r="V12" s="17">
        <f>[8]Agosto!$K$25</f>
        <v>0</v>
      </c>
      <c r="W12" s="17">
        <f>[8]Agosto!$K$26</f>
        <v>0</v>
      </c>
      <c r="X12" s="17">
        <f>[8]Agosto!$K$27</f>
        <v>0</v>
      </c>
      <c r="Y12" s="17">
        <f>[8]Agosto!$K$28</f>
        <v>0</v>
      </c>
      <c r="Z12" s="17">
        <f>[8]Agosto!$K$29</f>
        <v>0</v>
      </c>
      <c r="AA12" s="17">
        <f>[8]Agosto!$K$30</f>
        <v>4</v>
      </c>
      <c r="AB12" s="17">
        <f>[8]Agosto!$K$31</f>
        <v>7</v>
      </c>
      <c r="AC12" s="17">
        <f>[8]Agosto!$K$32</f>
        <v>0</v>
      </c>
      <c r="AD12" s="17">
        <f>[8]Agosto!$K$33</f>
        <v>0</v>
      </c>
      <c r="AE12" s="17">
        <f>[8]Agosto!$K$34</f>
        <v>0</v>
      </c>
      <c r="AF12" s="17">
        <f>[8]Agosto!$K$35</f>
        <v>0</v>
      </c>
      <c r="AG12" s="26">
        <f t="shared" si="2"/>
        <v>11</v>
      </c>
      <c r="AH12" s="29">
        <f t="shared" si="3"/>
        <v>7</v>
      </c>
      <c r="AI12" s="73">
        <f t="shared" si="1"/>
        <v>29</v>
      </c>
    </row>
    <row r="13" spans="1:35" ht="17.100000000000001" customHeight="1" x14ac:dyDescent="0.2">
      <c r="A13" s="15" t="s">
        <v>5</v>
      </c>
      <c r="B13" s="17">
        <f>[9]Agosto!$K$5</f>
        <v>0</v>
      </c>
      <c r="C13" s="17">
        <f>[9]Agosto!$K$6</f>
        <v>0</v>
      </c>
      <c r="D13" s="17" t="str">
        <f>[9]Agosto!$K$7</f>
        <v>*</v>
      </c>
      <c r="E13" s="17" t="str">
        <f>[9]Agosto!$K$8</f>
        <v>*</v>
      </c>
      <c r="F13" s="17" t="str">
        <f>[9]Agosto!$K$9</f>
        <v>*</v>
      </c>
      <c r="G13" s="17" t="str">
        <f>[9]Agosto!$K$10</f>
        <v>*</v>
      </c>
      <c r="H13" s="17" t="str">
        <f>[9]Agosto!$K$11</f>
        <v>*</v>
      </c>
      <c r="I13" s="17" t="str">
        <f>[9]Agosto!$K$12</f>
        <v>*</v>
      </c>
      <c r="J13" s="17" t="str">
        <f>[9]Agosto!$K$13</f>
        <v>*</v>
      </c>
      <c r="K13" s="17" t="str">
        <f>[9]Agosto!$K$14</f>
        <v>*</v>
      </c>
      <c r="L13" s="17" t="str">
        <f>[9]Agosto!$K$15</f>
        <v>*</v>
      </c>
      <c r="M13" s="17" t="str">
        <f>[9]Agosto!$K$16</f>
        <v>*</v>
      </c>
      <c r="N13" s="17" t="str">
        <f>[9]Agosto!$K$17</f>
        <v>*</v>
      </c>
      <c r="O13" s="17" t="str">
        <f>[9]Agosto!$K$18</f>
        <v>*</v>
      </c>
      <c r="P13" s="17" t="str">
        <f>[9]Agosto!$K$19</f>
        <v>*</v>
      </c>
      <c r="Q13" s="17" t="str">
        <f>[9]Agosto!$K$20</f>
        <v>*</v>
      </c>
      <c r="R13" s="17" t="str">
        <f>[9]Agosto!$K$21</f>
        <v>*</v>
      </c>
      <c r="S13" s="17" t="str">
        <f>[9]Agosto!$K$22</f>
        <v>*</v>
      </c>
      <c r="T13" s="17" t="str">
        <f>[9]Agosto!$K$23</f>
        <v>*</v>
      </c>
      <c r="U13" s="17" t="str">
        <f>[9]Agosto!$K$24</f>
        <v>*</v>
      </c>
      <c r="V13" s="17" t="str">
        <f>[9]Agosto!$K$25</f>
        <v>*</v>
      </c>
      <c r="W13" s="17" t="str">
        <f>[9]Agosto!$K$26</f>
        <v>*</v>
      </c>
      <c r="X13" s="17" t="str">
        <f>[9]Agosto!$K$27</f>
        <v>*</v>
      </c>
      <c r="Y13" s="17" t="str">
        <f>[9]Agosto!$K$28</f>
        <v>*</v>
      </c>
      <c r="Z13" s="17" t="str">
        <f>[9]Agosto!$K$29</f>
        <v>*</v>
      </c>
      <c r="AA13" s="17" t="str">
        <f>[9]Agosto!$K$30</f>
        <v>*</v>
      </c>
      <c r="AB13" s="17" t="str">
        <f>[9]Agosto!$K$31</f>
        <v>*</v>
      </c>
      <c r="AC13" s="17" t="str">
        <f>[9]Agosto!$K$32</f>
        <v>*</v>
      </c>
      <c r="AD13" s="17" t="str">
        <f>[9]Agosto!$K$33</f>
        <v>*</v>
      </c>
      <c r="AE13" s="17" t="str">
        <f>[9]Agosto!$K$34</f>
        <v>*</v>
      </c>
      <c r="AF13" s="17" t="str">
        <f>[9]Agosto!$K$35</f>
        <v>*</v>
      </c>
      <c r="AG13" s="26">
        <f t="shared" si="2"/>
        <v>0</v>
      </c>
      <c r="AH13" s="29">
        <f t="shared" si="3"/>
        <v>0</v>
      </c>
      <c r="AI13" s="73">
        <f t="shared" si="1"/>
        <v>2</v>
      </c>
    </row>
    <row r="14" spans="1:35" ht="17.100000000000001" customHeight="1" x14ac:dyDescent="0.2">
      <c r="A14" s="15" t="s">
        <v>47</v>
      </c>
      <c r="B14" s="17">
        <f>[10]Agosto!$K$5</f>
        <v>0</v>
      </c>
      <c r="C14" s="17">
        <f>[10]Agosto!$K$6</f>
        <v>0</v>
      </c>
      <c r="D14" s="17">
        <f>[10]Agosto!$K$7</f>
        <v>0</v>
      </c>
      <c r="E14" s="17">
        <f>[10]Agosto!$K$8</f>
        <v>0</v>
      </c>
      <c r="F14" s="17">
        <f>[10]Agosto!$K$9</f>
        <v>0</v>
      </c>
      <c r="G14" s="17">
        <f>[10]Agosto!$K$10</f>
        <v>0</v>
      </c>
      <c r="H14" s="17">
        <f>[10]Agosto!$K$11</f>
        <v>0</v>
      </c>
      <c r="I14" s="17">
        <f>[10]Agosto!$K$12</f>
        <v>0</v>
      </c>
      <c r="J14" s="17">
        <f>[10]Agosto!$K$13</f>
        <v>0</v>
      </c>
      <c r="K14" s="17">
        <f>[10]Agosto!$K$14</f>
        <v>0</v>
      </c>
      <c r="L14" s="17">
        <f>[10]Agosto!$K$15</f>
        <v>0</v>
      </c>
      <c r="M14" s="17">
        <f>[10]Agosto!$K$16</f>
        <v>0</v>
      </c>
      <c r="N14" s="17">
        <f>[10]Agosto!$K$17</f>
        <v>0</v>
      </c>
      <c r="O14" s="17">
        <f>[10]Agosto!$K$18</f>
        <v>0</v>
      </c>
      <c r="P14" s="17">
        <f>[10]Agosto!$K$19</f>
        <v>0</v>
      </c>
      <c r="Q14" s="17">
        <f>[10]Agosto!$K$20</f>
        <v>0</v>
      </c>
      <c r="R14" s="17">
        <f>[10]Agosto!$K$21</f>
        <v>0</v>
      </c>
      <c r="S14" s="17">
        <f>[10]Agosto!$K$22</f>
        <v>0</v>
      </c>
      <c r="T14" s="17">
        <f>[10]Agosto!$K$23</f>
        <v>0</v>
      </c>
      <c r="U14" s="17">
        <f>[10]Agosto!$K$24</f>
        <v>0</v>
      </c>
      <c r="V14" s="17">
        <f>[10]Agosto!$K$25</f>
        <v>0</v>
      </c>
      <c r="W14" s="17">
        <f>[10]Agosto!$K$26</f>
        <v>0</v>
      </c>
      <c r="X14" s="17">
        <f>[10]Agosto!$K$27</f>
        <v>0</v>
      </c>
      <c r="Y14" s="17">
        <f>[10]Agosto!$K$28</f>
        <v>0</v>
      </c>
      <c r="Z14" s="17">
        <f>[10]Agosto!$K$29</f>
        <v>0</v>
      </c>
      <c r="AA14" s="17">
        <f>[10]Agosto!$K$30</f>
        <v>4.5999999999999996</v>
      </c>
      <c r="AB14" s="17">
        <f>[10]Agosto!$K$31</f>
        <v>21.6</v>
      </c>
      <c r="AC14" s="17">
        <f>[10]Agosto!$K$32</f>
        <v>0</v>
      </c>
      <c r="AD14" s="17">
        <f>[10]Agosto!$K$33</f>
        <v>0</v>
      </c>
      <c r="AE14" s="17">
        <f>[10]Agosto!$K$34</f>
        <v>0</v>
      </c>
      <c r="AF14" s="17">
        <f>[10]Agosto!$K$35</f>
        <v>0</v>
      </c>
      <c r="AG14" s="26">
        <f>SUM(B14:AF14)</f>
        <v>26.200000000000003</v>
      </c>
      <c r="AH14" s="29">
        <f>MAX(B14:AF14)</f>
        <v>21.6</v>
      </c>
      <c r="AI14" s="73">
        <f t="shared" si="1"/>
        <v>29</v>
      </c>
    </row>
    <row r="15" spans="1:35" ht="17.100000000000001" customHeight="1" x14ac:dyDescent="0.2">
      <c r="A15" s="15" t="s">
        <v>6</v>
      </c>
      <c r="B15" s="17">
        <f>[11]Agosto!$K$5</f>
        <v>0</v>
      </c>
      <c r="C15" s="17">
        <f>[11]Agosto!$K$6</f>
        <v>0</v>
      </c>
      <c r="D15" s="17">
        <f>[11]Agosto!$K$7</f>
        <v>0</v>
      </c>
      <c r="E15" s="17">
        <f>[11]Agosto!$K$8</f>
        <v>0</v>
      </c>
      <c r="F15" s="17">
        <f>[11]Agosto!$K$9</f>
        <v>0</v>
      </c>
      <c r="G15" s="17">
        <f>[11]Agosto!$K$10</f>
        <v>0</v>
      </c>
      <c r="H15" s="17">
        <f>[11]Agosto!$K$11</f>
        <v>0</v>
      </c>
      <c r="I15" s="17">
        <f>[11]Agosto!$K$12</f>
        <v>0</v>
      </c>
      <c r="J15" s="17">
        <f>[11]Agosto!$K$13</f>
        <v>0</v>
      </c>
      <c r="K15" s="17">
        <f>[11]Agosto!$K$14</f>
        <v>0</v>
      </c>
      <c r="L15" s="17">
        <f>[11]Agosto!$K$15</f>
        <v>0</v>
      </c>
      <c r="M15" s="17">
        <f>[11]Agosto!$K$16</f>
        <v>0</v>
      </c>
      <c r="N15" s="17">
        <f>[11]Agosto!$K$17</f>
        <v>0</v>
      </c>
      <c r="O15" s="17">
        <f>[11]Agosto!$K$18</f>
        <v>0</v>
      </c>
      <c r="P15" s="17">
        <f>[11]Agosto!$K$19</f>
        <v>0</v>
      </c>
      <c r="Q15" s="17">
        <f>[11]Agosto!$K$20</f>
        <v>0</v>
      </c>
      <c r="R15" s="17">
        <f>[11]Agosto!$K$21</f>
        <v>0</v>
      </c>
      <c r="S15" s="17">
        <f>[11]Agosto!$K$22</f>
        <v>0</v>
      </c>
      <c r="T15" s="17">
        <f>[11]Agosto!$K$23</f>
        <v>0</v>
      </c>
      <c r="U15" s="17">
        <f>[11]Agosto!$K$24</f>
        <v>0</v>
      </c>
      <c r="V15" s="17">
        <f>[11]Agosto!$K$25</f>
        <v>0</v>
      </c>
      <c r="W15" s="17">
        <f>[11]Agosto!$K$26</f>
        <v>0</v>
      </c>
      <c r="X15" s="17">
        <f>[11]Agosto!$K$27</f>
        <v>0</v>
      </c>
      <c r="Y15" s="17">
        <f>[11]Agosto!$K$28</f>
        <v>0</v>
      </c>
      <c r="Z15" s="17">
        <f>[11]Agosto!$K$29</f>
        <v>0</v>
      </c>
      <c r="AA15" s="17">
        <f>[11]Agosto!$K$30</f>
        <v>0</v>
      </c>
      <c r="AB15" s="17">
        <f>[11]Agosto!$K$31</f>
        <v>5.2000000000000011</v>
      </c>
      <c r="AC15" s="17">
        <f>[11]Agosto!$K$32</f>
        <v>4.2</v>
      </c>
      <c r="AD15" s="17">
        <f>[11]Agosto!$K$33</f>
        <v>0</v>
      </c>
      <c r="AE15" s="17">
        <f>[11]Agosto!$K$34</f>
        <v>0</v>
      </c>
      <c r="AF15" s="17">
        <f>[11]Agosto!$K$35</f>
        <v>0</v>
      </c>
      <c r="AG15" s="26">
        <f t="shared" si="2"/>
        <v>9.4000000000000021</v>
      </c>
      <c r="AH15" s="29">
        <f t="shared" si="3"/>
        <v>5.2000000000000011</v>
      </c>
      <c r="AI15" s="73">
        <f t="shared" si="1"/>
        <v>29</v>
      </c>
    </row>
    <row r="16" spans="1:35" ht="17.100000000000001" customHeight="1" x14ac:dyDescent="0.2">
      <c r="A16" s="15" t="s">
        <v>7</v>
      </c>
      <c r="B16" s="17">
        <f>[12]Agosto!$K$5</f>
        <v>0</v>
      </c>
      <c r="C16" s="17">
        <f>[12]Agosto!$K$6</f>
        <v>0</v>
      </c>
      <c r="D16" s="17">
        <f>[12]Agosto!$K$7</f>
        <v>0</v>
      </c>
      <c r="E16" s="17">
        <f>[12]Agosto!$K$8</f>
        <v>0</v>
      </c>
      <c r="F16" s="17">
        <f>[12]Agosto!$K$9</f>
        <v>0</v>
      </c>
      <c r="G16" s="17">
        <f>[12]Agosto!$K$10</f>
        <v>0</v>
      </c>
      <c r="H16" s="17">
        <f>[12]Agosto!$K$11</f>
        <v>0</v>
      </c>
      <c r="I16" s="17">
        <f>[12]Agosto!$K$12</f>
        <v>0</v>
      </c>
      <c r="J16" s="17">
        <f>[12]Agosto!$K$13</f>
        <v>0</v>
      </c>
      <c r="K16" s="17">
        <f>[12]Agosto!$K$14</f>
        <v>0</v>
      </c>
      <c r="L16" s="17">
        <f>[12]Agosto!$K$15</f>
        <v>0</v>
      </c>
      <c r="M16" s="17">
        <f>[12]Agosto!$K$16</f>
        <v>0</v>
      </c>
      <c r="N16" s="17">
        <f>[12]Agosto!$K$17</f>
        <v>0</v>
      </c>
      <c r="O16" s="17">
        <f>[12]Agosto!$K$18</f>
        <v>0</v>
      </c>
      <c r="P16" s="17">
        <f>[12]Agosto!$K$19</f>
        <v>0</v>
      </c>
      <c r="Q16" s="17">
        <f>[12]Agosto!$K$20</f>
        <v>0</v>
      </c>
      <c r="R16" s="17">
        <f>[12]Agosto!$K$21</f>
        <v>0</v>
      </c>
      <c r="S16" s="17">
        <f>[12]Agosto!$K$22</f>
        <v>0</v>
      </c>
      <c r="T16" s="17">
        <f>[12]Agosto!$K$23</f>
        <v>0</v>
      </c>
      <c r="U16" s="17">
        <f>[12]Agosto!$K$24</f>
        <v>0</v>
      </c>
      <c r="V16" s="17">
        <f>[12]Agosto!$K$25</f>
        <v>0</v>
      </c>
      <c r="W16" s="17">
        <f>[12]Agosto!$K$26</f>
        <v>0</v>
      </c>
      <c r="X16" s="17">
        <f>[12]Agosto!$K$27</f>
        <v>0</v>
      </c>
      <c r="Y16" s="17">
        <f>[12]Agosto!$K$28</f>
        <v>0</v>
      </c>
      <c r="Z16" s="17">
        <f>[12]Agosto!$K$29</f>
        <v>0</v>
      </c>
      <c r="AA16" s="17">
        <f>[12]Agosto!$K$30</f>
        <v>0</v>
      </c>
      <c r="AB16" s="17">
        <f>[12]Agosto!$K$31</f>
        <v>7.6</v>
      </c>
      <c r="AC16" s="17">
        <f>[12]Agosto!$K$32</f>
        <v>0.2</v>
      </c>
      <c r="AD16" s="17">
        <f>[12]Agosto!$K$33</f>
        <v>0</v>
      </c>
      <c r="AE16" s="17">
        <f>[12]Agosto!$K$34</f>
        <v>0</v>
      </c>
      <c r="AF16" s="17">
        <f>[12]Agosto!$K$35</f>
        <v>0</v>
      </c>
      <c r="AG16" s="26">
        <f t="shared" si="2"/>
        <v>7.8</v>
      </c>
      <c r="AH16" s="29">
        <f t="shared" si="3"/>
        <v>7.6</v>
      </c>
      <c r="AI16" s="73">
        <f t="shared" si="1"/>
        <v>29</v>
      </c>
    </row>
    <row r="17" spans="1:37" ht="17.100000000000001" customHeight="1" x14ac:dyDescent="0.2">
      <c r="A17" s="15" t="s">
        <v>8</v>
      </c>
      <c r="B17" s="17">
        <f>[13]Agosto!$K$5</f>
        <v>0</v>
      </c>
      <c r="C17" s="17">
        <f>[13]Agosto!$K$6</f>
        <v>0</v>
      </c>
      <c r="D17" s="17">
        <f>[13]Agosto!$K$7</f>
        <v>0</v>
      </c>
      <c r="E17" s="17">
        <f>[13]Agosto!$K$8</f>
        <v>0</v>
      </c>
      <c r="F17" s="17">
        <f>[13]Agosto!$K$9</f>
        <v>0</v>
      </c>
      <c r="G17" s="17">
        <f>[13]Agosto!$K$10</f>
        <v>0</v>
      </c>
      <c r="H17" s="17">
        <f>[13]Agosto!$K$11</f>
        <v>0</v>
      </c>
      <c r="I17" s="17">
        <f>[13]Agosto!$K$12</f>
        <v>0</v>
      </c>
      <c r="J17" s="17">
        <f>[13]Agosto!$K$13</f>
        <v>0</v>
      </c>
      <c r="K17" s="17">
        <f>[13]Agosto!$K$14</f>
        <v>0</v>
      </c>
      <c r="L17" s="17">
        <f>[13]Agosto!$K$15</f>
        <v>0</v>
      </c>
      <c r="M17" s="17">
        <f>[13]Agosto!$K$16</f>
        <v>0</v>
      </c>
      <c r="N17" s="17">
        <f>[13]Agosto!$K$17</f>
        <v>0</v>
      </c>
      <c r="O17" s="17">
        <f>[13]Agosto!$K$18</f>
        <v>0</v>
      </c>
      <c r="P17" s="17">
        <f>[13]Agosto!$K$19</f>
        <v>0</v>
      </c>
      <c r="Q17" s="17">
        <f>[13]Agosto!$K$20</f>
        <v>0</v>
      </c>
      <c r="R17" s="17">
        <f>[13]Agosto!$K$21</f>
        <v>0</v>
      </c>
      <c r="S17" s="17">
        <f>[13]Agosto!$K$22</f>
        <v>6.4</v>
      </c>
      <c r="T17" s="17">
        <f>[13]Agosto!$K$23</f>
        <v>0.2</v>
      </c>
      <c r="U17" s="17">
        <f>[13]Agosto!$K$24</f>
        <v>0</v>
      </c>
      <c r="V17" s="17">
        <f>[13]Agosto!$K$25</f>
        <v>0</v>
      </c>
      <c r="W17" s="17">
        <f>[13]Agosto!$K$26</f>
        <v>0</v>
      </c>
      <c r="X17" s="17">
        <f>[13]Agosto!$K$27</f>
        <v>0</v>
      </c>
      <c r="Y17" s="17">
        <f>[13]Agosto!$K$28</f>
        <v>23.4</v>
      </c>
      <c r="Z17" s="17">
        <f>[13]Agosto!$K$29</f>
        <v>1.2</v>
      </c>
      <c r="AA17" s="17">
        <f>[13]Agosto!$K$30</f>
        <v>0</v>
      </c>
      <c r="AB17" s="17">
        <f>[13]Agosto!$K$31</f>
        <v>19.399999999999999</v>
      </c>
      <c r="AC17" s="17">
        <f>[13]Agosto!$K$32</f>
        <v>5.0000000000000009</v>
      </c>
      <c r="AD17" s="17">
        <f>[13]Agosto!$K$33</f>
        <v>0</v>
      </c>
      <c r="AE17" s="17">
        <f>[13]Agosto!$K$34</f>
        <v>0</v>
      </c>
      <c r="AF17" s="17">
        <f>[13]Agosto!$K$35</f>
        <v>0</v>
      </c>
      <c r="AG17" s="26">
        <f t="shared" si="2"/>
        <v>55.599999999999994</v>
      </c>
      <c r="AH17" s="29">
        <f t="shared" si="3"/>
        <v>23.4</v>
      </c>
      <c r="AI17" s="73">
        <f t="shared" si="1"/>
        <v>25</v>
      </c>
      <c r="AK17" s="21" t="s">
        <v>51</v>
      </c>
    </row>
    <row r="18" spans="1:37" ht="17.100000000000001" customHeight="1" x14ac:dyDescent="0.2">
      <c r="A18" s="15" t="s">
        <v>9</v>
      </c>
      <c r="B18" s="17">
        <f>[14]Agosto!$K$5</f>
        <v>0</v>
      </c>
      <c r="C18" s="17">
        <f>[14]Agosto!$K$6</f>
        <v>0</v>
      </c>
      <c r="D18" s="17">
        <f>[14]Agosto!$K$7</f>
        <v>0</v>
      </c>
      <c r="E18" s="17">
        <f>[14]Agosto!$K$8</f>
        <v>0</v>
      </c>
      <c r="F18" s="17">
        <f>[14]Agosto!$K$9</f>
        <v>0</v>
      </c>
      <c r="G18" s="17">
        <f>[14]Agosto!$K$10</f>
        <v>0</v>
      </c>
      <c r="H18" s="17">
        <f>[14]Agosto!$K$11</f>
        <v>0</v>
      </c>
      <c r="I18" s="17">
        <f>[14]Agosto!$K$12</f>
        <v>0</v>
      </c>
      <c r="J18" s="17">
        <f>[14]Agosto!$K$13</f>
        <v>0</v>
      </c>
      <c r="K18" s="17">
        <f>[14]Agosto!$K$14</f>
        <v>0</v>
      </c>
      <c r="L18" s="17">
        <f>[14]Agosto!$K$15</f>
        <v>0</v>
      </c>
      <c r="M18" s="17">
        <f>[14]Agosto!$K$16</f>
        <v>0</v>
      </c>
      <c r="N18" s="17">
        <f>[14]Agosto!$K$17</f>
        <v>0</v>
      </c>
      <c r="O18" s="17">
        <f>[14]Agosto!$K$18</f>
        <v>0</v>
      </c>
      <c r="P18" s="17">
        <f>[14]Agosto!$K$19</f>
        <v>0</v>
      </c>
      <c r="Q18" s="17">
        <f>[14]Agosto!$K$20</f>
        <v>0</v>
      </c>
      <c r="R18" s="17">
        <f>[14]Agosto!$K$21</f>
        <v>0</v>
      </c>
      <c r="S18" s="17">
        <f>[14]Agosto!$K$22</f>
        <v>0</v>
      </c>
      <c r="T18" s="17">
        <f>[14]Agosto!$K$23</f>
        <v>0</v>
      </c>
      <c r="U18" s="17">
        <f>[14]Agosto!$K$24</f>
        <v>0</v>
      </c>
      <c r="V18" s="17">
        <f>[14]Agosto!$K$25</f>
        <v>0</v>
      </c>
      <c r="W18" s="17">
        <f>[14]Agosto!$K$26</f>
        <v>0</v>
      </c>
      <c r="X18" s="17">
        <f>[14]Agosto!$K$27</f>
        <v>0</v>
      </c>
      <c r="Y18" s="17">
        <f>[14]Agosto!$K$28</f>
        <v>0</v>
      </c>
      <c r="Z18" s="17">
        <f>[14]Agosto!$K$29</f>
        <v>0</v>
      </c>
      <c r="AA18" s="17">
        <f>[14]Agosto!$K$30</f>
        <v>0</v>
      </c>
      <c r="AB18" s="17">
        <f>[14]Agosto!$K$31</f>
        <v>0</v>
      </c>
      <c r="AC18" s="17">
        <f>[14]Agosto!$K$32</f>
        <v>9.1999999999999993</v>
      </c>
      <c r="AD18" s="17">
        <f>[14]Agosto!$K$33</f>
        <v>0</v>
      </c>
      <c r="AE18" s="17">
        <f>[14]Agosto!$K$34</f>
        <v>0</v>
      </c>
      <c r="AF18" s="17">
        <f>[14]Agosto!$K$35</f>
        <v>0</v>
      </c>
      <c r="AG18" s="26">
        <f t="shared" ref="AG18:AG32" si="6">SUM(B18:AF18)</f>
        <v>9.1999999999999993</v>
      </c>
      <c r="AH18" s="29">
        <f t="shared" ref="AH18:AH32" si="7">MAX(B18:AF18)</f>
        <v>9.1999999999999993</v>
      </c>
      <c r="AI18" s="73">
        <f t="shared" si="1"/>
        <v>30</v>
      </c>
      <c r="AJ18" s="21" t="s">
        <v>51</v>
      </c>
      <c r="AK18" s="21" t="s">
        <v>51</v>
      </c>
    </row>
    <row r="19" spans="1:37" ht="17.100000000000001" customHeight="1" x14ac:dyDescent="0.2">
      <c r="A19" s="15" t="s">
        <v>46</v>
      </c>
      <c r="B19" s="17">
        <f>[15]Agosto!$K$5</f>
        <v>0</v>
      </c>
      <c r="C19" s="17">
        <f>[15]Agosto!$K$6</f>
        <v>0</v>
      </c>
      <c r="D19" s="17">
        <f>[15]Agosto!$K$7</f>
        <v>0</v>
      </c>
      <c r="E19" s="17">
        <f>[15]Agosto!$K$8</f>
        <v>0</v>
      </c>
      <c r="F19" s="17">
        <f>[15]Agosto!$K$9</f>
        <v>0</v>
      </c>
      <c r="G19" s="17">
        <f>[15]Agosto!$K$10</f>
        <v>0</v>
      </c>
      <c r="H19" s="17">
        <f>[15]Agosto!$K$11</f>
        <v>0</v>
      </c>
      <c r="I19" s="17">
        <f>[15]Agosto!$K$12</f>
        <v>0</v>
      </c>
      <c r="J19" s="17">
        <f>[15]Agosto!$K$13</f>
        <v>0</v>
      </c>
      <c r="K19" s="17">
        <f>[15]Agosto!$K$14</f>
        <v>0</v>
      </c>
      <c r="L19" s="17">
        <f>[15]Agosto!$K$15</f>
        <v>0</v>
      </c>
      <c r="M19" s="17">
        <f>[15]Agosto!$K$16</f>
        <v>0</v>
      </c>
      <c r="N19" s="17">
        <f>[15]Agosto!$K$17</f>
        <v>0</v>
      </c>
      <c r="O19" s="17">
        <f>[15]Agosto!$K$18</f>
        <v>0</v>
      </c>
      <c r="P19" s="17">
        <f>[15]Agosto!$K$19</f>
        <v>0</v>
      </c>
      <c r="Q19" s="17">
        <f>[15]Agosto!$K$20</f>
        <v>0</v>
      </c>
      <c r="R19" s="17">
        <f>[15]Agosto!$K$21</f>
        <v>0</v>
      </c>
      <c r="S19" s="17">
        <f>[15]Agosto!$K$22</f>
        <v>0</v>
      </c>
      <c r="T19" s="17">
        <f>[15]Agosto!$K$23</f>
        <v>0.2</v>
      </c>
      <c r="U19" s="17">
        <f>[15]Agosto!$K$24</f>
        <v>0</v>
      </c>
      <c r="V19" s="17">
        <f>[15]Agosto!$K$25</f>
        <v>0</v>
      </c>
      <c r="W19" s="17">
        <f>[15]Agosto!$K$26</f>
        <v>0</v>
      </c>
      <c r="X19" s="17">
        <f>[15]Agosto!$K$27</f>
        <v>0</v>
      </c>
      <c r="Y19" s="17">
        <f>[15]Agosto!$K$28</f>
        <v>0</v>
      </c>
      <c r="Z19" s="17">
        <f>[15]Agosto!$K$29</f>
        <v>0</v>
      </c>
      <c r="AA19" s="17">
        <f>[15]Agosto!$K$30</f>
        <v>0</v>
      </c>
      <c r="AB19" s="17">
        <f>[15]Agosto!$K$31</f>
        <v>10.8</v>
      </c>
      <c r="AC19" s="17">
        <f>[15]Agosto!$K$32</f>
        <v>0</v>
      </c>
      <c r="AD19" s="17">
        <f>[15]Agosto!$K$33</f>
        <v>0</v>
      </c>
      <c r="AE19" s="17">
        <f>[15]Agosto!$K$34</f>
        <v>0</v>
      </c>
      <c r="AF19" s="17">
        <f>[15]Agosto!$K$35</f>
        <v>0</v>
      </c>
      <c r="AG19" s="26">
        <f t="shared" ref="AG19:AG20" si="8">SUM(B19:AF19)</f>
        <v>11</v>
      </c>
      <c r="AH19" s="29">
        <f t="shared" ref="AH19:AH20" si="9">MAX(B19:AF19)</f>
        <v>10.8</v>
      </c>
      <c r="AI19" s="73">
        <f t="shared" si="1"/>
        <v>29</v>
      </c>
    </row>
    <row r="20" spans="1:37" ht="17.100000000000001" customHeight="1" x14ac:dyDescent="0.2">
      <c r="A20" s="15" t="s">
        <v>10</v>
      </c>
      <c r="B20" s="17">
        <f>[16]Agosto!$K$5</f>
        <v>0</v>
      </c>
      <c r="C20" s="17">
        <f>[16]Agosto!$K$6</f>
        <v>0</v>
      </c>
      <c r="D20" s="17">
        <f>[16]Agosto!$K$7</f>
        <v>0</v>
      </c>
      <c r="E20" s="17">
        <f>[16]Agosto!$K$8</f>
        <v>0</v>
      </c>
      <c r="F20" s="17">
        <f>[16]Agosto!$K$9</f>
        <v>0</v>
      </c>
      <c r="G20" s="17">
        <f>[16]Agosto!$K$10</f>
        <v>0</v>
      </c>
      <c r="H20" s="17">
        <f>[16]Agosto!$K$11</f>
        <v>0</v>
      </c>
      <c r="I20" s="17">
        <f>[16]Agosto!$K$12</f>
        <v>0</v>
      </c>
      <c r="J20" s="17">
        <f>[16]Agosto!$K$13</f>
        <v>0</v>
      </c>
      <c r="K20" s="17">
        <f>[16]Agosto!$K$14</f>
        <v>0</v>
      </c>
      <c r="L20" s="17">
        <f>[16]Agosto!$K$15</f>
        <v>0</v>
      </c>
      <c r="M20" s="17">
        <f>[16]Agosto!$K$16</f>
        <v>0</v>
      </c>
      <c r="N20" s="17">
        <f>[16]Agosto!$K$17</f>
        <v>0</v>
      </c>
      <c r="O20" s="17">
        <f>[16]Agosto!$K$18</f>
        <v>0</v>
      </c>
      <c r="P20" s="17">
        <f>[16]Agosto!$K$19</f>
        <v>0</v>
      </c>
      <c r="Q20" s="17">
        <f>[16]Agosto!$K$20</f>
        <v>0</v>
      </c>
      <c r="R20" s="17">
        <f>[16]Agosto!$K$21</f>
        <v>0</v>
      </c>
      <c r="S20" s="17">
        <f>[16]Agosto!$K$22</f>
        <v>3</v>
      </c>
      <c r="T20" s="17">
        <f>[16]Agosto!$K$23</f>
        <v>0</v>
      </c>
      <c r="U20" s="17">
        <f>[16]Agosto!$K$24</f>
        <v>0.2</v>
      </c>
      <c r="V20" s="17">
        <f>[16]Agosto!$K$25</f>
        <v>0</v>
      </c>
      <c r="W20" s="17">
        <f>[16]Agosto!$K$26</f>
        <v>0</v>
      </c>
      <c r="X20" s="17">
        <f>[16]Agosto!$K$27</f>
        <v>0</v>
      </c>
      <c r="Y20" s="17">
        <f>[16]Agosto!$K$28</f>
        <v>0</v>
      </c>
      <c r="Z20" s="17">
        <f>[16]Agosto!$K$29</f>
        <v>0</v>
      </c>
      <c r="AA20" s="17">
        <f>[16]Agosto!$K$30</f>
        <v>0</v>
      </c>
      <c r="AB20" s="17">
        <f>[16]Agosto!$K$31</f>
        <v>36.200000000000003</v>
      </c>
      <c r="AC20" s="17">
        <f>[16]Agosto!$K$32</f>
        <v>0.2</v>
      </c>
      <c r="AD20" s="17">
        <f>[16]Agosto!$K$33</f>
        <v>0</v>
      </c>
      <c r="AE20" s="17">
        <f>[16]Agosto!$K$34</f>
        <v>0</v>
      </c>
      <c r="AF20" s="17">
        <f>[16]Agosto!$K$35</f>
        <v>0</v>
      </c>
      <c r="AG20" s="26">
        <f t="shared" si="8"/>
        <v>39.600000000000009</v>
      </c>
      <c r="AH20" s="29">
        <f t="shared" si="9"/>
        <v>36.200000000000003</v>
      </c>
      <c r="AI20" s="73">
        <f t="shared" si="1"/>
        <v>27</v>
      </c>
      <c r="AJ20" s="21" t="s">
        <v>51</v>
      </c>
    </row>
    <row r="21" spans="1:37" ht="17.100000000000001" customHeight="1" x14ac:dyDescent="0.2">
      <c r="A21" s="15" t="s">
        <v>11</v>
      </c>
      <c r="B21" s="17">
        <f>[17]Agosto!$K$5</f>
        <v>0</v>
      </c>
      <c r="C21" s="17">
        <f>[17]Agosto!$K$6</f>
        <v>0</v>
      </c>
      <c r="D21" s="17">
        <f>[17]Agosto!$K$7</f>
        <v>0</v>
      </c>
      <c r="E21" s="17">
        <f>[17]Agosto!$K$8</f>
        <v>0</v>
      </c>
      <c r="F21" s="17">
        <f>[17]Agosto!$K$9</f>
        <v>0</v>
      </c>
      <c r="G21" s="17">
        <f>[17]Agosto!$K$10</f>
        <v>0</v>
      </c>
      <c r="H21" s="17">
        <f>[17]Agosto!$K$11</f>
        <v>0</v>
      </c>
      <c r="I21" s="17">
        <f>[17]Agosto!$K$12</f>
        <v>0</v>
      </c>
      <c r="J21" s="17">
        <f>[17]Agosto!$K$13</f>
        <v>0</v>
      </c>
      <c r="K21" s="17">
        <f>[17]Agosto!$K$14</f>
        <v>0</v>
      </c>
      <c r="L21" s="17">
        <f>[17]Agosto!$K$15</f>
        <v>0</v>
      </c>
      <c r="M21" s="17">
        <f>[17]Agosto!$K$16</f>
        <v>0</v>
      </c>
      <c r="N21" s="17">
        <f>[17]Agosto!$K$17</f>
        <v>0</v>
      </c>
      <c r="O21" s="17">
        <f>[17]Agosto!$K$18</f>
        <v>0</v>
      </c>
      <c r="P21" s="17">
        <f>[17]Agosto!$K$19</f>
        <v>0</v>
      </c>
      <c r="Q21" s="17">
        <f>[17]Agosto!$K$20</f>
        <v>0</v>
      </c>
      <c r="R21" s="17">
        <f>[17]Agosto!$K$21</f>
        <v>0</v>
      </c>
      <c r="S21" s="17">
        <f>[17]Agosto!$K$22</f>
        <v>0</v>
      </c>
      <c r="T21" s="17">
        <f>[17]Agosto!$K$23</f>
        <v>0</v>
      </c>
      <c r="U21" s="17">
        <f>[17]Agosto!$K$24</f>
        <v>0</v>
      </c>
      <c r="V21" s="17">
        <f>[17]Agosto!$K$25</f>
        <v>0</v>
      </c>
      <c r="W21" s="17">
        <f>[17]Agosto!$K$26</f>
        <v>0</v>
      </c>
      <c r="X21" s="17">
        <f>[17]Agosto!$K$27</f>
        <v>0</v>
      </c>
      <c r="Y21" s="17">
        <f>[17]Agosto!$K$28</f>
        <v>0</v>
      </c>
      <c r="Z21" s="17">
        <f>[17]Agosto!$K$29</f>
        <v>0</v>
      </c>
      <c r="AA21" s="17">
        <f>[17]Agosto!$K$30</f>
        <v>0</v>
      </c>
      <c r="AB21" s="17">
        <f>[17]Agosto!$K$31</f>
        <v>7.2</v>
      </c>
      <c r="AC21" s="17">
        <f>[17]Agosto!$K$32</f>
        <v>0.2</v>
      </c>
      <c r="AD21" s="17">
        <f>[17]Agosto!$K$33</f>
        <v>0</v>
      </c>
      <c r="AE21" s="17">
        <f>[17]Agosto!$K$34</f>
        <v>0</v>
      </c>
      <c r="AF21" s="17">
        <f>[17]Agosto!$K$35</f>
        <v>0</v>
      </c>
      <c r="AG21" s="26">
        <f t="shared" si="6"/>
        <v>7.4</v>
      </c>
      <c r="AH21" s="29">
        <f t="shared" si="7"/>
        <v>7.2</v>
      </c>
      <c r="AI21" s="73">
        <f t="shared" si="1"/>
        <v>29</v>
      </c>
    </row>
    <row r="22" spans="1:37" ht="17.100000000000001" customHeight="1" x14ac:dyDescent="0.2">
      <c r="A22" s="15" t="s">
        <v>12</v>
      </c>
      <c r="B22" s="17">
        <f>[18]Agosto!$K$5</f>
        <v>0</v>
      </c>
      <c r="C22" s="17">
        <f>[18]Agosto!$K$6</f>
        <v>0</v>
      </c>
      <c r="D22" s="17">
        <f>[18]Agosto!$K$7</f>
        <v>0</v>
      </c>
      <c r="E22" s="17">
        <f>[18]Agosto!$K$8</f>
        <v>0</v>
      </c>
      <c r="F22" s="17">
        <f>[18]Agosto!$K$9</f>
        <v>0</v>
      </c>
      <c r="G22" s="17">
        <f>[18]Agosto!$K$10</f>
        <v>0</v>
      </c>
      <c r="H22" s="17">
        <f>[18]Agosto!$K$11</f>
        <v>0</v>
      </c>
      <c r="I22" s="17">
        <f>[18]Agosto!$K$12</f>
        <v>0</v>
      </c>
      <c r="J22" s="17">
        <f>[18]Agosto!$K$13</f>
        <v>0</v>
      </c>
      <c r="K22" s="17">
        <f>[18]Agosto!$K$14</f>
        <v>0</v>
      </c>
      <c r="L22" s="17">
        <f>[18]Agosto!$K$15</f>
        <v>0</v>
      </c>
      <c r="M22" s="17">
        <f>[18]Agosto!$K$16</f>
        <v>0</v>
      </c>
      <c r="N22" s="17">
        <f>[18]Agosto!$K$17</f>
        <v>0</v>
      </c>
      <c r="O22" s="17">
        <f>[18]Agosto!$K$18</f>
        <v>0</v>
      </c>
      <c r="P22" s="17">
        <f>[18]Agosto!$K$19</f>
        <v>0</v>
      </c>
      <c r="Q22" s="17">
        <f>[18]Agosto!$K$20</f>
        <v>0</v>
      </c>
      <c r="R22" s="17">
        <f>[18]Agosto!$K$21</f>
        <v>0</v>
      </c>
      <c r="S22" s="17">
        <f>[18]Agosto!$K$22</f>
        <v>0</v>
      </c>
      <c r="T22" s="17">
        <f>[18]Agosto!$K$23</f>
        <v>0</v>
      </c>
      <c r="U22" s="17">
        <f>[18]Agosto!$K$24</f>
        <v>0</v>
      </c>
      <c r="V22" s="17">
        <f>[18]Agosto!$K$25</f>
        <v>0</v>
      </c>
      <c r="W22" s="17">
        <f>[18]Agosto!$K$26</f>
        <v>0</v>
      </c>
      <c r="X22" s="17">
        <f>[18]Agosto!$K$27</f>
        <v>0</v>
      </c>
      <c r="Y22" s="17">
        <f>[18]Agosto!$K$28</f>
        <v>0</v>
      </c>
      <c r="Z22" s="17">
        <f>[18]Agosto!$K$29</f>
        <v>0</v>
      </c>
      <c r="AA22" s="17">
        <f>[18]Agosto!$K$30</f>
        <v>0</v>
      </c>
      <c r="AB22" s="17">
        <f>[18]Agosto!$K$31</f>
        <v>5.8</v>
      </c>
      <c r="AC22" s="17">
        <f>[18]Agosto!$K$32</f>
        <v>0</v>
      </c>
      <c r="AD22" s="17">
        <f>[18]Agosto!$K$33</f>
        <v>0</v>
      </c>
      <c r="AE22" s="17">
        <f>[18]Agosto!$K$34</f>
        <v>0</v>
      </c>
      <c r="AF22" s="17">
        <f>[18]Agosto!$K$35</f>
        <v>0</v>
      </c>
      <c r="AG22" s="26">
        <f t="shared" si="6"/>
        <v>5.8</v>
      </c>
      <c r="AH22" s="29">
        <f t="shared" si="7"/>
        <v>5.8</v>
      </c>
      <c r="AI22" s="73">
        <f t="shared" si="1"/>
        <v>30</v>
      </c>
    </row>
    <row r="23" spans="1:37" ht="17.100000000000001" customHeight="1" x14ac:dyDescent="0.2">
      <c r="A23" s="15" t="s">
        <v>13</v>
      </c>
      <c r="B23" s="17">
        <f>[19]Agosto!$K$5</f>
        <v>0</v>
      </c>
      <c r="C23" s="17">
        <f>[19]Agosto!$K$6</f>
        <v>0</v>
      </c>
      <c r="D23" s="17">
        <f>[19]Agosto!$K$7</f>
        <v>0</v>
      </c>
      <c r="E23" s="17">
        <f>[19]Agosto!$K$8</f>
        <v>0</v>
      </c>
      <c r="F23" s="17">
        <f>[19]Agosto!$K$9</f>
        <v>0</v>
      </c>
      <c r="G23" s="17">
        <f>[19]Agosto!$K$10</f>
        <v>0</v>
      </c>
      <c r="H23" s="17">
        <f>[19]Agosto!$K$11</f>
        <v>0</v>
      </c>
      <c r="I23" s="17">
        <f>[19]Agosto!$K$12</f>
        <v>0</v>
      </c>
      <c r="J23" s="17">
        <f>[19]Agosto!$K$13</f>
        <v>0</v>
      </c>
      <c r="K23" s="17">
        <f>[19]Agosto!$K$14</f>
        <v>0</v>
      </c>
      <c r="L23" s="17">
        <f>[19]Agosto!$K$15</f>
        <v>0</v>
      </c>
      <c r="M23" s="17">
        <f>[19]Agosto!$K$16</f>
        <v>0</v>
      </c>
      <c r="N23" s="17">
        <f>[19]Agosto!$K$17</f>
        <v>0</v>
      </c>
      <c r="O23" s="17">
        <f>[19]Agosto!$K$18</f>
        <v>0</v>
      </c>
      <c r="P23" s="17">
        <f>[19]Agosto!$K$19</f>
        <v>0</v>
      </c>
      <c r="Q23" s="17">
        <f>[19]Agosto!$K$20</f>
        <v>0</v>
      </c>
      <c r="R23" s="17" t="str">
        <f>[19]Agosto!$K$21</f>
        <v>*</v>
      </c>
      <c r="S23" s="17" t="str">
        <f>[19]Agosto!$K$22</f>
        <v>*</v>
      </c>
      <c r="T23" s="17" t="str">
        <f>[19]Agosto!$K$23</f>
        <v>*</v>
      </c>
      <c r="U23" s="17" t="str">
        <f>[19]Agosto!$K$24</f>
        <v>*</v>
      </c>
      <c r="V23" s="17" t="str">
        <f>[19]Agosto!$K$25</f>
        <v>*</v>
      </c>
      <c r="W23" s="17" t="str">
        <f>[19]Agosto!$K$26</f>
        <v>*</v>
      </c>
      <c r="X23" s="17" t="str">
        <f>[19]Agosto!$K$27</f>
        <v>*</v>
      </c>
      <c r="Y23" s="17" t="str">
        <f>[19]Agosto!$K$28</f>
        <v>*</v>
      </c>
      <c r="Z23" s="17" t="str">
        <f>[19]Agosto!$K$29</f>
        <v>*</v>
      </c>
      <c r="AA23" s="17" t="str">
        <f>[19]Agosto!$K$30</f>
        <v>*</v>
      </c>
      <c r="AB23" s="17" t="str">
        <f>[19]Agosto!$K$31</f>
        <v>*</v>
      </c>
      <c r="AC23" s="17" t="str">
        <f>[19]Agosto!$K$32</f>
        <v>*</v>
      </c>
      <c r="AD23" s="17" t="str">
        <f>[19]Agosto!$K$33</f>
        <v>*</v>
      </c>
      <c r="AE23" s="17" t="str">
        <f>[19]Agosto!$K$34</f>
        <v>*</v>
      </c>
      <c r="AF23" s="17" t="str">
        <f>[19]Agosto!$K$35</f>
        <v>*</v>
      </c>
      <c r="AG23" s="26">
        <f t="shared" si="6"/>
        <v>0</v>
      </c>
      <c r="AH23" s="29">
        <f t="shared" si="7"/>
        <v>0</v>
      </c>
      <c r="AI23" s="73">
        <f t="shared" si="1"/>
        <v>16</v>
      </c>
    </row>
    <row r="24" spans="1:37" ht="17.100000000000001" customHeight="1" x14ac:dyDescent="0.2">
      <c r="A24" s="15" t="s">
        <v>14</v>
      </c>
      <c r="B24" s="17">
        <f>[20]Agosto!$K$5</f>
        <v>0</v>
      </c>
      <c r="C24" s="17">
        <f>[20]Agosto!$K$6</f>
        <v>0</v>
      </c>
      <c r="D24" s="17">
        <f>[20]Agosto!$K$7</f>
        <v>0</v>
      </c>
      <c r="E24" s="17">
        <f>[20]Agosto!$K$8</f>
        <v>0</v>
      </c>
      <c r="F24" s="17">
        <f>[20]Agosto!$K$9</f>
        <v>0</v>
      </c>
      <c r="G24" s="17">
        <f>[20]Agosto!$K$10</f>
        <v>0</v>
      </c>
      <c r="H24" s="17">
        <f>[20]Agosto!$K$11</f>
        <v>0</v>
      </c>
      <c r="I24" s="17">
        <f>[20]Agosto!$K$12</f>
        <v>0</v>
      </c>
      <c r="J24" s="17">
        <f>[20]Agosto!$K$13</f>
        <v>0</v>
      </c>
      <c r="K24" s="17">
        <f>[20]Agosto!$K$14</f>
        <v>0</v>
      </c>
      <c r="L24" s="17">
        <f>[20]Agosto!$K$15</f>
        <v>0</v>
      </c>
      <c r="M24" s="17">
        <f>[20]Agosto!$K$16</f>
        <v>0</v>
      </c>
      <c r="N24" s="17">
        <f>[20]Agosto!$K$17</f>
        <v>0</v>
      </c>
      <c r="O24" s="17">
        <f>[20]Agosto!$K$18</f>
        <v>0</v>
      </c>
      <c r="P24" s="17">
        <f>[20]Agosto!$K$19</f>
        <v>0</v>
      </c>
      <c r="Q24" s="17">
        <f>[20]Agosto!$K$20</f>
        <v>0</v>
      </c>
      <c r="R24" s="17">
        <f>[20]Agosto!$K$21</f>
        <v>0</v>
      </c>
      <c r="S24" s="17">
        <f>[20]Agosto!$K$22</f>
        <v>0</v>
      </c>
      <c r="T24" s="17">
        <f>[20]Agosto!$K$23</f>
        <v>0</v>
      </c>
      <c r="U24" s="17">
        <f>[20]Agosto!$K$24</f>
        <v>0</v>
      </c>
      <c r="V24" s="17">
        <f>[20]Agosto!$K$25</f>
        <v>0</v>
      </c>
      <c r="W24" s="17">
        <f>[20]Agosto!$K$26</f>
        <v>0</v>
      </c>
      <c r="X24" s="17">
        <f>[20]Agosto!$K$27</f>
        <v>0</v>
      </c>
      <c r="Y24" s="17">
        <f>[20]Agosto!$K$28</f>
        <v>0</v>
      </c>
      <c r="Z24" s="17">
        <f>[20]Agosto!$K$29</f>
        <v>0</v>
      </c>
      <c r="AA24" s="17">
        <f>[20]Agosto!$K$30</f>
        <v>0</v>
      </c>
      <c r="AB24" s="17">
        <f>[20]Agosto!$K$31</f>
        <v>12.599999999999998</v>
      </c>
      <c r="AC24" s="17">
        <f>[20]Agosto!$K$32</f>
        <v>0</v>
      </c>
      <c r="AD24" s="17">
        <f>[20]Agosto!$K$33</f>
        <v>0</v>
      </c>
      <c r="AE24" s="17">
        <f>[20]Agosto!$K$34</f>
        <v>0</v>
      </c>
      <c r="AF24" s="17">
        <f>[20]Agosto!$K$35</f>
        <v>0</v>
      </c>
      <c r="AG24" s="26">
        <f t="shared" si="6"/>
        <v>12.599999999999998</v>
      </c>
      <c r="AH24" s="29">
        <f t="shared" si="7"/>
        <v>12.599999999999998</v>
      </c>
      <c r="AI24" s="73">
        <f t="shared" si="1"/>
        <v>30</v>
      </c>
    </row>
    <row r="25" spans="1:37" ht="17.100000000000001" customHeight="1" x14ac:dyDescent="0.2">
      <c r="A25" s="15" t="s">
        <v>15</v>
      </c>
      <c r="B25" s="17">
        <f>[21]Agosto!$K$5</f>
        <v>0</v>
      </c>
      <c r="C25" s="17">
        <f>[21]Agosto!$K$6</f>
        <v>0</v>
      </c>
      <c r="D25" s="17">
        <f>[21]Agosto!$K$7</f>
        <v>0</v>
      </c>
      <c r="E25" s="17">
        <f>[21]Agosto!$K$8</f>
        <v>0</v>
      </c>
      <c r="F25" s="17">
        <f>[21]Agosto!$K$9</f>
        <v>0</v>
      </c>
      <c r="G25" s="17">
        <f>[21]Agosto!$K$10</f>
        <v>0</v>
      </c>
      <c r="H25" s="17">
        <f>[21]Agosto!$K$11</f>
        <v>0</v>
      </c>
      <c r="I25" s="17">
        <f>[21]Agosto!$K$12</f>
        <v>0</v>
      </c>
      <c r="J25" s="17">
        <f>[21]Agosto!$K$13</f>
        <v>0</v>
      </c>
      <c r="K25" s="17">
        <f>[21]Agosto!$K$14</f>
        <v>0</v>
      </c>
      <c r="L25" s="17">
        <f>[21]Agosto!$K$15</f>
        <v>0</v>
      </c>
      <c r="M25" s="17">
        <f>[21]Agosto!$K$16</f>
        <v>0</v>
      </c>
      <c r="N25" s="17">
        <f>[21]Agosto!$K$17</f>
        <v>0</v>
      </c>
      <c r="O25" s="17">
        <f>[21]Agosto!$K$18</f>
        <v>0</v>
      </c>
      <c r="P25" s="17">
        <f>[21]Agosto!$K$19</f>
        <v>0</v>
      </c>
      <c r="Q25" s="17">
        <f>[21]Agosto!$K$20</f>
        <v>0</v>
      </c>
      <c r="R25" s="17">
        <f>[21]Agosto!$K$21</f>
        <v>0</v>
      </c>
      <c r="S25" s="17">
        <f>[21]Agosto!$K$22</f>
        <v>2</v>
      </c>
      <c r="T25" s="17">
        <f>[21]Agosto!$K$23</f>
        <v>0.2</v>
      </c>
      <c r="U25" s="17">
        <f>[21]Agosto!$K$24</f>
        <v>0</v>
      </c>
      <c r="V25" s="17">
        <f>[21]Agosto!$K$25</f>
        <v>0</v>
      </c>
      <c r="W25" s="17">
        <f>[21]Agosto!$K$26</f>
        <v>0</v>
      </c>
      <c r="X25" s="17">
        <f>[21]Agosto!$K$27</f>
        <v>0</v>
      </c>
      <c r="Y25" s="17">
        <f>[21]Agosto!$K$28</f>
        <v>0</v>
      </c>
      <c r="Z25" s="17">
        <f>[21]Agosto!$K$29</f>
        <v>0</v>
      </c>
      <c r="AA25" s="17">
        <f>[21]Agosto!$K$30</f>
        <v>0</v>
      </c>
      <c r="AB25" s="17">
        <f>[21]Agosto!$K$31</f>
        <v>15.2</v>
      </c>
      <c r="AC25" s="17">
        <f>[21]Agosto!$K$32</f>
        <v>0.2</v>
      </c>
      <c r="AD25" s="17">
        <f>[21]Agosto!$K$33</f>
        <v>0</v>
      </c>
      <c r="AE25" s="17">
        <f>[21]Agosto!$K$34</f>
        <v>0</v>
      </c>
      <c r="AF25" s="17">
        <f>[21]Agosto!$K$35</f>
        <v>0</v>
      </c>
      <c r="AG25" s="26">
        <f t="shared" si="6"/>
        <v>17.599999999999998</v>
      </c>
      <c r="AH25" s="29">
        <f t="shared" si="7"/>
        <v>15.2</v>
      </c>
      <c r="AI25" s="73">
        <f t="shared" si="1"/>
        <v>27</v>
      </c>
      <c r="AJ25" s="21" t="s">
        <v>51</v>
      </c>
    </row>
    <row r="26" spans="1:37" ht="17.100000000000001" customHeight="1" x14ac:dyDescent="0.2">
      <c r="A26" s="15" t="s">
        <v>16</v>
      </c>
      <c r="B26" s="17">
        <f>[22]Agosto!$K$5</f>
        <v>0</v>
      </c>
      <c r="C26" s="17">
        <f>[22]Agosto!$K$6</f>
        <v>0</v>
      </c>
      <c r="D26" s="17">
        <f>[22]Agosto!$K$7</f>
        <v>0</v>
      </c>
      <c r="E26" s="17">
        <f>[22]Agosto!$K$8</f>
        <v>0</v>
      </c>
      <c r="F26" s="17">
        <f>[22]Agosto!$K$9</f>
        <v>0</v>
      </c>
      <c r="G26" s="17">
        <f>[22]Agosto!$K$10</f>
        <v>0</v>
      </c>
      <c r="H26" s="17">
        <f>[22]Agosto!$K$11</f>
        <v>0</v>
      </c>
      <c r="I26" s="17">
        <f>[22]Agosto!$K$12</f>
        <v>0</v>
      </c>
      <c r="J26" s="17">
        <f>[22]Agosto!$K$13</f>
        <v>0</v>
      </c>
      <c r="K26" s="17">
        <f>[22]Agosto!$K$14</f>
        <v>0</v>
      </c>
      <c r="L26" s="17">
        <f>[22]Agosto!$K$15</f>
        <v>0</v>
      </c>
      <c r="M26" s="17">
        <f>[22]Agosto!$K$16</f>
        <v>0</v>
      </c>
      <c r="N26" s="17">
        <f>[22]Agosto!$K$17</f>
        <v>0</v>
      </c>
      <c r="O26" s="17">
        <f>[22]Agosto!$K$18</f>
        <v>0</v>
      </c>
      <c r="P26" s="17">
        <f>[22]Agosto!$K$19</f>
        <v>0</v>
      </c>
      <c r="Q26" s="17">
        <f>[22]Agosto!$K$20</f>
        <v>0</v>
      </c>
      <c r="R26" s="17">
        <f>[22]Agosto!$K$21</f>
        <v>0</v>
      </c>
      <c r="S26" s="17">
        <f>[22]Agosto!$K$22</f>
        <v>1.5999999999999999</v>
      </c>
      <c r="T26" s="17">
        <f>[22]Agosto!$K$23</f>
        <v>0</v>
      </c>
      <c r="U26" s="17">
        <f>[22]Agosto!$K$24</f>
        <v>0</v>
      </c>
      <c r="V26" s="17">
        <f>[22]Agosto!$K$25</f>
        <v>0</v>
      </c>
      <c r="W26" s="17">
        <f>[22]Agosto!$K$26</f>
        <v>0</v>
      </c>
      <c r="X26" s="17">
        <f>[22]Agosto!$K$27</f>
        <v>0</v>
      </c>
      <c r="Y26" s="17">
        <f>[22]Agosto!$K$28</f>
        <v>0</v>
      </c>
      <c r="Z26" s="17">
        <f>[22]Agosto!$K$29</f>
        <v>0</v>
      </c>
      <c r="AA26" s="17">
        <f>[22]Agosto!$K$30</f>
        <v>0</v>
      </c>
      <c r="AB26" s="17">
        <f>[22]Agosto!$K$31</f>
        <v>26.4</v>
      </c>
      <c r="AC26" s="17">
        <f>[22]Agosto!$K$32</f>
        <v>0</v>
      </c>
      <c r="AD26" s="17">
        <f>[22]Agosto!$K$33</f>
        <v>0</v>
      </c>
      <c r="AE26" s="17">
        <f>[22]Agosto!$K$34</f>
        <v>0</v>
      </c>
      <c r="AF26" s="17">
        <f>[22]Agosto!$K$35</f>
        <v>0</v>
      </c>
      <c r="AG26" s="26">
        <f t="shared" si="6"/>
        <v>28</v>
      </c>
      <c r="AH26" s="29">
        <f t="shared" si="7"/>
        <v>26.4</v>
      </c>
      <c r="AI26" s="73">
        <f t="shared" si="1"/>
        <v>29</v>
      </c>
    </row>
    <row r="27" spans="1:37" ht="17.100000000000001" customHeight="1" x14ac:dyDescent="0.2">
      <c r="A27" s="15" t="s">
        <v>17</v>
      </c>
      <c r="B27" s="17">
        <f>[23]Agosto!$K$5</f>
        <v>0</v>
      </c>
      <c r="C27" s="17">
        <f>[23]Agosto!$K$6</f>
        <v>0</v>
      </c>
      <c r="D27" s="17">
        <f>[23]Agosto!$K$7</f>
        <v>0</v>
      </c>
      <c r="E27" s="17">
        <f>[23]Agosto!$K$8</f>
        <v>0</v>
      </c>
      <c r="F27" s="17">
        <f>[23]Agosto!$K$9</f>
        <v>0</v>
      </c>
      <c r="G27" s="17">
        <f>[23]Agosto!$K$10</f>
        <v>0</v>
      </c>
      <c r="H27" s="17">
        <f>[23]Agosto!$K$11</f>
        <v>0</v>
      </c>
      <c r="I27" s="17">
        <f>[23]Agosto!$K$12</f>
        <v>0</v>
      </c>
      <c r="J27" s="17">
        <f>[23]Agosto!$K$13</f>
        <v>0</v>
      </c>
      <c r="K27" s="17">
        <f>[23]Agosto!$K$14</f>
        <v>0</v>
      </c>
      <c r="L27" s="17">
        <f>[23]Agosto!$K$15</f>
        <v>0</v>
      </c>
      <c r="M27" s="17">
        <f>[23]Agosto!$K$16</f>
        <v>0</v>
      </c>
      <c r="N27" s="17">
        <f>[23]Agosto!$K$17</f>
        <v>0</v>
      </c>
      <c r="O27" s="17">
        <f>[23]Agosto!$K$18</f>
        <v>0</v>
      </c>
      <c r="P27" s="17">
        <f>[23]Agosto!$K$19</f>
        <v>0</v>
      </c>
      <c r="Q27" s="17">
        <f>[23]Agosto!$K$20</f>
        <v>0</v>
      </c>
      <c r="R27" s="17">
        <f>[23]Agosto!$K$21</f>
        <v>0</v>
      </c>
      <c r="S27" s="17">
        <f>[23]Agosto!$K$22</f>
        <v>0</v>
      </c>
      <c r="T27" s="17">
        <f>[23]Agosto!$K$23</f>
        <v>0</v>
      </c>
      <c r="U27" s="17">
        <f>[23]Agosto!$K$24</f>
        <v>0</v>
      </c>
      <c r="V27" s="17">
        <f>[23]Agosto!$K$25</f>
        <v>0</v>
      </c>
      <c r="W27" s="17">
        <f>[23]Agosto!$K$26</f>
        <v>0</v>
      </c>
      <c r="X27" s="17">
        <f>[23]Agosto!$K$27</f>
        <v>0</v>
      </c>
      <c r="Y27" s="17">
        <f>[23]Agosto!$K$28</f>
        <v>0</v>
      </c>
      <c r="Z27" s="17">
        <f>[23]Agosto!$K$29</f>
        <v>0</v>
      </c>
      <c r="AA27" s="17">
        <f>[23]Agosto!$K$30</f>
        <v>0</v>
      </c>
      <c r="AB27" s="17">
        <f>[23]Agosto!$K$31</f>
        <v>3.4000000000000004</v>
      </c>
      <c r="AC27" s="17">
        <f>[23]Agosto!$K$32</f>
        <v>0.2</v>
      </c>
      <c r="AD27" s="17">
        <f>[23]Agosto!$K$33</f>
        <v>0</v>
      </c>
      <c r="AE27" s="17">
        <f>[23]Agosto!$K$34</f>
        <v>0</v>
      </c>
      <c r="AF27" s="17">
        <f>[23]Agosto!$K$35</f>
        <v>0</v>
      </c>
      <c r="AG27" s="26">
        <f t="shared" si="6"/>
        <v>3.6000000000000005</v>
      </c>
      <c r="AH27" s="29">
        <f t="shared" si="7"/>
        <v>3.4000000000000004</v>
      </c>
      <c r="AI27" s="73">
        <f t="shared" si="1"/>
        <v>29</v>
      </c>
    </row>
    <row r="28" spans="1:37" ht="17.100000000000001" customHeight="1" x14ac:dyDescent="0.2">
      <c r="A28" s="15" t="s">
        <v>18</v>
      </c>
      <c r="B28" s="17">
        <f>[24]Agosto!$K$5</f>
        <v>0</v>
      </c>
      <c r="C28" s="17">
        <f>[24]Agosto!$K$6</f>
        <v>0</v>
      </c>
      <c r="D28" s="17">
        <f>[24]Agosto!$K$7</f>
        <v>0</v>
      </c>
      <c r="E28" s="17">
        <f>[24]Agosto!$K$8</f>
        <v>0</v>
      </c>
      <c r="F28" s="17">
        <f>[24]Agosto!$K$9</f>
        <v>0</v>
      </c>
      <c r="G28" s="17">
        <f>[24]Agosto!$K$10</f>
        <v>0</v>
      </c>
      <c r="H28" s="17">
        <f>[24]Agosto!$K$11</f>
        <v>0</v>
      </c>
      <c r="I28" s="17">
        <f>[24]Agosto!$K$12</f>
        <v>0</v>
      </c>
      <c r="J28" s="17">
        <f>[24]Agosto!$K$13</f>
        <v>0</v>
      </c>
      <c r="K28" s="17">
        <f>[24]Agosto!$K$14</f>
        <v>0</v>
      </c>
      <c r="L28" s="17">
        <f>[24]Agosto!$K$15</f>
        <v>0</v>
      </c>
      <c r="M28" s="17">
        <f>[24]Agosto!$K$16</f>
        <v>0</v>
      </c>
      <c r="N28" s="17">
        <f>[24]Agosto!$K$17</f>
        <v>0</v>
      </c>
      <c r="O28" s="17">
        <f>[24]Agosto!$K$18</f>
        <v>0</v>
      </c>
      <c r="P28" s="17">
        <f>[24]Agosto!$K$19</f>
        <v>0</v>
      </c>
      <c r="Q28" s="17">
        <f>[24]Agosto!$K$20</f>
        <v>0</v>
      </c>
      <c r="R28" s="17">
        <f>[24]Agosto!$K$21</f>
        <v>0</v>
      </c>
      <c r="S28" s="17">
        <f>[24]Agosto!$K$22</f>
        <v>0</v>
      </c>
      <c r="T28" s="17">
        <f>[24]Agosto!$K$23</f>
        <v>0</v>
      </c>
      <c r="U28" s="17">
        <f>[24]Agosto!$K$24</f>
        <v>0</v>
      </c>
      <c r="V28" s="17">
        <f>[24]Agosto!$K$25</f>
        <v>0</v>
      </c>
      <c r="W28" s="17">
        <f>[24]Agosto!$K$26</f>
        <v>0</v>
      </c>
      <c r="X28" s="17">
        <f>[24]Agosto!$K$27</f>
        <v>0</v>
      </c>
      <c r="Y28" s="17">
        <f>[24]Agosto!$K$28</f>
        <v>0</v>
      </c>
      <c r="Z28" s="17">
        <f>[24]Agosto!$K$29</f>
        <v>0</v>
      </c>
      <c r="AA28" s="17">
        <f>[24]Agosto!$K$30</f>
        <v>0</v>
      </c>
      <c r="AB28" s="17">
        <f>[24]Agosto!$K$31</f>
        <v>25</v>
      </c>
      <c r="AC28" s="17">
        <f>[24]Agosto!$K$32</f>
        <v>0</v>
      </c>
      <c r="AD28" s="17">
        <f>[24]Agosto!$K$33</f>
        <v>0</v>
      </c>
      <c r="AE28" s="17">
        <f>[24]Agosto!$K$34</f>
        <v>0</v>
      </c>
      <c r="AF28" s="17">
        <f>[24]Agosto!$K$35</f>
        <v>0</v>
      </c>
      <c r="AG28" s="26">
        <f t="shared" si="6"/>
        <v>25</v>
      </c>
      <c r="AH28" s="29">
        <f t="shared" si="7"/>
        <v>25</v>
      </c>
      <c r="AI28" s="73">
        <f t="shared" si="1"/>
        <v>30</v>
      </c>
    </row>
    <row r="29" spans="1:37" ht="17.100000000000001" customHeight="1" x14ac:dyDescent="0.2">
      <c r="A29" s="15" t="s">
        <v>19</v>
      </c>
      <c r="B29" s="17">
        <f>[25]Agosto!$K$5</f>
        <v>0</v>
      </c>
      <c r="C29" s="17">
        <f>[25]Agosto!$K$6</f>
        <v>0</v>
      </c>
      <c r="D29" s="17">
        <f>[25]Agosto!$K$7</f>
        <v>0</v>
      </c>
      <c r="E29" s="17">
        <f>[25]Agosto!$K$8</f>
        <v>0</v>
      </c>
      <c r="F29" s="17">
        <f>[25]Agosto!$K$9</f>
        <v>0</v>
      </c>
      <c r="G29" s="17">
        <f>[25]Agosto!$K$10</f>
        <v>0</v>
      </c>
      <c r="H29" s="17">
        <f>[25]Agosto!$K$11</f>
        <v>0</v>
      </c>
      <c r="I29" s="17">
        <f>[25]Agosto!$K$12</f>
        <v>0</v>
      </c>
      <c r="J29" s="17">
        <f>[25]Agosto!$K$13</f>
        <v>0</v>
      </c>
      <c r="K29" s="17">
        <f>[25]Agosto!$K$14</f>
        <v>0</v>
      </c>
      <c r="L29" s="17">
        <f>[25]Agosto!$K$15</f>
        <v>0</v>
      </c>
      <c r="M29" s="17">
        <f>[25]Agosto!$K$16</f>
        <v>0</v>
      </c>
      <c r="N29" s="17">
        <f>[25]Agosto!$K$17</f>
        <v>0</v>
      </c>
      <c r="O29" s="17">
        <f>[25]Agosto!$K$18</f>
        <v>0</v>
      </c>
      <c r="P29" s="17">
        <f>[25]Agosto!$K$19</f>
        <v>0</v>
      </c>
      <c r="Q29" s="17">
        <f>[25]Agosto!$K$20</f>
        <v>0</v>
      </c>
      <c r="R29" s="17">
        <f>[25]Agosto!$K$21</f>
        <v>0</v>
      </c>
      <c r="S29" s="17">
        <f>[25]Agosto!$K$22</f>
        <v>10.4</v>
      </c>
      <c r="T29" s="17">
        <f>[25]Agosto!$K$23</f>
        <v>0</v>
      </c>
      <c r="U29" s="17">
        <f>[25]Agosto!$K$24</f>
        <v>0</v>
      </c>
      <c r="V29" s="17">
        <f>[25]Agosto!$K$25</f>
        <v>0</v>
      </c>
      <c r="W29" s="17">
        <f>[25]Agosto!$K$26</f>
        <v>0</v>
      </c>
      <c r="X29" s="17">
        <f>[25]Agosto!$K$27</f>
        <v>0</v>
      </c>
      <c r="Y29" s="17">
        <f>[25]Agosto!$K$28</f>
        <v>9.1999999999999993</v>
      </c>
      <c r="Z29" s="17">
        <f>[25]Agosto!$K$29</f>
        <v>0</v>
      </c>
      <c r="AA29" s="17">
        <f>[25]Agosto!$K$30</f>
        <v>3.2</v>
      </c>
      <c r="AB29" s="17">
        <f>[25]Agosto!$K$31</f>
        <v>19.2</v>
      </c>
      <c r="AC29" s="17">
        <f>[25]Agosto!$K$32</f>
        <v>0</v>
      </c>
      <c r="AD29" s="17">
        <f>[25]Agosto!$K$33</f>
        <v>0</v>
      </c>
      <c r="AE29" s="17">
        <f>[25]Agosto!$K$34</f>
        <v>0</v>
      </c>
      <c r="AF29" s="17">
        <f>[25]Agosto!$K$35</f>
        <v>0</v>
      </c>
      <c r="AG29" s="26">
        <f t="shared" si="6"/>
        <v>42</v>
      </c>
      <c r="AH29" s="29">
        <f t="shared" si="7"/>
        <v>19.2</v>
      </c>
      <c r="AI29" s="73">
        <f t="shared" si="1"/>
        <v>27</v>
      </c>
    </row>
    <row r="30" spans="1:37" ht="17.100000000000001" customHeight="1" x14ac:dyDescent="0.2">
      <c r="A30" s="15" t="s">
        <v>31</v>
      </c>
      <c r="B30" s="17">
        <f>[26]Agosto!$K$5</f>
        <v>0</v>
      </c>
      <c r="C30" s="17">
        <f>[26]Agosto!$K$6</f>
        <v>0</v>
      </c>
      <c r="D30" s="17">
        <f>[26]Agosto!$K$7</f>
        <v>0</v>
      </c>
      <c r="E30" s="17">
        <f>[26]Agosto!$K$8</f>
        <v>0</v>
      </c>
      <c r="F30" s="17">
        <f>[26]Agosto!$K$9</f>
        <v>0</v>
      </c>
      <c r="G30" s="17">
        <f>[26]Agosto!$K$10</f>
        <v>0</v>
      </c>
      <c r="H30" s="17">
        <f>[26]Agosto!$K$11</f>
        <v>0</v>
      </c>
      <c r="I30" s="17">
        <f>[26]Agosto!$K$12</f>
        <v>0</v>
      </c>
      <c r="J30" s="17">
        <f>[26]Agosto!$K$13</f>
        <v>0</v>
      </c>
      <c r="K30" s="17">
        <f>[26]Agosto!$K$14</f>
        <v>0</v>
      </c>
      <c r="L30" s="17">
        <f>[26]Agosto!$K$15</f>
        <v>0</v>
      </c>
      <c r="M30" s="17">
        <f>[26]Agosto!$K$16</f>
        <v>0</v>
      </c>
      <c r="N30" s="17">
        <f>[26]Agosto!$K$17</f>
        <v>0</v>
      </c>
      <c r="O30" s="17">
        <f>[26]Agosto!$K$18</f>
        <v>0</v>
      </c>
      <c r="P30" s="17">
        <f>[26]Agosto!$K$19</f>
        <v>0</v>
      </c>
      <c r="Q30" s="17">
        <f>[26]Agosto!$K$20</f>
        <v>0</v>
      </c>
      <c r="R30" s="17">
        <f>[26]Agosto!$K$21</f>
        <v>0</v>
      </c>
      <c r="S30" s="17">
        <f>[26]Agosto!$K$22</f>
        <v>0</v>
      </c>
      <c r="T30" s="17">
        <f>[26]Agosto!$K$23</f>
        <v>0</v>
      </c>
      <c r="U30" s="17">
        <f>[26]Agosto!$K$24</f>
        <v>0</v>
      </c>
      <c r="V30" s="17">
        <f>[26]Agosto!$K$25</f>
        <v>0</v>
      </c>
      <c r="W30" s="17">
        <f>[26]Agosto!$K$26</f>
        <v>0</v>
      </c>
      <c r="X30" s="17">
        <f>[26]Agosto!$K$27</f>
        <v>0</v>
      </c>
      <c r="Y30" s="17">
        <f>[26]Agosto!$K$28</f>
        <v>0</v>
      </c>
      <c r="Z30" s="17">
        <f>[26]Agosto!$K$29</f>
        <v>0</v>
      </c>
      <c r="AA30" s="17">
        <f>[26]Agosto!$K$30</f>
        <v>0</v>
      </c>
      <c r="AB30" s="17">
        <f>[26]Agosto!$K$31</f>
        <v>2.1999999999999997</v>
      </c>
      <c r="AC30" s="17">
        <f>[26]Agosto!$K$32</f>
        <v>0</v>
      </c>
      <c r="AD30" s="17">
        <f>[26]Agosto!$K$33</f>
        <v>0</v>
      </c>
      <c r="AE30" s="17">
        <f>[26]Agosto!$K$34</f>
        <v>0</v>
      </c>
      <c r="AF30" s="17">
        <f>[26]Agosto!$K$35</f>
        <v>0</v>
      </c>
      <c r="AG30" s="26">
        <f t="shared" ref="AG30" si="10">SUM(B30:AF30)</f>
        <v>2.1999999999999997</v>
      </c>
      <c r="AH30" s="29">
        <f t="shared" ref="AH30" si="11">MAX(B30:AF30)</f>
        <v>2.1999999999999997</v>
      </c>
      <c r="AI30" s="73">
        <f t="shared" si="1"/>
        <v>30</v>
      </c>
    </row>
    <row r="31" spans="1:37" ht="17.100000000000001" customHeight="1" x14ac:dyDescent="0.2">
      <c r="A31" s="15" t="s">
        <v>48</v>
      </c>
      <c r="B31" s="17">
        <f>[27]Agosto!$K$5</f>
        <v>0</v>
      </c>
      <c r="C31" s="17">
        <f>[27]Agosto!$K$6</f>
        <v>0</v>
      </c>
      <c r="D31" s="17">
        <f>[27]Agosto!$K$7</f>
        <v>0</v>
      </c>
      <c r="E31" s="17">
        <f>[27]Agosto!$K$8</f>
        <v>0</v>
      </c>
      <c r="F31" s="17">
        <f>[27]Agosto!$K$9</f>
        <v>0</v>
      </c>
      <c r="G31" s="17">
        <f>[27]Agosto!$K$10</f>
        <v>0</v>
      </c>
      <c r="H31" s="17">
        <f>[27]Agosto!$K$11</f>
        <v>0</v>
      </c>
      <c r="I31" s="17">
        <f>[27]Agosto!$K$12</f>
        <v>0</v>
      </c>
      <c r="J31" s="17">
        <f>[27]Agosto!$K$13</f>
        <v>0</v>
      </c>
      <c r="K31" s="17">
        <f>[27]Agosto!$K$14</f>
        <v>0</v>
      </c>
      <c r="L31" s="17">
        <f>[27]Agosto!$K$15</f>
        <v>0</v>
      </c>
      <c r="M31" s="17">
        <f>[27]Agosto!$K$16</f>
        <v>0</v>
      </c>
      <c r="N31" s="17">
        <f>[27]Agosto!$K$17</f>
        <v>0</v>
      </c>
      <c r="O31" s="17">
        <f>[27]Agosto!$K$18</f>
        <v>0</v>
      </c>
      <c r="P31" s="17">
        <f>[27]Agosto!$K$19</f>
        <v>0</v>
      </c>
      <c r="Q31" s="17">
        <f>[27]Agosto!$K$20</f>
        <v>0</v>
      </c>
      <c r="R31" s="17">
        <f>[27]Agosto!$K$21</f>
        <v>0</v>
      </c>
      <c r="S31" s="17">
        <f>[27]Agosto!$K$22</f>
        <v>0</v>
      </c>
      <c r="T31" s="17">
        <f>[27]Agosto!$K$23</f>
        <v>0</v>
      </c>
      <c r="U31" s="17">
        <f>[27]Agosto!$K$24</f>
        <v>0</v>
      </c>
      <c r="V31" s="17">
        <f>[27]Agosto!$K$25</f>
        <v>0</v>
      </c>
      <c r="W31" s="17">
        <f>[27]Agosto!$K$26</f>
        <v>0</v>
      </c>
      <c r="X31" s="17">
        <f>[27]Agosto!$K$27</f>
        <v>0</v>
      </c>
      <c r="Y31" s="17">
        <f>[27]Agosto!$K$28</f>
        <v>0</v>
      </c>
      <c r="Z31" s="17">
        <f>[27]Agosto!$K$29</f>
        <v>0</v>
      </c>
      <c r="AA31" s="17">
        <f>[27]Agosto!$K$30</f>
        <v>0.4</v>
      </c>
      <c r="AB31" s="17">
        <f>[27]Agosto!$K$31</f>
        <v>18.599999999999998</v>
      </c>
      <c r="AC31" s="17">
        <f>[27]Agosto!$K$32</f>
        <v>0</v>
      </c>
      <c r="AD31" s="17">
        <f>[27]Agosto!$K$33</f>
        <v>0</v>
      </c>
      <c r="AE31" s="17">
        <f>[27]Agosto!$K$34</f>
        <v>0</v>
      </c>
      <c r="AF31" s="17">
        <f>[27]Agosto!$K$35</f>
        <v>0</v>
      </c>
      <c r="AG31" s="26">
        <f t="shared" ref="AG31" si="12">SUM(B31:AF31)</f>
        <v>18.999999999999996</v>
      </c>
      <c r="AH31" s="29">
        <f>MAX(B31:AF31)</f>
        <v>18.599999999999998</v>
      </c>
      <c r="AI31" s="73">
        <f t="shared" si="1"/>
        <v>29</v>
      </c>
      <c r="AJ31" s="21" t="s">
        <v>51</v>
      </c>
    </row>
    <row r="32" spans="1:37" ht="17.100000000000001" customHeight="1" x14ac:dyDescent="0.2">
      <c r="A32" s="15" t="s">
        <v>20</v>
      </c>
      <c r="B32" s="17">
        <f>[28]Agosto!$K$5</f>
        <v>0</v>
      </c>
      <c r="C32" s="17">
        <f>[28]Agosto!$K$6</f>
        <v>0</v>
      </c>
      <c r="D32" s="17">
        <f>[28]Agosto!$K$7</f>
        <v>0</v>
      </c>
      <c r="E32" s="17">
        <f>[28]Agosto!$K$8</f>
        <v>0</v>
      </c>
      <c r="F32" s="17">
        <f>[28]Agosto!$K$9</f>
        <v>0</v>
      </c>
      <c r="G32" s="17">
        <f>[28]Agosto!$K$10</f>
        <v>0</v>
      </c>
      <c r="H32" s="17">
        <f>[28]Agosto!$K$11</f>
        <v>0</v>
      </c>
      <c r="I32" s="17">
        <f>[28]Agosto!$K$12</f>
        <v>0</v>
      </c>
      <c r="J32" s="17">
        <f>[28]Agosto!$K$13</f>
        <v>0</v>
      </c>
      <c r="K32" s="17">
        <f>[28]Agosto!$K$14</f>
        <v>0</v>
      </c>
      <c r="L32" s="17">
        <f>[28]Agosto!$K$15</f>
        <v>0</v>
      </c>
      <c r="M32" s="17">
        <f>[28]Agosto!$K$16</f>
        <v>0</v>
      </c>
      <c r="N32" s="17">
        <f>[28]Agosto!$K$17</f>
        <v>0</v>
      </c>
      <c r="O32" s="17">
        <f>[28]Agosto!$K$18</f>
        <v>0</v>
      </c>
      <c r="P32" s="17">
        <f>[28]Agosto!$K$19</f>
        <v>0</v>
      </c>
      <c r="Q32" s="17">
        <f>[28]Agosto!$K$20</f>
        <v>0</v>
      </c>
      <c r="R32" s="17">
        <f>[28]Agosto!$K$21</f>
        <v>0</v>
      </c>
      <c r="S32" s="17">
        <f>[28]Agosto!$K$22</f>
        <v>0</v>
      </c>
      <c r="T32" s="17">
        <f>[28]Agosto!$K$23</f>
        <v>1.4</v>
      </c>
      <c r="U32" s="17">
        <f>[28]Agosto!$K$24</f>
        <v>0</v>
      </c>
      <c r="V32" s="17">
        <f>[28]Agosto!$K$25</f>
        <v>0</v>
      </c>
      <c r="W32" s="17">
        <f>[28]Agosto!$K$26</f>
        <v>0</v>
      </c>
      <c r="X32" s="17">
        <f>[28]Agosto!$K$27</f>
        <v>0</v>
      </c>
      <c r="Y32" s="17">
        <f>[28]Agosto!$K$28</f>
        <v>0</v>
      </c>
      <c r="Z32" s="17">
        <f>[28]Agosto!$K$29</f>
        <v>0</v>
      </c>
      <c r="AA32" s="17">
        <f>[28]Agosto!$K$30</f>
        <v>0</v>
      </c>
      <c r="AB32" s="17">
        <f>[28]Agosto!$K$31</f>
        <v>12.199999999999998</v>
      </c>
      <c r="AC32" s="17">
        <f>[28]Agosto!$K$32</f>
        <v>0</v>
      </c>
      <c r="AD32" s="17">
        <f>[28]Agosto!$K$33</f>
        <v>0</v>
      </c>
      <c r="AE32" s="17">
        <f>[28]Agosto!$K$34</f>
        <v>0</v>
      </c>
      <c r="AF32" s="17">
        <f>[28]Agosto!$K$35</f>
        <v>0</v>
      </c>
      <c r="AG32" s="26">
        <f t="shared" si="6"/>
        <v>13.599999999999998</v>
      </c>
      <c r="AH32" s="29">
        <f t="shared" si="7"/>
        <v>12.199999999999998</v>
      </c>
      <c r="AI32" s="73">
        <f>COUNTIF(B32:AF32,"=0,0")</f>
        <v>29</v>
      </c>
    </row>
    <row r="33" spans="1:35" s="5" customFormat="1" ht="17.100000000000001" customHeight="1" x14ac:dyDescent="0.2">
      <c r="A33" s="22" t="s">
        <v>33</v>
      </c>
      <c r="B33" s="23">
        <f t="shared" ref="B33:AH33" si="13">MAX(B5:B32)</f>
        <v>0</v>
      </c>
      <c r="C33" s="23">
        <f t="shared" si="13"/>
        <v>0</v>
      </c>
      <c r="D33" s="23">
        <f t="shared" si="13"/>
        <v>0</v>
      </c>
      <c r="E33" s="23">
        <f t="shared" si="13"/>
        <v>0</v>
      </c>
      <c r="F33" s="23">
        <f t="shared" si="13"/>
        <v>0</v>
      </c>
      <c r="G33" s="23">
        <f t="shared" si="13"/>
        <v>0</v>
      </c>
      <c r="H33" s="23">
        <f t="shared" si="13"/>
        <v>0</v>
      </c>
      <c r="I33" s="23">
        <f t="shared" si="13"/>
        <v>0</v>
      </c>
      <c r="J33" s="23">
        <f t="shared" si="13"/>
        <v>0</v>
      </c>
      <c r="K33" s="23">
        <f t="shared" si="13"/>
        <v>0</v>
      </c>
      <c r="L33" s="23">
        <f t="shared" si="13"/>
        <v>0</v>
      </c>
      <c r="M33" s="23">
        <f t="shared" si="13"/>
        <v>0</v>
      </c>
      <c r="N33" s="23">
        <f t="shared" si="13"/>
        <v>0</v>
      </c>
      <c r="O33" s="23">
        <f t="shared" si="13"/>
        <v>0</v>
      </c>
      <c r="P33" s="23">
        <f t="shared" si="13"/>
        <v>0</v>
      </c>
      <c r="Q33" s="23">
        <f t="shared" si="13"/>
        <v>0.2</v>
      </c>
      <c r="R33" s="23">
        <f t="shared" si="13"/>
        <v>0</v>
      </c>
      <c r="S33" s="23">
        <f t="shared" si="13"/>
        <v>10.4</v>
      </c>
      <c r="T33" s="23">
        <f t="shared" si="13"/>
        <v>1.5999999999999999</v>
      </c>
      <c r="U33" s="23">
        <f t="shared" si="13"/>
        <v>0.2</v>
      </c>
      <c r="V33" s="23">
        <f t="shared" si="13"/>
        <v>0</v>
      </c>
      <c r="W33" s="23">
        <f t="shared" si="13"/>
        <v>0</v>
      </c>
      <c r="X33" s="23">
        <f t="shared" si="13"/>
        <v>0</v>
      </c>
      <c r="Y33" s="23">
        <f t="shared" si="13"/>
        <v>23.4</v>
      </c>
      <c r="Z33" s="23">
        <f t="shared" si="13"/>
        <v>1.2</v>
      </c>
      <c r="AA33" s="23">
        <f t="shared" si="13"/>
        <v>4.5999999999999996</v>
      </c>
      <c r="AB33" s="23">
        <f t="shared" si="13"/>
        <v>36.200000000000003</v>
      </c>
      <c r="AC33" s="23">
        <f t="shared" si="13"/>
        <v>9.1999999999999993</v>
      </c>
      <c r="AD33" s="23">
        <f t="shared" si="13"/>
        <v>0.2</v>
      </c>
      <c r="AE33" s="23">
        <f t="shared" si="13"/>
        <v>0</v>
      </c>
      <c r="AF33" s="23">
        <f t="shared" si="13"/>
        <v>0</v>
      </c>
      <c r="AG33" s="25">
        <f t="shared" si="13"/>
        <v>55.599999999999994</v>
      </c>
      <c r="AH33" s="33">
        <f t="shared" si="13"/>
        <v>36.200000000000003</v>
      </c>
      <c r="AI33" s="138"/>
    </row>
    <row r="34" spans="1:35" s="11" customFormat="1" ht="13.5" thickBot="1" x14ac:dyDescent="0.25">
      <c r="A34" s="119" t="s">
        <v>36</v>
      </c>
      <c r="B34" s="120">
        <f t="shared" ref="B34:AG34" si="14">SUM(B5:B32)</f>
        <v>0</v>
      </c>
      <c r="C34" s="120">
        <f t="shared" si="14"/>
        <v>0</v>
      </c>
      <c r="D34" s="120">
        <f t="shared" si="14"/>
        <v>0</v>
      </c>
      <c r="E34" s="120">
        <f t="shared" si="14"/>
        <v>0</v>
      </c>
      <c r="F34" s="120">
        <f t="shared" si="14"/>
        <v>0</v>
      </c>
      <c r="G34" s="120">
        <f t="shared" si="14"/>
        <v>0</v>
      </c>
      <c r="H34" s="120">
        <f t="shared" si="14"/>
        <v>0</v>
      </c>
      <c r="I34" s="120">
        <f t="shared" si="14"/>
        <v>0</v>
      </c>
      <c r="J34" s="120">
        <f t="shared" si="14"/>
        <v>0</v>
      </c>
      <c r="K34" s="120">
        <f t="shared" si="14"/>
        <v>0</v>
      </c>
      <c r="L34" s="120">
        <f t="shared" si="14"/>
        <v>0</v>
      </c>
      <c r="M34" s="120">
        <f t="shared" si="14"/>
        <v>0</v>
      </c>
      <c r="N34" s="120">
        <f t="shared" si="14"/>
        <v>0</v>
      </c>
      <c r="O34" s="120">
        <f t="shared" si="14"/>
        <v>0</v>
      </c>
      <c r="P34" s="120">
        <f t="shared" si="14"/>
        <v>0</v>
      </c>
      <c r="Q34" s="120">
        <f t="shared" si="14"/>
        <v>0.2</v>
      </c>
      <c r="R34" s="120">
        <f t="shared" si="14"/>
        <v>0</v>
      </c>
      <c r="S34" s="120">
        <f t="shared" si="14"/>
        <v>31.4</v>
      </c>
      <c r="T34" s="120">
        <f t="shared" si="14"/>
        <v>3.5999999999999996</v>
      </c>
      <c r="U34" s="120">
        <f t="shared" si="14"/>
        <v>0.8</v>
      </c>
      <c r="V34" s="120">
        <f t="shared" si="14"/>
        <v>0</v>
      </c>
      <c r="W34" s="120">
        <f t="shared" si="14"/>
        <v>0</v>
      </c>
      <c r="X34" s="120">
        <f t="shared" si="14"/>
        <v>0</v>
      </c>
      <c r="Y34" s="120">
        <f t="shared" si="14"/>
        <v>32.799999999999997</v>
      </c>
      <c r="Z34" s="120">
        <f t="shared" si="14"/>
        <v>2.2000000000000002</v>
      </c>
      <c r="AA34" s="120">
        <f t="shared" si="14"/>
        <v>12.200000000000001</v>
      </c>
      <c r="AB34" s="120">
        <f t="shared" si="14"/>
        <v>317.40000000000003</v>
      </c>
      <c r="AC34" s="120">
        <f t="shared" si="14"/>
        <v>21</v>
      </c>
      <c r="AD34" s="120">
        <f t="shared" si="14"/>
        <v>0.2</v>
      </c>
      <c r="AE34" s="120">
        <f t="shared" si="14"/>
        <v>0</v>
      </c>
      <c r="AF34" s="120">
        <f t="shared" si="14"/>
        <v>0</v>
      </c>
      <c r="AG34" s="110">
        <f t="shared" si="14"/>
        <v>421.80000000000007</v>
      </c>
      <c r="AH34" s="121"/>
      <c r="AI34" s="139"/>
    </row>
    <row r="35" spans="1:35" x14ac:dyDescent="0.2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3"/>
      <c r="AE35" s="84"/>
      <c r="AF35" s="85"/>
      <c r="AG35" s="85"/>
      <c r="AH35" s="85"/>
      <c r="AI35" s="86"/>
    </row>
    <row r="36" spans="1:35" x14ac:dyDescent="0.2">
      <c r="A36" s="87"/>
      <c r="B36" s="88"/>
      <c r="C36" s="88"/>
      <c r="D36" s="89" t="s">
        <v>133</v>
      </c>
      <c r="E36" s="89"/>
      <c r="F36" s="89"/>
      <c r="G36" s="89"/>
      <c r="H36" s="88"/>
      <c r="I36" s="88"/>
      <c r="J36" s="88"/>
      <c r="K36" s="88"/>
      <c r="L36" s="88"/>
      <c r="M36" s="88" t="s">
        <v>49</v>
      </c>
      <c r="N36" s="88"/>
      <c r="O36" s="88"/>
      <c r="P36" s="88"/>
      <c r="Q36" s="88"/>
      <c r="R36" s="88"/>
      <c r="S36" s="88"/>
      <c r="T36" s="88"/>
      <c r="U36" s="88"/>
      <c r="V36" s="88" t="s">
        <v>53</v>
      </c>
      <c r="W36" s="88"/>
      <c r="X36" s="88"/>
      <c r="Y36" s="88"/>
      <c r="Z36" s="88"/>
      <c r="AA36" s="88"/>
      <c r="AB36" s="88"/>
      <c r="AC36" s="88"/>
      <c r="AD36" s="90"/>
      <c r="AE36" s="88"/>
      <c r="AF36" s="88"/>
      <c r="AG36" s="90"/>
      <c r="AH36" s="88"/>
      <c r="AI36" s="122"/>
    </row>
    <row r="37" spans="1:35" x14ac:dyDescent="0.2">
      <c r="A37" s="87"/>
      <c r="B37" s="88"/>
      <c r="C37" s="88"/>
      <c r="D37" s="88"/>
      <c r="E37" s="88"/>
      <c r="F37" s="88"/>
      <c r="G37" s="88"/>
      <c r="H37" s="88"/>
      <c r="I37" s="88"/>
      <c r="J37" s="92"/>
      <c r="K37" s="92"/>
      <c r="L37" s="92"/>
      <c r="M37" s="92" t="s">
        <v>50</v>
      </c>
      <c r="N37" s="92"/>
      <c r="O37" s="92"/>
      <c r="P37" s="92"/>
      <c r="Q37" s="88"/>
      <c r="R37" s="88"/>
      <c r="S37" s="88"/>
      <c r="T37" s="88"/>
      <c r="U37" s="88"/>
      <c r="V37" s="92" t="s">
        <v>54</v>
      </c>
      <c r="W37" s="92"/>
      <c r="X37" s="88"/>
      <c r="Y37" s="88"/>
      <c r="Z37" s="88"/>
      <c r="AA37" s="88"/>
      <c r="AB37" s="88"/>
      <c r="AC37" s="88"/>
      <c r="AD37" s="90"/>
      <c r="AE37" s="93"/>
      <c r="AF37" s="94"/>
      <c r="AG37" s="88"/>
      <c r="AH37" s="88"/>
      <c r="AI37" s="95"/>
    </row>
    <row r="38" spans="1:35" ht="13.5" thickBot="1" x14ac:dyDescent="0.25">
      <c r="A38" s="99"/>
      <c r="B38" s="105"/>
      <c r="C38" s="105"/>
      <c r="D38" s="105" t="s">
        <v>134</v>
      </c>
      <c r="E38" s="105"/>
      <c r="F38" s="105"/>
      <c r="G38" s="105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1"/>
      <c r="AE38" s="106"/>
      <c r="AF38" s="107"/>
      <c r="AG38" s="108"/>
      <c r="AH38" s="108"/>
      <c r="AI38" s="123"/>
    </row>
    <row r="39" spans="1:35" x14ac:dyDescent="0.2">
      <c r="F39" s="2" t="s">
        <v>51</v>
      </c>
    </row>
    <row r="40" spans="1:35" x14ac:dyDescent="0.2">
      <c r="H40" s="38"/>
      <c r="I40" s="38"/>
      <c r="J40" s="14"/>
      <c r="K40" s="38"/>
      <c r="L40" s="38"/>
      <c r="M40" s="38"/>
      <c r="N40" s="38"/>
      <c r="O40" s="38"/>
      <c r="P40" s="14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35" x14ac:dyDescent="0.2">
      <c r="AI41" s="13" t="s">
        <v>51</v>
      </c>
    </row>
    <row r="42" spans="1:35" x14ac:dyDescent="0.2">
      <c r="AH42" s="37" t="s">
        <v>51</v>
      </c>
      <c r="AI42" s="13" t="s">
        <v>51</v>
      </c>
    </row>
    <row r="43" spans="1:35" x14ac:dyDescent="0.2">
      <c r="F43" s="2" t="s">
        <v>51</v>
      </c>
    </row>
    <row r="44" spans="1:35" x14ac:dyDescent="0.2">
      <c r="AH44" s="37" t="s">
        <v>51</v>
      </c>
    </row>
    <row r="45" spans="1:35" x14ac:dyDescent="0.2">
      <c r="F45" s="41" t="s">
        <v>51</v>
      </c>
      <c r="G45" s="41"/>
      <c r="H45" s="42"/>
      <c r="I45" s="42"/>
      <c r="J45" s="42"/>
      <c r="K45" s="42"/>
    </row>
    <row r="50" spans="8:46" x14ac:dyDescent="0.2">
      <c r="H50" s="2" t="s">
        <v>51</v>
      </c>
    </row>
    <row r="55" spans="8:46" ht="20.25" x14ac:dyDescent="0.2">
      <c r="N55" s="137" t="s">
        <v>51</v>
      </c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</row>
  </sheetData>
  <mergeCells count="36"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E3:E4"/>
    <mergeCell ref="F3:F4"/>
    <mergeCell ref="G3:G4"/>
    <mergeCell ref="J3:J4"/>
    <mergeCell ref="A2:A4"/>
    <mergeCell ref="B3:B4"/>
    <mergeCell ref="C3:C4"/>
    <mergeCell ref="D3:D4"/>
    <mergeCell ref="B2:AH2"/>
    <mergeCell ref="N55:AT55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0 AG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13" zoomScale="60" zoomScaleNormal="100" zoomScalePageLayoutView="60" workbookViewId="0">
      <selection activeCell="M6" sqref="M6"/>
    </sheetView>
  </sheetViews>
  <sheetFormatPr defaultRowHeight="12.75" x14ac:dyDescent="0.2"/>
  <cols>
    <col min="1" max="1" width="30.28515625" customWidth="1"/>
    <col min="2" max="2" width="9.5703125" style="70" customWidth="1"/>
    <col min="3" max="3" width="9.5703125" style="71" customWidth="1"/>
    <col min="4" max="4" width="9.5703125" style="70" customWidth="1"/>
    <col min="5" max="5" width="9.85546875" style="70" customWidth="1"/>
    <col min="6" max="6" width="9.5703125" style="70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45" customFormat="1" ht="42.75" customHeight="1" x14ac:dyDescent="0.2">
      <c r="A1" s="43" t="s">
        <v>55</v>
      </c>
      <c r="B1" s="43" t="s">
        <v>56</v>
      </c>
      <c r="C1" s="43" t="s">
        <v>57</v>
      </c>
      <c r="D1" s="43" t="s">
        <v>58</v>
      </c>
      <c r="E1" s="43" t="s">
        <v>59</v>
      </c>
      <c r="F1" s="43" t="s">
        <v>60</v>
      </c>
      <c r="G1" s="43" t="s">
        <v>61</v>
      </c>
      <c r="H1" s="43" t="s">
        <v>62</v>
      </c>
      <c r="I1" s="43" t="s">
        <v>63</v>
      </c>
      <c r="J1" s="44"/>
      <c r="K1" s="44"/>
      <c r="L1" s="44"/>
      <c r="M1" s="44"/>
    </row>
    <row r="2" spans="1:13" s="50" customFormat="1" x14ac:dyDescent="0.2">
      <c r="A2" s="46" t="s">
        <v>64</v>
      </c>
      <c r="B2" s="46" t="s">
        <v>65</v>
      </c>
      <c r="C2" s="47" t="s">
        <v>66</v>
      </c>
      <c r="D2" s="47">
        <v>-20.444199999999999</v>
      </c>
      <c r="E2" s="47">
        <v>-52.875599999999999</v>
      </c>
      <c r="F2" s="47">
        <v>388</v>
      </c>
      <c r="G2" s="48">
        <v>40405</v>
      </c>
      <c r="H2" s="49">
        <v>1</v>
      </c>
      <c r="I2" s="47" t="s">
        <v>67</v>
      </c>
      <c r="J2" s="44"/>
      <c r="K2" s="44"/>
      <c r="L2" s="44"/>
      <c r="M2" s="44"/>
    </row>
    <row r="3" spans="1:13" ht="12.75" customHeight="1" x14ac:dyDescent="0.2">
      <c r="A3" s="46" t="s">
        <v>0</v>
      </c>
      <c r="B3" s="46" t="s">
        <v>65</v>
      </c>
      <c r="C3" s="47" t="s">
        <v>68</v>
      </c>
      <c r="D3" s="49">
        <v>-23.002500000000001</v>
      </c>
      <c r="E3" s="49">
        <v>-55.3294</v>
      </c>
      <c r="F3" s="49">
        <v>431</v>
      </c>
      <c r="G3" s="51">
        <v>39611</v>
      </c>
      <c r="H3" s="49">
        <v>1</v>
      </c>
      <c r="I3" s="47" t="s">
        <v>69</v>
      </c>
      <c r="J3" s="52"/>
      <c r="K3" s="52"/>
      <c r="L3" s="52"/>
      <c r="M3" s="52"/>
    </row>
    <row r="4" spans="1:13" x14ac:dyDescent="0.2">
      <c r="A4" s="46" t="s">
        <v>1</v>
      </c>
      <c r="B4" s="46" t="s">
        <v>65</v>
      </c>
      <c r="C4" s="47" t="s">
        <v>70</v>
      </c>
      <c r="D4" s="53">
        <v>-20.4756</v>
      </c>
      <c r="E4" s="53">
        <v>-55.783900000000003</v>
      </c>
      <c r="F4" s="53">
        <v>155</v>
      </c>
      <c r="G4" s="51">
        <v>39022</v>
      </c>
      <c r="H4" s="49">
        <v>1</v>
      </c>
      <c r="I4" s="47" t="s">
        <v>71</v>
      </c>
      <c r="J4" s="52"/>
      <c r="K4" s="52"/>
      <c r="L4" s="52"/>
      <c r="M4" s="52"/>
    </row>
    <row r="5" spans="1:13" s="55" customFormat="1" x14ac:dyDescent="0.2">
      <c r="A5" s="46" t="s">
        <v>45</v>
      </c>
      <c r="B5" s="46" t="s">
        <v>65</v>
      </c>
      <c r="C5" s="47" t="s">
        <v>72</v>
      </c>
      <c r="D5" s="53">
        <v>-22.1008</v>
      </c>
      <c r="E5" s="53">
        <v>-56.54</v>
      </c>
      <c r="F5" s="53">
        <v>208</v>
      </c>
      <c r="G5" s="51">
        <v>40764</v>
      </c>
      <c r="H5" s="49">
        <v>1</v>
      </c>
      <c r="I5" s="54" t="s">
        <v>73</v>
      </c>
      <c r="J5" s="52"/>
      <c r="K5" s="52"/>
      <c r="L5" s="52"/>
      <c r="M5" s="52"/>
    </row>
    <row r="6" spans="1:13" s="55" customFormat="1" x14ac:dyDescent="0.2">
      <c r="A6" s="46" t="s">
        <v>74</v>
      </c>
      <c r="B6" s="46" t="s">
        <v>65</v>
      </c>
      <c r="C6" s="47" t="s">
        <v>75</v>
      </c>
      <c r="D6" s="53">
        <v>-21.7514</v>
      </c>
      <c r="E6" s="53">
        <v>-52.470599999999997</v>
      </c>
      <c r="F6" s="53">
        <v>387</v>
      </c>
      <c r="G6" s="51">
        <v>41354</v>
      </c>
      <c r="H6" s="49">
        <v>1</v>
      </c>
      <c r="I6" s="54" t="s">
        <v>76</v>
      </c>
      <c r="J6" s="52"/>
      <c r="K6" s="52"/>
      <c r="L6" s="52"/>
      <c r="M6" s="52"/>
    </row>
    <row r="7" spans="1:13" x14ac:dyDescent="0.2">
      <c r="A7" s="46" t="s">
        <v>2</v>
      </c>
      <c r="B7" s="46" t="s">
        <v>65</v>
      </c>
      <c r="C7" s="47" t="s">
        <v>77</v>
      </c>
      <c r="D7" s="53">
        <v>-20.45</v>
      </c>
      <c r="E7" s="53">
        <v>-54.616599999999998</v>
      </c>
      <c r="F7" s="53">
        <v>530</v>
      </c>
      <c r="G7" s="51">
        <v>37145</v>
      </c>
      <c r="H7" s="49">
        <v>1</v>
      </c>
      <c r="I7" s="47" t="s">
        <v>78</v>
      </c>
      <c r="J7" s="52"/>
      <c r="K7" s="52"/>
      <c r="L7" s="52"/>
      <c r="M7" s="52"/>
    </row>
    <row r="8" spans="1:13" x14ac:dyDescent="0.2">
      <c r="A8" s="46" t="s">
        <v>3</v>
      </c>
      <c r="B8" s="46" t="s">
        <v>65</v>
      </c>
      <c r="C8" s="47" t="s">
        <v>79</v>
      </c>
      <c r="D8" s="49">
        <v>-19.122499999999999</v>
      </c>
      <c r="E8" s="49">
        <v>-51.720799999999997</v>
      </c>
      <c r="F8" s="53">
        <v>516</v>
      </c>
      <c r="G8" s="51">
        <v>39515</v>
      </c>
      <c r="H8" s="49">
        <v>1</v>
      </c>
      <c r="I8" s="47" t="s">
        <v>80</v>
      </c>
      <c r="J8" s="52"/>
      <c r="K8" s="52"/>
      <c r="L8" s="52"/>
      <c r="M8" s="52"/>
    </row>
    <row r="9" spans="1:13" x14ac:dyDescent="0.2">
      <c r="A9" s="46" t="s">
        <v>4</v>
      </c>
      <c r="B9" s="46" t="s">
        <v>65</v>
      </c>
      <c r="C9" s="47" t="s">
        <v>81</v>
      </c>
      <c r="D9" s="53">
        <v>-18.802199999999999</v>
      </c>
      <c r="E9" s="53">
        <v>-52.602800000000002</v>
      </c>
      <c r="F9" s="53">
        <v>818</v>
      </c>
      <c r="G9" s="51">
        <v>39070</v>
      </c>
      <c r="H9" s="49">
        <v>1</v>
      </c>
      <c r="I9" s="47" t="s">
        <v>82</v>
      </c>
      <c r="J9" s="52"/>
      <c r="K9" s="52"/>
      <c r="L9" s="52"/>
      <c r="M9" s="52"/>
    </row>
    <row r="10" spans="1:13" ht="13.5" customHeight="1" x14ac:dyDescent="0.2">
      <c r="A10" s="46" t="s">
        <v>5</v>
      </c>
      <c r="B10" s="46" t="s">
        <v>65</v>
      </c>
      <c r="C10" s="47" t="s">
        <v>83</v>
      </c>
      <c r="D10" s="53">
        <v>-18.996700000000001</v>
      </c>
      <c r="E10" s="53">
        <v>-57.637500000000003</v>
      </c>
      <c r="F10" s="53">
        <v>126</v>
      </c>
      <c r="G10" s="51">
        <v>39017</v>
      </c>
      <c r="H10" s="49">
        <v>1</v>
      </c>
      <c r="I10" s="47" t="s">
        <v>84</v>
      </c>
      <c r="J10" s="52"/>
      <c r="K10" s="52"/>
      <c r="L10" s="52"/>
      <c r="M10" s="52"/>
    </row>
    <row r="11" spans="1:13" ht="13.5" customHeight="1" x14ac:dyDescent="0.2">
      <c r="A11" s="46" t="s">
        <v>47</v>
      </c>
      <c r="B11" s="46" t="s">
        <v>65</v>
      </c>
      <c r="C11" s="47" t="s">
        <v>85</v>
      </c>
      <c r="D11" s="53">
        <v>-18.4922</v>
      </c>
      <c r="E11" s="53">
        <v>-53.167200000000001</v>
      </c>
      <c r="F11" s="53">
        <v>730</v>
      </c>
      <c r="G11" s="51">
        <v>41247</v>
      </c>
      <c r="H11" s="49">
        <v>1</v>
      </c>
      <c r="I11" s="54" t="s">
        <v>86</v>
      </c>
      <c r="J11" s="52"/>
      <c r="K11" s="52"/>
      <c r="L11" s="52"/>
      <c r="M11" s="52"/>
    </row>
    <row r="12" spans="1:13" x14ac:dyDescent="0.2">
      <c r="A12" s="46" t="s">
        <v>6</v>
      </c>
      <c r="B12" s="46" t="s">
        <v>65</v>
      </c>
      <c r="C12" s="47" t="s">
        <v>87</v>
      </c>
      <c r="D12" s="53">
        <v>-18.304400000000001</v>
      </c>
      <c r="E12" s="53">
        <v>-54.440899999999999</v>
      </c>
      <c r="F12" s="53">
        <v>252</v>
      </c>
      <c r="G12" s="51">
        <v>39028</v>
      </c>
      <c r="H12" s="49">
        <v>1</v>
      </c>
      <c r="I12" s="47" t="s">
        <v>88</v>
      </c>
      <c r="J12" s="52"/>
      <c r="K12" s="52"/>
      <c r="L12" s="52"/>
      <c r="M12" s="52"/>
    </row>
    <row r="13" spans="1:13" x14ac:dyDescent="0.2">
      <c r="A13" s="46" t="s">
        <v>7</v>
      </c>
      <c r="B13" s="46" t="s">
        <v>65</v>
      </c>
      <c r="C13" s="47" t="s">
        <v>89</v>
      </c>
      <c r="D13" s="53">
        <v>-22.193899999999999</v>
      </c>
      <c r="E13" s="56">
        <v>-54.9114</v>
      </c>
      <c r="F13" s="53">
        <v>469</v>
      </c>
      <c r="G13" s="51">
        <v>39011</v>
      </c>
      <c r="H13" s="49">
        <v>1</v>
      </c>
      <c r="I13" s="47" t="s">
        <v>90</v>
      </c>
      <c r="J13" s="52"/>
      <c r="K13" s="52"/>
      <c r="L13" s="52"/>
      <c r="M13" s="52"/>
    </row>
    <row r="14" spans="1:13" x14ac:dyDescent="0.2">
      <c r="A14" s="46" t="s">
        <v>91</v>
      </c>
      <c r="B14" s="46" t="s">
        <v>65</v>
      </c>
      <c r="C14" s="47" t="s">
        <v>92</v>
      </c>
      <c r="D14" s="49">
        <v>-23.449400000000001</v>
      </c>
      <c r="E14" s="49">
        <v>-54.181699999999999</v>
      </c>
      <c r="F14" s="49">
        <v>336</v>
      </c>
      <c r="G14" s="51">
        <v>39598</v>
      </c>
      <c r="H14" s="49">
        <v>1</v>
      </c>
      <c r="I14" s="47" t="s">
        <v>93</v>
      </c>
      <c r="J14" s="52"/>
      <c r="K14" s="52"/>
      <c r="L14" s="52"/>
      <c r="M14" s="52"/>
    </row>
    <row r="15" spans="1:13" x14ac:dyDescent="0.2">
      <c r="A15" s="46" t="s">
        <v>9</v>
      </c>
      <c r="B15" s="46" t="s">
        <v>65</v>
      </c>
      <c r="C15" s="47" t="s">
        <v>94</v>
      </c>
      <c r="D15" s="53">
        <v>-22.3</v>
      </c>
      <c r="E15" s="53">
        <v>-53.816600000000001</v>
      </c>
      <c r="F15" s="53">
        <v>373.29</v>
      </c>
      <c r="G15" s="51">
        <v>37662</v>
      </c>
      <c r="H15" s="49">
        <v>1</v>
      </c>
      <c r="I15" s="47" t="s">
        <v>95</v>
      </c>
      <c r="J15" s="52"/>
      <c r="K15" s="52"/>
      <c r="L15" s="52"/>
      <c r="M15" s="52"/>
    </row>
    <row r="16" spans="1:13" s="55" customFormat="1" x14ac:dyDescent="0.2">
      <c r="A16" s="46" t="s">
        <v>46</v>
      </c>
      <c r="B16" s="46" t="s">
        <v>65</v>
      </c>
      <c r="C16" s="47" t="s">
        <v>96</v>
      </c>
      <c r="D16" s="53">
        <v>-21.478200000000001</v>
      </c>
      <c r="E16" s="53">
        <v>-56.136899999999997</v>
      </c>
      <c r="F16" s="53">
        <v>249</v>
      </c>
      <c r="G16" s="51">
        <v>40759</v>
      </c>
      <c r="H16" s="49">
        <v>1</v>
      </c>
      <c r="I16" s="54" t="s">
        <v>97</v>
      </c>
      <c r="J16" s="52"/>
      <c r="K16" s="52"/>
      <c r="L16" s="52"/>
      <c r="M16" s="52"/>
    </row>
    <row r="17" spans="1:13" x14ac:dyDescent="0.2">
      <c r="A17" s="46" t="s">
        <v>10</v>
      </c>
      <c r="B17" s="46" t="s">
        <v>65</v>
      </c>
      <c r="C17" s="47" t="s">
        <v>98</v>
      </c>
      <c r="D17" s="49">
        <v>-22.857199999999999</v>
      </c>
      <c r="E17" s="49">
        <v>-54.605600000000003</v>
      </c>
      <c r="F17" s="49">
        <v>379</v>
      </c>
      <c r="G17" s="51">
        <v>39617</v>
      </c>
      <c r="H17" s="49">
        <v>1</v>
      </c>
      <c r="I17" s="47" t="s">
        <v>99</v>
      </c>
      <c r="J17" s="52"/>
      <c r="K17" s="52"/>
      <c r="L17" s="52"/>
      <c r="M17" s="52"/>
    </row>
    <row r="18" spans="1:13" ht="12.75" customHeight="1" x14ac:dyDescent="0.2">
      <c r="A18" s="46" t="s">
        <v>11</v>
      </c>
      <c r="B18" s="46" t="s">
        <v>65</v>
      </c>
      <c r="C18" s="47" t="s">
        <v>100</v>
      </c>
      <c r="D18" s="53">
        <v>-21.609200000000001</v>
      </c>
      <c r="E18" s="53">
        <v>-55.177799999999998</v>
      </c>
      <c r="F18" s="53">
        <v>401</v>
      </c>
      <c r="G18" s="51">
        <v>39065</v>
      </c>
      <c r="H18" s="49">
        <v>1</v>
      </c>
      <c r="I18" s="47" t="s">
        <v>101</v>
      </c>
      <c r="J18" s="52"/>
      <c r="K18" s="52"/>
      <c r="L18" s="52"/>
      <c r="M18" s="52"/>
    </row>
    <row r="19" spans="1:13" s="55" customFormat="1" x14ac:dyDescent="0.2">
      <c r="A19" s="46" t="s">
        <v>12</v>
      </c>
      <c r="B19" s="46" t="s">
        <v>65</v>
      </c>
      <c r="C19" s="47" t="s">
        <v>102</v>
      </c>
      <c r="D19" s="53">
        <v>-20.395600000000002</v>
      </c>
      <c r="E19" s="53">
        <v>-56.431699999999999</v>
      </c>
      <c r="F19" s="53">
        <v>140</v>
      </c>
      <c r="G19" s="51">
        <v>39023</v>
      </c>
      <c r="H19" s="49">
        <v>1</v>
      </c>
      <c r="I19" s="47" t="s">
        <v>103</v>
      </c>
      <c r="J19" s="52"/>
      <c r="K19" s="52"/>
      <c r="L19" s="52"/>
      <c r="M19" s="52"/>
    </row>
    <row r="20" spans="1:13" x14ac:dyDescent="0.2">
      <c r="A20" s="46" t="s">
        <v>104</v>
      </c>
      <c r="B20" s="46" t="s">
        <v>65</v>
      </c>
      <c r="C20" s="47" t="s">
        <v>105</v>
      </c>
      <c r="D20" s="53">
        <v>-18.988900000000001</v>
      </c>
      <c r="E20" s="53">
        <v>-56.623100000000001</v>
      </c>
      <c r="F20" s="53">
        <v>104</v>
      </c>
      <c r="G20" s="51">
        <v>38932</v>
      </c>
      <c r="H20" s="49">
        <v>1</v>
      </c>
      <c r="I20" s="47" t="s">
        <v>106</v>
      </c>
      <c r="J20" s="52"/>
      <c r="K20" s="52"/>
      <c r="L20" s="52"/>
      <c r="M20" s="52"/>
    </row>
    <row r="21" spans="1:13" s="55" customFormat="1" x14ac:dyDescent="0.2">
      <c r="A21" s="46" t="s">
        <v>14</v>
      </c>
      <c r="B21" s="46" t="s">
        <v>65</v>
      </c>
      <c r="C21" s="47" t="s">
        <v>107</v>
      </c>
      <c r="D21" s="53">
        <v>-19.414300000000001</v>
      </c>
      <c r="E21" s="53">
        <v>-51.1053</v>
      </c>
      <c r="F21" s="53">
        <v>424</v>
      </c>
      <c r="G21" s="51" t="s">
        <v>108</v>
      </c>
      <c r="H21" s="49">
        <v>1</v>
      </c>
      <c r="I21" s="47" t="s">
        <v>109</v>
      </c>
      <c r="J21" s="52"/>
      <c r="K21" s="52"/>
      <c r="L21" s="52"/>
      <c r="M21" s="52"/>
    </row>
    <row r="22" spans="1:13" x14ac:dyDescent="0.2">
      <c r="A22" s="46" t="s">
        <v>15</v>
      </c>
      <c r="B22" s="46" t="s">
        <v>65</v>
      </c>
      <c r="C22" s="47" t="s">
        <v>110</v>
      </c>
      <c r="D22" s="53">
        <v>-22.533300000000001</v>
      </c>
      <c r="E22" s="53">
        <v>-55.533299999999997</v>
      </c>
      <c r="F22" s="53">
        <v>650</v>
      </c>
      <c r="G22" s="51">
        <v>37140</v>
      </c>
      <c r="H22" s="49">
        <v>1</v>
      </c>
      <c r="I22" s="47" t="s">
        <v>111</v>
      </c>
      <c r="J22" s="52"/>
      <c r="K22" s="52"/>
      <c r="L22" s="52"/>
      <c r="M22" s="52"/>
    </row>
    <row r="23" spans="1:13" x14ac:dyDescent="0.2">
      <c r="A23" s="46" t="s">
        <v>16</v>
      </c>
      <c r="B23" s="46" t="s">
        <v>65</v>
      </c>
      <c r="C23" s="47" t="s">
        <v>112</v>
      </c>
      <c r="D23" s="53">
        <v>-21.7058</v>
      </c>
      <c r="E23" s="53">
        <v>-57.5533</v>
      </c>
      <c r="F23" s="53">
        <v>85</v>
      </c>
      <c r="G23" s="51">
        <v>39014</v>
      </c>
      <c r="H23" s="49">
        <v>1</v>
      </c>
      <c r="I23" s="47" t="s">
        <v>113</v>
      </c>
      <c r="J23" s="52"/>
      <c r="K23" s="52"/>
      <c r="L23" s="52"/>
      <c r="M23" s="52"/>
    </row>
    <row r="24" spans="1:13" s="55" customFormat="1" x14ac:dyDescent="0.2">
      <c r="A24" s="46" t="s">
        <v>18</v>
      </c>
      <c r="B24" s="46" t="s">
        <v>65</v>
      </c>
      <c r="C24" s="47" t="s">
        <v>114</v>
      </c>
      <c r="D24" s="53">
        <v>-19.420100000000001</v>
      </c>
      <c r="E24" s="53">
        <v>-54.553100000000001</v>
      </c>
      <c r="F24" s="53">
        <v>647</v>
      </c>
      <c r="G24" s="51">
        <v>39067</v>
      </c>
      <c r="H24" s="49">
        <v>1</v>
      </c>
      <c r="I24" s="47" t="s">
        <v>115</v>
      </c>
      <c r="J24" s="52"/>
      <c r="K24" s="52"/>
      <c r="L24" s="52"/>
      <c r="M24" s="52"/>
    </row>
    <row r="25" spans="1:13" x14ac:dyDescent="0.2">
      <c r="A25" s="46" t="s">
        <v>116</v>
      </c>
      <c r="B25" s="46" t="s">
        <v>65</v>
      </c>
      <c r="C25" s="47" t="s">
        <v>117</v>
      </c>
      <c r="D25" s="49">
        <v>-21.774999999999999</v>
      </c>
      <c r="E25" s="49">
        <v>-54.528100000000002</v>
      </c>
      <c r="F25" s="49">
        <v>329</v>
      </c>
      <c r="G25" s="51">
        <v>39625</v>
      </c>
      <c r="H25" s="49">
        <v>1</v>
      </c>
      <c r="I25" s="47" t="s">
        <v>118</v>
      </c>
      <c r="J25" s="52"/>
      <c r="K25" s="52"/>
      <c r="L25" s="52"/>
      <c r="M25" s="52"/>
    </row>
    <row r="26" spans="1:13" s="60" customFormat="1" ht="15" customHeight="1" x14ac:dyDescent="0.2">
      <c r="A26" s="57" t="s">
        <v>31</v>
      </c>
      <c r="B26" s="57" t="s">
        <v>65</v>
      </c>
      <c r="C26" s="47" t="s">
        <v>119</v>
      </c>
      <c r="D26" s="58">
        <v>-20.9817</v>
      </c>
      <c r="E26" s="58">
        <v>-54.971899999999998</v>
      </c>
      <c r="F26" s="58">
        <v>464</v>
      </c>
      <c r="G26" s="48" t="s">
        <v>120</v>
      </c>
      <c r="H26" s="47">
        <v>1</v>
      </c>
      <c r="I26" s="57" t="s">
        <v>121</v>
      </c>
      <c r="J26" s="59"/>
      <c r="K26" s="59"/>
      <c r="L26" s="59"/>
      <c r="M26" s="59"/>
    </row>
    <row r="27" spans="1:13" s="55" customFormat="1" x14ac:dyDescent="0.2">
      <c r="A27" s="46" t="s">
        <v>19</v>
      </c>
      <c r="B27" s="46" t="s">
        <v>65</v>
      </c>
      <c r="C27" s="47" t="s">
        <v>122</v>
      </c>
      <c r="D27" s="49">
        <v>-23.966899999999999</v>
      </c>
      <c r="E27" s="49">
        <v>-55.0242</v>
      </c>
      <c r="F27" s="49">
        <v>402</v>
      </c>
      <c r="G27" s="51">
        <v>39605</v>
      </c>
      <c r="H27" s="49">
        <v>1</v>
      </c>
      <c r="I27" s="47" t="s">
        <v>123</v>
      </c>
      <c r="J27" s="52"/>
      <c r="K27" s="52"/>
      <c r="L27" s="52"/>
      <c r="M27" s="52"/>
    </row>
    <row r="28" spans="1:13" s="62" customFormat="1" x14ac:dyDescent="0.2">
      <c r="A28" s="57" t="s">
        <v>48</v>
      </c>
      <c r="B28" s="57" t="s">
        <v>65</v>
      </c>
      <c r="C28" s="47" t="s">
        <v>124</v>
      </c>
      <c r="D28" s="47">
        <v>-17.634699999999999</v>
      </c>
      <c r="E28" s="47">
        <v>-54.760100000000001</v>
      </c>
      <c r="F28" s="47">
        <v>486</v>
      </c>
      <c r="G28" s="48" t="s">
        <v>125</v>
      </c>
      <c r="H28" s="47">
        <v>1</v>
      </c>
      <c r="I28" s="49" t="s">
        <v>126</v>
      </c>
      <c r="J28" s="61"/>
      <c r="K28" s="61"/>
      <c r="L28" s="61"/>
      <c r="M28" s="61"/>
    </row>
    <row r="29" spans="1:13" x14ac:dyDescent="0.2">
      <c r="A29" s="46" t="s">
        <v>20</v>
      </c>
      <c r="B29" s="46" t="s">
        <v>65</v>
      </c>
      <c r="C29" s="47" t="s">
        <v>127</v>
      </c>
      <c r="D29" s="49">
        <v>-20.783300000000001</v>
      </c>
      <c r="E29" s="49">
        <v>-51.7</v>
      </c>
      <c r="F29" s="49">
        <v>313</v>
      </c>
      <c r="G29" s="51">
        <v>37137</v>
      </c>
      <c r="H29" s="49">
        <v>1</v>
      </c>
      <c r="I29" s="47" t="s">
        <v>128</v>
      </c>
      <c r="J29" s="52"/>
      <c r="K29" s="52"/>
      <c r="L29" s="52"/>
      <c r="M29" s="52"/>
    </row>
    <row r="30" spans="1:13" ht="18" customHeight="1" x14ac:dyDescent="0.2">
      <c r="A30" s="63"/>
      <c r="B30" s="64"/>
      <c r="C30" s="65"/>
      <c r="D30" s="65"/>
      <c r="E30" s="65"/>
      <c r="F30" s="65"/>
      <c r="G30" s="43" t="s">
        <v>129</v>
      </c>
      <c r="H30" s="47">
        <f>SUM(H2:H29)</f>
        <v>28</v>
      </c>
      <c r="I30" s="63"/>
      <c r="J30" s="52"/>
      <c r="K30" s="52"/>
      <c r="L30" s="52"/>
      <c r="M30" s="52"/>
    </row>
    <row r="31" spans="1:13" x14ac:dyDescent="0.2">
      <c r="A31" s="52" t="s">
        <v>130</v>
      </c>
      <c r="B31" s="66"/>
      <c r="C31" s="66"/>
      <c r="D31" s="66"/>
      <c r="E31" s="66"/>
      <c r="F31" s="66"/>
      <c r="G31" s="52"/>
      <c r="H31" s="67"/>
      <c r="I31" s="52"/>
      <c r="J31" s="52"/>
      <c r="K31" s="52"/>
      <c r="L31" s="52"/>
      <c r="M31" s="52"/>
    </row>
    <row r="32" spans="1:13" x14ac:dyDescent="0.2">
      <c r="A32" s="68" t="s">
        <v>131</v>
      </c>
      <c r="B32" s="69"/>
      <c r="C32" s="69"/>
      <c r="D32" s="69"/>
      <c r="E32" s="69"/>
      <c r="F32" s="69"/>
      <c r="G32" s="52"/>
      <c r="H32" s="52"/>
      <c r="I32" s="52"/>
      <c r="J32" s="52"/>
      <c r="K32" s="52"/>
      <c r="L32" s="52"/>
      <c r="M32" s="52"/>
    </row>
    <row r="33" spans="1:13" x14ac:dyDescent="0.2">
      <c r="A33" s="52"/>
      <c r="B33" s="69"/>
      <c r="C33" s="69"/>
      <c r="D33" s="69"/>
      <c r="E33" s="69"/>
      <c r="F33" s="69"/>
      <c r="G33" s="52"/>
      <c r="H33" s="52"/>
      <c r="I33" s="52"/>
      <c r="J33" s="52"/>
      <c r="K33" s="52"/>
      <c r="L33" s="52"/>
      <c r="M33" s="52"/>
    </row>
    <row r="34" spans="1:13" x14ac:dyDescent="0.2">
      <c r="A34" s="52"/>
      <c r="B34" s="69"/>
      <c r="C34" s="69"/>
      <c r="D34" s="69"/>
      <c r="E34" s="69"/>
      <c r="F34" s="69"/>
      <c r="G34" s="52"/>
      <c r="H34" s="52"/>
      <c r="I34" s="52"/>
      <c r="J34" s="52"/>
      <c r="K34" s="52"/>
      <c r="L34" s="52"/>
      <c r="M34" s="52"/>
    </row>
    <row r="35" spans="1:13" x14ac:dyDescent="0.2">
      <c r="A35" s="52"/>
      <c r="B35" s="69"/>
      <c r="C35" s="69"/>
      <c r="D35" s="69"/>
      <c r="E35" s="69"/>
      <c r="F35" s="69"/>
      <c r="G35" s="52"/>
      <c r="H35" s="52"/>
      <c r="I35" s="52"/>
      <c r="J35" s="52"/>
      <c r="K35" s="52"/>
      <c r="L35" s="52"/>
      <c r="M35" s="52"/>
    </row>
    <row r="36" spans="1:13" x14ac:dyDescent="0.2">
      <c r="A36" s="52"/>
      <c r="B36" s="69"/>
      <c r="C36" s="69"/>
      <c r="D36" s="69"/>
      <c r="E36" s="69"/>
      <c r="F36" s="69"/>
      <c r="G36" s="52"/>
      <c r="H36" s="52"/>
      <c r="I36" s="52"/>
      <c r="J36" s="52"/>
      <c r="K36" s="52"/>
      <c r="L36" s="52"/>
      <c r="M36" s="52"/>
    </row>
    <row r="37" spans="1:13" x14ac:dyDescent="0.2">
      <c r="A37" s="52"/>
      <c r="B37" s="69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</row>
    <row r="38" spans="1:13" x14ac:dyDescent="0.2">
      <c r="A38" s="52"/>
      <c r="B38" s="69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</row>
    <row r="39" spans="1:13" x14ac:dyDescent="0.2">
      <c r="A39" s="52"/>
      <c r="B39" s="69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</row>
    <row r="40" spans="1:13" x14ac:dyDescent="0.2">
      <c r="A40" s="52"/>
      <c r="B40" s="69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</row>
    <row r="41" spans="1:13" x14ac:dyDescent="0.2">
      <c r="A41" s="52"/>
      <c r="B41" s="69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</row>
    <row r="42" spans="1:13" x14ac:dyDescent="0.2">
      <c r="A42" s="52"/>
      <c r="B42" s="69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</row>
    <row r="43" spans="1:13" x14ac:dyDescent="0.2">
      <c r="A43" s="52"/>
      <c r="B43" s="69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</row>
    <row r="44" spans="1:13" x14ac:dyDescent="0.2">
      <c r="A44" s="52"/>
      <c r="B44" s="69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</row>
    <row r="45" spans="1:13" x14ac:dyDescent="0.2">
      <c r="A45" s="52"/>
      <c r="B45" s="69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</row>
    <row r="46" spans="1:13" x14ac:dyDescent="0.2">
      <c r="A46" s="52"/>
      <c r="B46" s="69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&amp;LCentro de Monitoramento de Tempo, do Clima e dos Recursos Hídricos  de Mato Grosso do Sul (Cemtec-MS)&amp;C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A16" zoomScale="90" zoomScaleNormal="90" workbookViewId="0">
      <selection activeCell="H47" sqref="H47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2" customWidth="1"/>
  </cols>
  <sheetData>
    <row r="1" spans="1:34" ht="20.100000000000001" customHeight="1" x14ac:dyDescent="0.2">
      <c r="A1" s="131" t="s">
        <v>23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</row>
    <row r="2" spans="1:34" ht="20.100000000000001" customHeight="1" x14ac:dyDescent="0.2">
      <c r="A2" s="130" t="s">
        <v>21</v>
      </c>
      <c r="B2" s="127" t="s">
        <v>135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32"/>
    </row>
    <row r="3" spans="1:34" s="4" customFormat="1" ht="20.100000000000001" customHeight="1" x14ac:dyDescent="0.2">
      <c r="A3" s="130"/>
      <c r="B3" s="126">
        <v>1</v>
      </c>
      <c r="C3" s="126">
        <f>SUM(B3+1)</f>
        <v>2</v>
      </c>
      <c r="D3" s="126">
        <f t="shared" ref="D3:AD3" si="0">SUM(C3+1)</f>
        <v>3</v>
      </c>
      <c r="E3" s="126">
        <f t="shared" si="0"/>
        <v>4</v>
      </c>
      <c r="F3" s="126">
        <f t="shared" si="0"/>
        <v>5</v>
      </c>
      <c r="G3" s="126">
        <f t="shared" si="0"/>
        <v>6</v>
      </c>
      <c r="H3" s="126">
        <f t="shared" si="0"/>
        <v>7</v>
      </c>
      <c r="I3" s="126">
        <f t="shared" si="0"/>
        <v>8</v>
      </c>
      <c r="J3" s="126">
        <f t="shared" si="0"/>
        <v>9</v>
      </c>
      <c r="K3" s="126">
        <f t="shared" si="0"/>
        <v>10</v>
      </c>
      <c r="L3" s="126">
        <f t="shared" si="0"/>
        <v>11</v>
      </c>
      <c r="M3" s="126">
        <f t="shared" si="0"/>
        <v>12</v>
      </c>
      <c r="N3" s="126">
        <f t="shared" si="0"/>
        <v>13</v>
      </c>
      <c r="O3" s="126">
        <f t="shared" si="0"/>
        <v>14</v>
      </c>
      <c r="P3" s="126">
        <f t="shared" si="0"/>
        <v>15</v>
      </c>
      <c r="Q3" s="126">
        <f t="shared" si="0"/>
        <v>16</v>
      </c>
      <c r="R3" s="126">
        <f t="shared" si="0"/>
        <v>17</v>
      </c>
      <c r="S3" s="126">
        <f t="shared" si="0"/>
        <v>18</v>
      </c>
      <c r="T3" s="126">
        <f t="shared" si="0"/>
        <v>19</v>
      </c>
      <c r="U3" s="126">
        <f t="shared" si="0"/>
        <v>20</v>
      </c>
      <c r="V3" s="126">
        <f t="shared" si="0"/>
        <v>21</v>
      </c>
      <c r="W3" s="126">
        <f t="shared" si="0"/>
        <v>22</v>
      </c>
      <c r="X3" s="126">
        <f t="shared" si="0"/>
        <v>23</v>
      </c>
      <c r="Y3" s="126">
        <f t="shared" si="0"/>
        <v>24</v>
      </c>
      <c r="Z3" s="126">
        <f t="shared" si="0"/>
        <v>25</v>
      </c>
      <c r="AA3" s="126">
        <f t="shared" si="0"/>
        <v>26</v>
      </c>
      <c r="AB3" s="126">
        <f t="shared" si="0"/>
        <v>27</v>
      </c>
      <c r="AC3" s="126">
        <f t="shared" si="0"/>
        <v>28</v>
      </c>
      <c r="AD3" s="126">
        <f t="shared" si="0"/>
        <v>29</v>
      </c>
      <c r="AE3" s="126">
        <v>30</v>
      </c>
      <c r="AF3" s="126">
        <v>31</v>
      </c>
      <c r="AG3" s="30" t="s">
        <v>39</v>
      </c>
      <c r="AH3" s="32" t="s">
        <v>38</v>
      </c>
    </row>
    <row r="4" spans="1:34" s="5" customFormat="1" ht="6.75" customHeight="1" x14ac:dyDescent="0.2">
      <c r="A4" s="13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30" t="s">
        <v>37</v>
      </c>
      <c r="AH4" s="32" t="s">
        <v>37</v>
      </c>
    </row>
    <row r="5" spans="1:34" s="5" customFormat="1" ht="20.100000000000001" customHeight="1" x14ac:dyDescent="0.2">
      <c r="A5" s="15" t="s">
        <v>44</v>
      </c>
      <c r="B5" s="17">
        <f>[1]Agosto!$C$5</f>
        <v>33</v>
      </c>
      <c r="C5" s="17">
        <f>[1]Agosto!$C$6</f>
        <v>33.200000000000003</v>
      </c>
      <c r="D5" s="17">
        <f>[1]Agosto!$C$7</f>
        <v>33.9</v>
      </c>
      <c r="E5" s="17">
        <f>[1]Agosto!$C$8</f>
        <v>34</v>
      </c>
      <c r="F5" s="17">
        <f>[1]Agosto!$C$9</f>
        <v>34</v>
      </c>
      <c r="G5" s="17">
        <f>[1]Agosto!$C$10</f>
        <v>34.799999999999997</v>
      </c>
      <c r="H5" s="17">
        <f>[1]Agosto!$C$11</f>
        <v>36.1</v>
      </c>
      <c r="I5" s="17">
        <f>[1]Agosto!$C$12</f>
        <v>35.9</v>
      </c>
      <c r="J5" s="17">
        <f>[1]Agosto!$C$13</f>
        <v>34.4</v>
      </c>
      <c r="K5" s="17">
        <f>[1]Agosto!$C$14</f>
        <v>34.799999999999997</v>
      </c>
      <c r="L5" s="17">
        <f>[1]Agosto!$C$15</f>
        <v>33.200000000000003</v>
      </c>
      <c r="M5" s="17">
        <f>[1]Agosto!$C$16</f>
        <v>32.799999999999997</v>
      </c>
      <c r="N5" s="17">
        <f>[1]Agosto!$C$17</f>
        <v>32.9</v>
      </c>
      <c r="O5" s="17">
        <f>[1]Agosto!$C$18</f>
        <v>32.1</v>
      </c>
      <c r="P5" s="17">
        <f>[1]Agosto!$C$19</f>
        <v>33.4</v>
      </c>
      <c r="Q5" s="17">
        <f>[1]Agosto!$C$20</f>
        <v>34.700000000000003</v>
      </c>
      <c r="R5" s="17">
        <f>[1]Agosto!$C$21</f>
        <v>34.5</v>
      </c>
      <c r="S5" s="17">
        <f>[1]Agosto!$C$22</f>
        <v>36</v>
      </c>
      <c r="T5" s="17">
        <f>[1]Agosto!$C$23</f>
        <v>28.4</v>
      </c>
      <c r="U5" s="17">
        <f>[1]Agosto!$C$24</f>
        <v>29.9</v>
      </c>
      <c r="V5" s="17">
        <f>[1]Agosto!$C$25</f>
        <v>31</v>
      </c>
      <c r="W5" s="17">
        <f>[1]Agosto!$C$26</f>
        <v>34.700000000000003</v>
      </c>
      <c r="X5" s="17">
        <f>[1]Agosto!$C$27</f>
        <v>37.200000000000003</v>
      </c>
      <c r="Y5" s="17">
        <f>[1]Agosto!$C$28</f>
        <v>36.6</v>
      </c>
      <c r="Z5" s="17">
        <f>[1]Agosto!$C$29</f>
        <v>33.4</v>
      </c>
      <c r="AA5" s="17">
        <f>[1]Agosto!$C$30</f>
        <v>37</v>
      </c>
      <c r="AB5" s="17">
        <f>[1]Agosto!$C$31</f>
        <v>29.2</v>
      </c>
      <c r="AC5" s="17">
        <f>[1]Agosto!$C$32</f>
        <v>29.7</v>
      </c>
      <c r="AD5" s="17">
        <f>[1]Agosto!$C$33</f>
        <v>33</v>
      </c>
      <c r="AE5" s="17">
        <f>[1]Agosto!$C$34</f>
        <v>36.9</v>
      </c>
      <c r="AF5" s="17">
        <f>[1]Agosto!$C$35</f>
        <v>37.700000000000003</v>
      </c>
      <c r="AG5" s="31">
        <f>MAX(B5:AF5)</f>
        <v>37.700000000000003</v>
      </c>
      <c r="AH5" s="33">
        <f>AVERAGE(B5:AF5)</f>
        <v>33.819354838709678</v>
      </c>
    </row>
    <row r="6" spans="1:34" ht="17.100000000000001" customHeight="1" x14ac:dyDescent="0.2">
      <c r="A6" s="15" t="s">
        <v>0</v>
      </c>
      <c r="B6" s="17">
        <f>[2]Agosto!$C$5</f>
        <v>30.3</v>
      </c>
      <c r="C6" s="17">
        <f>[2]Agosto!$C$6</f>
        <v>30.8</v>
      </c>
      <c r="D6" s="17">
        <f>[2]Agosto!$C$7</f>
        <v>32.6</v>
      </c>
      <c r="E6" s="17">
        <f>[2]Agosto!$C$8</f>
        <v>31.4</v>
      </c>
      <c r="F6" s="17">
        <f>[2]Agosto!$C$9</f>
        <v>32.200000000000003</v>
      </c>
      <c r="G6" s="17">
        <f>[2]Agosto!$C$10</f>
        <v>32.6</v>
      </c>
      <c r="H6" s="17">
        <f>[2]Agosto!$C$11</f>
        <v>33.200000000000003</v>
      </c>
      <c r="I6" s="17">
        <f>[2]Agosto!$C$12</f>
        <v>33.5</v>
      </c>
      <c r="J6" s="17">
        <f>[2]Agosto!$C$13</f>
        <v>32.799999999999997</v>
      </c>
      <c r="K6" s="17">
        <f>[2]Agosto!$C$14</f>
        <v>33.6</v>
      </c>
      <c r="L6" s="17">
        <f>[2]Agosto!$C$15</f>
        <v>31.6</v>
      </c>
      <c r="M6" s="17">
        <f>[2]Agosto!$C$16</f>
        <v>31.6</v>
      </c>
      <c r="N6" s="17">
        <f>[2]Agosto!$C$17</f>
        <v>31.2</v>
      </c>
      <c r="O6" s="17">
        <f>[2]Agosto!$C$18</f>
        <v>29.5</v>
      </c>
      <c r="P6" s="17">
        <f>[2]Agosto!$C$19</f>
        <v>31.8</v>
      </c>
      <c r="Q6" s="17">
        <f>[2]Agosto!$C$20</f>
        <v>31.7</v>
      </c>
      <c r="R6" s="17">
        <f>[2]Agosto!$C$21</f>
        <v>31.2</v>
      </c>
      <c r="S6" s="17">
        <f>[2]Agosto!$C$22</f>
        <v>24.2</v>
      </c>
      <c r="T6" s="17">
        <f>[2]Agosto!$C$23</f>
        <v>23.9</v>
      </c>
      <c r="U6" s="17">
        <f>[2]Agosto!$C$24</f>
        <v>25.9</v>
      </c>
      <c r="V6" s="17">
        <f>[2]Agosto!$C$25</f>
        <v>28.2</v>
      </c>
      <c r="W6" s="17">
        <f>[2]Agosto!$C$26</f>
        <v>31.9</v>
      </c>
      <c r="X6" s="17">
        <f>[2]Agosto!$C$27</f>
        <v>34.5</v>
      </c>
      <c r="Y6" s="17">
        <f>[2]Agosto!$C$28</f>
        <v>27.8</v>
      </c>
      <c r="Z6" s="17">
        <f>[2]Agosto!$C$29</f>
        <v>29.4</v>
      </c>
      <c r="AA6" s="17">
        <f>[2]Agosto!$C$30</f>
        <v>31.5</v>
      </c>
      <c r="AB6" s="17">
        <f>[2]Agosto!$C$31</f>
        <v>25.6</v>
      </c>
      <c r="AC6" s="17">
        <f>[2]Agosto!$C$32</f>
        <v>27.8</v>
      </c>
      <c r="AD6" s="17">
        <f>[2]Agosto!$C$33</f>
        <v>30.3</v>
      </c>
      <c r="AE6" s="17">
        <f>[2]Agosto!$C$34</f>
        <v>32.299999999999997</v>
      </c>
      <c r="AF6" s="17">
        <f>[2]Agosto!$C$35</f>
        <v>36</v>
      </c>
      <c r="AG6" s="27">
        <f t="shared" ref="AG6:AG16" si="1">MAX(B6:AF6)</f>
        <v>36</v>
      </c>
      <c r="AH6" s="29">
        <f t="shared" ref="AH6:AH16" si="2">AVERAGE(B6:AF6)</f>
        <v>30.674193548387095</v>
      </c>
    </row>
    <row r="7" spans="1:34" ht="17.100000000000001" customHeight="1" x14ac:dyDescent="0.2">
      <c r="A7" s="15" t="s">
        <v>1</v>
      </c>
      <c r="B7" s="17">
        <f>[3]Agosto!$C$5</f>
        <v>34.299999999999997</v>
      </c>
      <c r="C7" s="17">
        <f>[3]Agosto!$C$6</f>
        <v>34.1</v>
      </c>
      <c r="D7" s="17">
        <f>[3]Agosto!$C$7</f>
        <v>34.5</v>
      </c>
      <c r="E7" s="17">
        <f>[3]Agosto!$C$8</f>
        <v>35</v>
      </c>
      <c r="F7" s="17">
        <f>[3]Agosto!$C$9</f>
        <v>35.4</v>
      </c>
      <c r="G7" s="17">
        <f>[3]Agosto!$C$10</f>
        <v>35.1</v>
      </c>
      <c r="H7" s="17">
        <f>[3]Agosto!$C$11</f>
        <v>35.1</v>
      </c>
      <c r="I7" s="17">
        <f>[3]Agosto!$C$12</f>
        <v>36.299999999999997</v>
      </c>
      <c r="J7" s="17">
        <f>[3]Agosto!$C$13</f>
        <v>36.5</v>
      </c>
      <c r="K7" s="17">
        <f>[3]Agosto!$C$14</f>
        <v>35.1</v>
      </c>
      <c r="L7" s="17">
        <f>[3]Agosto!$C$15</f>
        <v>35.299999999999997</v>
      </c>
      <c r="M7" s="17">
        <f>[3]Agosto!$C$16</f>
        <v>35</v>
      </c>
      <c r="N7" s="17">
        <f>[3]Agosto!$C$17</f>
        <v>35.6</v>
      </c>
      <c r="O7" s="17">
        <f>[3]Agosto!$C$18</f>
        <v>34</v>
      </c>
      <c r="P7" s="17">
        <f>[3]Agosto!$C$19</f>
        <v>33.200000000000003</v>
      </c>
      <c r="Q7" s="17">
        <f>[3]Agosto!$C$20</f>
        <v>35.200000000000003</v>
      </c>
      <c r="R7" s="17">
        <f>[3]Agosto!$C$21</f>
        <v>36</v>
      </c>
      <c r="S7" s="17">
        <f>[3]Agosto!$C$22</f>
        <v>31.8</v>
      </c>
      <c r="T7" s="17">
        <f>[3]Agosto!$C$23</f>
        <v>28.6</v>
      </c>
      <c r="U7" s="17">
        <f>[3]Agosto!$C$24</f>
        <v>31.1</v>
      </c>
      <c r="V7" s="17">
        <f>[3]Agosto!$C$25</f>
        <v>33.1</v>
      </c>
      <c r="W7" s="17">
        <f>[3]Agosto!$C$26</f>
        <v>37.299999999999997</v>
      </c>
      <c r="X7" s="17">
        <f>[3]Agosto!$C$27</f>
        <v>37.299999999999997</v>
      </c>
      <c r="Y7" s="17">
        <f>[3]Agosto!$C$28</f>
        <v>34.1</v>
      </c>
      <c r="Z7" s="17">
        <f>[3]Agosto!$C$29</f>
        <v>34.9</v>
      </c>
      <c r="AA7" s="17">
        <f>[3]Agosto!$C$30</f>
        <v>37.6</v>
      </c>
      <c r="AB7" s="17">
        <f>[3]Agosto!$C$31</f>
        <v>27.6</v>
      </c>
      <c r="AC7" s="17">
        <f>[3]Agosto!$C$32</f>
        <v>32.6</v>
      </c>
      <c r="AD7" s="17">
        <f>[3]Agosto!$C$33</f>
        <v>35</v>
      </c>
      <c r="AE7" s="17">
        <f>[3]Agosto!$C$34</f>
        <v>38.9</v>
      </c>
      <c r="AF7" s="17">
        <f>[3]Agosto!$C$35</f>
        <v>40.299999999999997</v>
      </c>
      <c r="AG7" s="27">
        <f t="shared" si="1"/>
        <v>40.299999999999997</v>
      </c>
      <c r="AH7" s="29">
        <f t="shared" si="2"/>
        <v>34.70645161290323</v>
      </c>
    </row>
    <row r="8" spans="1:34" ht="17.100000000000001" customHeight="1" x14ac:dyDescent="0.2">
      <c r="A8" s="15" t="s">
        <v>74</v>
      </c>
      <c r="B8" s="17">
        <f>[4]Agosto!$C$5</f>
        <v>31</v>
      </c>
      <c r="C8" s="17">
        <f>[4]Agosto!$C$6</f>
        <v>31.8</v>
      </c>
      <c r="D8" s="17">
        <f>[4]Agosto!$C$7</f>
        <v>33.200000000000003</v>
      </c>
      <c r="E8" s="17">
        <f>[4]Agosto!$C$8</f>
        <v>32.1</v>
      </c>
      <c r="F8" s="17">
        <f>[4]Agosto!$C$9</f>
        <v>33</v>
      </c>
      <c r="G8" s="17">
        <f>[4]Agosto!$C$10</f>
        <v>33.5</v>
      </c>
      <c r="H8" s="17">
        <f>[4]Agosto!$C$11</f>
        <v>34.5</v>
      </c>
      <c r="I8" s="17">
        <f>[4]Agosto!$C$12</f>
        <v>33.799999999999997</v>
      </c>
      <c r="J8" s="17">
        <f>[4]Agosto!$C$13</f>
        <v>33.4</v>
      </c>
      <c r="K8" s="17">
        <f>[4]Agosto!$C$14</f>
        <v>32.700000000000003</v>
      </c>
      <c r="L8" s="17">
        <f>[4]Agosto!$C$15</f>
        <v>32</v>
      </c>
      <c r="M8" s="17">
        <f>[4]Agosto!$C$16</f>
        <v>31.6</v>
      </c>
      <c r="N8" s="17">
        <f>[4]Agosto!$C$17</f>
        <v>32</v>
      </c>
      <c r="O8" s="17">
        <f>[4]Agosto!$C$18</f>
        <v>31.3</v>
      </c>
      <c r="P8" s="17">
        <f>[4]Agosto!$C$19</f>
        <v>32.799999999999997</v>
      </c>
      <c r="Q8" s="17">
        <f>[4]Agosto!$C$20</f>
        <v>32.4</v>
      </c>
      <c r="R8" s="17">
        <f>[4]Agosto!$C$21</f>
        <v>31.1</v>
      </c>
      <c r="S8" s="17">
        <f>[4]Agosto!$C$22</f>
        <v>34.6</v>
      </c>
      <c r="T8" s="17">
        <f>[4]Agosto!$C$23</f>
        <v>25.3</v>
      </c>
      <c r="U8" s="17">
        <f>[4]Agosto!$C$24</f>
        <v>27.7</v>
      </c>
      <c r="V8" s="17">
        <f>[4]Agosto!$C$25</f>
        <v>27.6</v>
      </c>
      <c r="W8" s="17">
        <f>[4]Agosto!$C$26</f>
        <v>31.1</v>
      </c>
      <c r="X8" s="17">
        <f>[4]Agosto!$C$27</f>
        <v>36</v>
      </c>
      <c r="Y8" s="17">
        <f>[4]Agosto!$C$28</f>
        <v>28.5</v>
      </c>
      <c r="Z8" s="17">
        <f>[4]Agosto!$C$29</f>
        <v>29.9</v>
      </c>
      <c r="AA8" s="17">
        <f>[4]Agosto!$C$30</f>
        <v>32.5</v>
      </c>
      <c r="AB8" s="17">
        <f>[4]Agosto!$C$31</f>
        <v>27.4</v>
      </c>
      <c r="AC8" s="17">
        <f>[4]Agosto!$C$32</f>
        <v>27.1</v>
      </c>
      <c r="AD8" s="17">
        <f>[4]Agosto!$C$33</f>
        <v>30.3</v>
      </c>
      <c r="AE8" s="17">
        <f>[4]Agosto!$C$34</f>
        <v>34.700000000000003</v>
      </c>
      <c r="AF8" s="17">
        <f>[4]Agosto!$C$35</f>
        <v>36.4</v>
      </c>
      <c r="AG8" s="26">
        <f t="shared" si="1"/>
        <v>36.4</v>
      </c>
      <c r="AH8" s="29">
        <f t="shared" si="2"/>
        <v>31.654838709677421</v>
      </c>
    </row>
    <row r="9" spans="1:34" ht="17.100000000000001" customHeight="1" x14ac:dyDescent="0.2">
      <c r="A9" s="15" t="s">
        <v>45</v>
      </c>
      <c r="B9" s="17">
        <f>[5]Agosto!$C$5</f>
        <v>32.6</v>
      </c>
      <c r="C9" s="17">
        <f>[5]Agosto!$C$6</f>
        <v>32.200000000000003</v>
      </c>
      <c r="D9" s="17">
        <f>[5]Agosto!$C$7</f>
        <v>32.6</v>
      </c>
      <c r="E9" s="17">
        <f>[5]Agosto!$C$8</f>
        <v>33</v>
      </c>
      <c r="F9" s="17">
        <f>[5]Agosto!$C$9</f>
        <v>33</v>
      </c>
      <c r="G9" s="17">
        <f>[5]Agosto!$C$10</f>
        <v>32.6</v>
      </c>
      <c r="H9" s="17">
        <f>[5]Agosto!$C$11</f>
        <v>34.1</v>
      </c>
      <c r="I9" s="17">
        <f>[5]Agosto!$C$12</f>
        <v>34</v>
      </c>
      <c r="J9" s="17">
        <f>[5]Agosto!$C$13</f>
        <v>33.9</v>
      </c>
      <c r="K9" s="17">
        <f>[5]Agosto!$C$14</f>
        <v>33.1</v>
      </c>
      <c r="L9" s="17">
        <f>[5]Agosto!$C$15</f>
        <v>33.299999999999997</v>
      </c>
      <c r="M9" s="17">
        <f>[5]Agosto!$C$16</f>
        <v>33.5</v>
      </c>
      <c r="N9" s="17">
        <f>[5]Agosto!$C$17</f>
        <v>33.5</v>
      </c>
      <c r="O9" s="17">
        <f>[5]Agosto!$C$18</f>
        <v>31.5</v>
      </c>
      <c r="P9" s="17">
        <f>[5]Agosto!$C$19</f>
        <v>28.6</v>
      </c>
      <c r="Q9" s="17">
        <f>[5]Agosto!$C$20</f>
        <v>33.6</v>
      </c>
      <c r="R9" s="17">
        <f>[5]Agosto!$C$21</f>
        <v>33.299999999999997</v>
      </c>
      <c r="S9" s="17">
        <f>[5]Agosto!$C$22</f>
        <v>26</v>
      </c>
      <c r="T9" s="17">
        <f>[5]Agosto!$C$23</f>
        <v>25.2</v>
      </c>
      <c r="U9" s="17">
        <f>[5]Agosto!$C$24</f>
        <v>28.6</v>
      </c>
      <c r="V9" s="17">
        <f>[5]Agosto!$C$25</f>
        <v>32</v>
      </c>
      <c r="W9" s="17">
        <f>[5]Agosto!$C$26</f>
        <v>34.5</v>
      </c>
      <c r="X9" s="17">
        <f>[5]Agosto!$C$27</f>
        <v>35.200000000000003</v>
      </c>
      <c r="Y9" s="17">
        <f>[5]Agosto!$C$28</f>
        <v>26.4</v>
      </c>
      <c r="Z9" s="17">
        <f>[5]Agosto!$C$29</f>
        <v>32.799999999999997</v>
      </c>
      <c r="AA9" s="17">
        <f>[5]Agosto!$C$30</f>
        <v>35.5</v>
      </c>
      <c r="AB9" s="17">
        <f>[5]Agosto!$C$31</f>
        <v>26.9</v>
      </c>
      <c r="AC9" s="17">
        <f>[5]Agosto!$C$32</f>
        <v>32.4</v>
      </c>
      <c r="AD9" s="17">
        <f>[5]Agosto!$C$33</f>
        <v>33.6</v>
      </c>
      <c r="AE9" s="17">
        <f>[5]Agosto!$C$34</f>
        <v>35.5</v>
      </c>
      <c r="AF9" s="17">
        <f>[5]Agosto!$C$35</f>
        <v>37.799999999999997</v>
      </c>
      <c r="AG9" s="27">
        <f t="shared" ref="AG9" si="3">MAX(B9:AF9)</f>
        <v>37.799999999999997</v>
      </c>
      <c r="AH9" s="29">
        <f t="shared" ref="AH9" si="4">AVERAGE(B9:AF9)</f>
        <v>32.283870967741933</v>
      </c>
    </row>
    <row r="10" spans="1:34" ht="17.100000000000001" customHeight="1" x14ac:dyDescent="0.2">
      <c r="A10" s="15" t="s">
        <v>2</v>
      </c>
      <c r="B10" s="17">
        <f>[6]Agosto!$C$5</f>
        <v>31.5</v>
      </c>
      <c r="C10" s="17">
        <f>[6]Agosto!$C$6</f>
        <v>31.4</v>
      </c>
      <c r="D10" s="17">
        <f>[6]Agosto!$C$7</f>
        <v>31.2</v>
      </c>
      <c r="E10" s="17">
        <f>[6]Agosto!$C$8</f>
        <v>32</v>
      </c>
      <c r="F10" s="17">
        <f>[6]Agosto!$C$9</f>
        <v>32.6</v>
      </c>
      <c r="G10" s="17">
        <f>[6]Agosto!$C$10</f>
        <v>32.299999999999997</v>
      </c>
      <c r="H10" s="17">
        <f>[6]Agosto!$C$11</f>
        <v>32.799999999999997</v>
      </c>
      <c r="I10" s="17">
        <f>[6]Agosto!$C$12</f>
        <v>34.4</v>
      </c>
      <c r="J10" s="17">
        <f>[6]Agosto!$C$13</f>
        <v>33.4</v>
      </c>
      <c r="K10" s="17">
        <f>[6]Agosto!$C$14</f>
        <v>33.700000000000003</v>
      </c>
      <c r="L10" s="17">
        <f>[6]Agosto!$C$15</f>
        <v>32.4</v>
      </c>
      <c r="M10" s="17">
        <f>[6]Agosto!$C$16</f>
        <v>32</v>
      </c>
      <c r="N10" s="17">
        <f>[6]Agosto!$C$17</f>
        <v>32.1</v>
      </c>
      <c r="O10" s="17">
        <f>[6]Agosto!$C$18</f>
        <v>31</v>
      </c>
      <c r="P10" s="17">
        <f>[6]Agosto!$C$19</f>
        <v>31.2</v>
      </c>
      <c r="Q10" s="17">
        <f>[6]Agosto!$C$20</f>
        <v>32.700000000000003</v>
      </c>
      <c r="R10" s="17">
        <f>[6]Agosto!$C$21</f>
        <v>33.299999999999997</v>
      </c>
      <c r="S10" s="17">
        <f>[6]Agosto!$C$22</f>
        <v>32.9</v>
      </c>
      <c r="T10" s="17">
        <f>[6]Agosto!$C$23</f>
        <v>26.7</v>
      </c>
      <c r="U10" s="17">
        <f>[6]Agosto!$C$24</f>
        <v>29.7</v>
      </c>
      <c r="V10" s="17">
        <f>[6]Agosto!$C$25</f>
        <v>31.3</v>
      </c>
      <c r="W10" s="17">
        <f>[6]Agosto!$C$26</f>
        <v>34.1</v>
      </c>
      <c r="X10" s="17">
        <f>[6]Agosto!$C$27</f>
        <v>34.799999999999997</v>
      </c>
      <c r="Y10" s="17">
        <f>[6]Agosto!$C$28</f>
        <v>33.6</v>
      </c>
      <c r="Z10" s="17">
        <f>[6]Agosto!$C$29</f>
        <v>33.799999999999997</v>
      </c>
      <c r="AA10" s="17">
        <f>[6]Agosto!$C$30</f>
        <v>35.799999999999997</v>
      </c>
      <c r="AB10" s="17">
        <f>[6]Agosto!$C$31</f>
        <v>27.7</v>
      </c>
      <c r="AC10" s="17">
        <f>[6]Agosto!$C$32</f>
        <v>29</v>
      </c>
      <c r="AD10" s="17">
        <f>[6]Agosto!$C$33</f>
        <v>32.700000000000003</v>
      </c>
      <c r="AE10" s="17">
        <f>[6]Agosto!$C$34</f>
        <v>36</v>
      </c>
      <c r="AF10" s="17">
        <f>[6]Agosto!$C$35</f>
        <v>37.1</v>
      </c>
      <c r="AG10" s="27">
        <f t="shared" si="1"/>
        <v>37.1</v>
      </c>
      <c r="AH10" s="29">
        <f t="shared" si="2"/>
        <v>32.4258064516129</v>
      </c>
    </row>
    <row r="11" spans="1:34" ht="17.100000000000001" customHeight="1" x14ac:dyDescent="0.2">
      <c r="A11" s="15" t="s">
        <v>3</v>
      </c>
      <c r="B11" s="17">
        <f>[7]Agosto!$C$5</f>
        <v>31</v>
      </c>
      <c r="C11" s="17">
        <f>[7]Agosto!$C$6</f>
        <v>31.9</v>
      </c>
      <c r="D11" s="17">
        <f>[7]Agosto!$C$7</f>
        <v>31.9</v>
      </c>
      <c r="E11" s="17">
        <f>[7]Agosto!$C$8</f>
        <v>32.200000000000003</v>
      </c>
      <c r="F11" s="17">
        <f>[7]Agosto!$C$9</f>
        <v>32</v>
      </c>
      <c r="G11" s="17">
        <f>[7]Agosto!$C$10</f>
        <v>32.799999999999997</v>
      </c>
      <c r="H11" s="17">
        <f>[7]Agosto!$C$11</f>
        <v>34</v>
      </c>
      <c r="I11" s="17">
        <f>[7]Agosto!$C$12</f>
        <v>33.5</v>
      </c>
      <c r="J11" s="17">
        <f>[7]Agosto!$C$13</f>
        <v>32.5</v>
      </c>
      <c r="K11" s="17">
        <f>[7]Agosto!$C$14</f>
        <v>32.6</v>
      </c>
      <c r="L11" s="17">
        <f>[7]Agosto!$C$15</f>
        <v>31.6</v>
      </c>
      <c r="M11" s="17">
        <f>[7]Agosto!$C$16</f>
        <v>30.8</v>
      </c>
      <c r="N11" s="17">
        <f>[7]Agosto!$C$17</f>
        <v>30.7</v>
      </c>
      <c r="O11" s="17">
        <f>[7]Agosto!$C$18</f>
        <v>30.4</v>
      </c>
      <c r="P11" s="17">
        <f>[7]Agosto!$C$19</f>
        <v>31.5</v>
      </c>
      <c r="Q11" s="17">
        <f>[7]Agosto!$C$20</f>
        <v>33.1</v>
      </c>
      <c r="R11" s="17">
        <f>[7]Agosto!$C$21</f>
        <v>33.299999999999997</v>
      </c>
      <c r="S11" s="17">
        <f>[7]Agosto!$C$22</f>
        <v>34.200000000000003</v>
      </c>
      <c r="T11" s="17">
        <f>[7]Agosto!$C$23</f>
        <v>30.1</v>
      </c>
      <c r="U11" s="17">
        <f>[7]Agosto!$C$24</f>
        <v>30</v>
      </c>
      <c r="V11" s="17">
        <f>[7]Agosto!$C$25</f>
        <v>31.8</v>
      </c>
      <c r="W11" s="17">
        <f>[7]Agosto!$C$26</f>
        <v>33.9</v>
      </c>
      <c r="X11" s="17">
        <f>[7]Agosto!$C$27</f>
        <v>35.9</v>
      </c>
      <c r="Y11" s="17">
        <f>[7]Agosto!$C$28</f>
        <v>36.6</v>
      </c>
      <c r="Z11" s="17">
        <f>[7]Agosto!$C$29</f>
        <v>33.799999999999997</v>
      </c>
      <c r="AA11" s="17">
        <f>[7]Agosto!$C$30</f>
        <v>36.6</v>
      </c>
      <c r="AB11" s="17">
        <f>[7]Agosto!$C$31</f>
        <v>29.6</v>
      </c>
      <c r="AC11" s="17">
        <f>[7]Agosto!$C$32</f>
        <v>27</v>
      </c>
      <c r="AD11" s="17">
        <f>[7]Agosto!$C$33</f>
        <v>32.5</v>
      </c>
      <c r="AE11" s="17">
        <f>[7]Agosto!$C$34</f>
        <v>35.4</v>
      </c>
      <c r="AF11" s="17">
        <f>[7]Agosto!$C$35</f>
        <v>35.5</v>
      </c>
      <c r="AG11" s="27">
        <f t="shared" si="1"/>
        <v>36.6</v>
      </c>
      <c r="AH11" s="29">
        <f t="shared" si="2"/>
        <v>32.538709677419355</v>
      </c>
    </row>
    <row r="12" spans="1:34" ht="17.100000000000001" customHeight="1" x14ac:dyDescent="0.2">
      <c r="A12" s="15" t="s">
        <v>4</v>
      </c>
      <c r="B12" s="17">
        <f>[8]Agosto!$C$5</f>
        <v>29.3</v>
      </c>
      <c r="C12" s="17">
        <f>[8]Agosto!$C$6</f>
        <v>29.6</v>
      </c>
      <c r="D12" s="17">
        <f>[8]Agosto!$C$7</f>
        <v>30.1</v>
      </c>
      <c r="E12" s="17">
        <f>[8]Agosto!$C$8</f>
        <v>30.3</v>
      </c>
      <c r="F12" s="17">
        <f>[8]Agosto!$C$9</f>
        <v>30.2</v>
      </c>
      <c r="G12" s="17">
        <f>[8]Agosto!$C$10</f>
        <v>30.9</v>
      </c>
      <c r="H12" s="17">
        <f>[8]Agosto!$C$11</f>
        <v>32.299999999999997</v>
      </c>
      <c r="I12" s="17">
        <f>[8]Agosto!$C$12</f>
        <v>31.6</v>
      </c>
      <c r="J12" s="17">
        <f>[8]Agosto!$C$13</f>
        <v>30.8</v>
      </c>
      <c r="K12" s="17">
        <f>[8]Agosto!$C$14</f>
        <v>30.6</v>
      </c>
      <c r="L12" s="17">
        <f>[8]Agosto!$C$15</f>
        <v>29.2</v>
      </c>
      <c r="M12" s="17">
        <f>[8]Agosto!$C$16</f>
        <v>29.8</v>
      </c>
      <c r="N12" s="17">
        <f>[8]Agosto!$C$17</f>
        <v>28.5</v>
      </c>
      <c r="O12" s="17">
        <f>[8]Agosto!$C$18</f>
        <v>29</v>
      </c>
      <c r="P12" s="17">
        <f>[8]Agosto!$C$19</f>
        <v>30</v>
      </c>
      <c r="Q12" s="17">
        <f>[8]Agosto!$C$20</f>
        <v>31.1</v>
      </c>
      <c r="R12" s="17">
        <f>[8]Agosto!$C$21</f>
        <v>31.3</v>
      </c>
      <c r="S12" s="17">
        <f>[8]Agosto!$C$22</f>
        <v>31.8</v>
      </c>
      <c r="T12" s="17">
        <f>[8]Agosto!$C$23</f>
        <v>27.1</v>
      </c>
      <c r="U12" s="17">
        <f>[8]Agosto!$C$24</f>
        <v>29.5</v>
      </c>
      <c r="V12" s="17">
        <f>[8]Agosto!$C$25</f>
        <v>30.7</v>
      </c>
      <c r="W12" s="17">
        <f>[8]Agosto!$C$26</f>
        <v>32.799999999999997</v>
      </c>
      <c r="X12" s="17">
        <f>[8]Agosto!$C$27</f>
        <v>33.9</v>
      </c>
      <c r="Y12" s="17">
        <f>[8]Agosto!$C$28</f>
        <v>34.299999999999997</v>
      </c>
      <c r="Z12" s="17">
        <f>[8]Agosto!$C$29</f>
        <v>33.799999999999997</v>
      </c>
      <c r="AA12" s="17">
        <f>[8]Agosto!$C$30</f>
        <v>34.9</v>
      </c>
      <c r="AB12" s="17">
        <f>[8]Agosto!$C$31</f>
        <v>27.8</v>
      </c>
      <c r="AC12" s="17">
        <f>[8]Agosto!$C$32</f>
        <v>26.5</v>
      </c>
      <c r="AD12" s="17">
        <f>[8]Agosto!$C$33</f>
        <v>30.9</v>
      </c>
      <c r="AE12" s="17">
        <f>[8]Agosto!$C$34</f>
        <v>34.299999999999997</v>
      </c>
      <c r="AF12" s="17">
        <f>[8]Agosto!$C$35</f>
        <v>33.9</v>
      </c>
      <c r="AG12" s="27">
        <f t="shared" si="1"/>
        <v>34.9</v>
      </c>
      <c r="AH12" s="29">
        <f t="shared" si="2"/>
        <v>30.86451612903225</v>
      </c>
    </row>
    <row r="13" spans="1:34" ht="17.100000000000001" customHeight="1" x14ac:dyDescent="0.2">
      <c r="A13" s="15" t="s">
        <v>5</v>
      </c>
      <c r="B13" s="17">
        <f>[9]Agosto!$C$5</f>
        <v>30.9</v>
      </c>
      <c r="C13" s="17">
        <f>[9]Agosto!$C$6</f>
        <v>25.9</v>
      </c>
      <c r="D13" s="17" t="str">
        <f>[9]Agosto!$C$7</f>
        <v>*</v>
      </c>
      <c r="E13" s="17" t="str">
        <f>[9]Agosto!$C$8</f>
        <v>*</v>
      </c>
      <c r="F13" s="17" t="str">
        <f>[9]Agosto!$C$9</f>
        <v>*</v>
      </c>
      <c r="G13" s="17" t="str">
        <f>[9]Agosto!$C$10</f>
        <v>*</v>
      </c>
      <c r="H13" s="17" t="str">
        <f>[9]Agosto!$C$11</f>
        <v>*</v>
      </c>
      <c r="I13" s="17" t="str">
        <f>[9]Agosto!$C$12</f>
        <v>*</v>
      </c>
      <c r="J13" s="17" t="str">
        <f>[9]Agosto!$C$13</f>
        <v>*</v>
      </c>
      <c r="K13" s="17" t="str">
        <f>[9]Agosto!$C$14</f>
        <v>*</v>
      </c>
      <c r="L13" s="17" t="str">
        <f>[9]Agosto!$C$15</f>
        <v>*</v>
      </c>
      <c r="M13" s="17" t="str">
        <f>[9]Agosto!$C$16</f>
        <v>*</v>
      </c>
      <c r="N13" s="17" t="str">
        <f>[9]Agosto!$C$17</f>
        <v>*</v>
      </c>
      <c r="O13" s="17" t="str">
        <f>[9]Agosto!$C$18</f>
        <v>*</v>
      </c>
      <c r="P13" s="17" t="str">
        <f>[9]Agosto!$C$19</f>
        <v>*</v>
      </c>
      <c r="Q13" s="17" t="str">
        <f>[9]Agosto!$C$20</f>
        <v>*</v>
      </c>
      <c r="R13" s="17" t="str">
        <f>[9]Agosto!$C$21</f>
        <v>*</v>
      </c>
      <c r="S13" s="17" t="str">
        <f>[9]Agosto!$C$22</f>
        <v>*</v>
      </c>
      <c r="T13" s="17" t="str">
        <f>[9]Agosto!$C$23</f>
        <v>*</v>
      </c>
      <c r="U13" s="17" t="str">
        <f>[9]Agosto!$C$24</f>
        <v>*</v>
      </c>
      <c r="V13" s="17" t="str">
        <f>[9]Agosto!$C$25</f>
        <v>*</v>
      </c>
      <c r="W13" s="17" t="str">
        <f>[9]Agosto!$C$26</f>
        <v>*</v>
      </c>
      <c r="X13" s="17" t="str">
        <f>[9]Agosto!$C$27</f>
        <v>*</v>
      </c>
      <c r="Y13" s="17" t="str">
        <f>[9]Agosto!$C$28</f>
        <v>*</v>
      </c>
      <c r="Z13" s="17" t="str">
        <f>[9]Agosto!$C$29</f>
        <v>*</v>
      </c>
      <c r="AA13" s="17" t="str">
        <f>[9]Agosto!$C$30</f>
        <v>*</v>
      </c>
      <c r="AB13" s="17" t="str">
        <f>[9]Agosto!$C$31</f>
        <v>*</v>
      </c>
      <c r="AC13" s="17" t="str">
        <f>[9]Agosto!$C$32</f>
        <v>*</v>
      </c>
      <c r="AD13" s="17" t="str">
        <f>[9]Agosto!$C$33</f>
        <v>*</v>
      </c>
      <c r="AE13" s="17" t="str">
        <f>[9]Agosto!$C$34</f>
        <v>*</v>
      </c>
      <c r="AF13" s="17" t="str">
        <f>[9]Agosto!$C$35</f>
        <v>*</v>
      </c>
      <c r="AG13" s="27">
        <f t="shared" si="1"/>
        <v>30.9</v>
      </c>
      <c r="AH13" s="29">
        <f t="shared" si="2"/>
        <v>28.4</v>
      </c>
    </row>
    <row r="14" spans="1:34" ht="17.100000000000001" customHeight="1" x14ac:dyDescent="0.2">
      <c r="A14" s="15" t="s">
        <v>47</v>
      </c>
      <c r="B14" s="17">
        <f>[10]Agosto!$C$5</f>
        <v>31.4</v>
      </c>
      <c r="C14" s="17">
        <f>[10]Agosto!$C$6</f>
        <v>31.9</v>
      </c>
      <c r="D14" s="17">
        <f>[10]Agosto!$C$7</f>
        <v>31.6</v>
      </c>
      <c r="E14" s="17">
        <f>[10]Agosto!$C$8</f>
        <v>31.9</v>
      </c>
      <c r="F14" s="17">
        <f>[10]Agosto!$C$9</f>
        <v>32.299999999999997</v>
      </c>
      <c r="G14" s="17">
        <f>[10]Agosto!$C$10</f>
        <v>32.6</v>
      </c>
      <c r="H14" s="17">
        <f>[10]Agosto!$C$11</f>
        <v>33.200000000000003</v>
      </c>
      <c r="I14" s="17">
        <f>[10]Agosto!$C$12</f>
        <v>33.6</v>
      </c>
      <c r="J14" s="17">
        <f>[10]Agosto!$C$13</f>
        <v>32.700000000000003</v>
      </c>
      <c r="K14" s="17">
        <f>[10]Agosto!$C$14</f>
        <v>32.5</v>
      </c>
      <c r="L14" s="17">
        <f>[10]Agosto!$C$15</f>
        <v>31.7</v>
      </c>
      <c r="M14" s="17">
        <f>[10]Agosto!$C$16</f>
        <v>32.1</v>
      </c>
      <c r="N14" s="17">
        <f>[10]Agosto!$C$17</f>
        <v>31.3</v>
      </c>
      <c r="O14" s="17">
        <f>[10]Agosto!$C$18</f>
        <v>30.8</v>
      </c>
      <c r="P14" s="17">
        <f>[10]Agosto!$C$19</f>
        <v>31.7</v>
      </c>
      <c r="Q14" s="17">
        <f>[10]Agosto!$C$20</f>
        <v>33.4</v>
      </c>
      <c r="R14" s="17">
        <f>[10]Agosto!$C$21</f>
        <v>33.5</v>
      </c>
      <c r="S14" s="17">
        <f>[10]Agosto!$C$22</f>
        <v>33.799999999999997</v>
      </c>
      <c r="T14" s="17">
        <f>[10]Agosto!$C$23</f>
        <v>29.5</v>
      </c>
      <c r="U14" s="17">
        <f>[10]Agosto!$C$24</f>
        <v>31.4</v>
      </c>
      <c r="V14" s="17">
        <f>[10]Agosto!$C$25</f>
        <v>33</v>
      </c>
      <c r="W14" s="17">
        <f>[10]Agosto!$C$26</f>
        <v>34.299999999999997</v>
      </c>
      <c r="X14" s="17">
        <f>[10]Agosto!$C$27</f>
        <v>35.200000000000003</v>
      </c>
      <c r="Y14" s="17">
        <f>[10]Agosto!$C$28</f>
        <v>36.299999999999997</v>
      </c>
      <c r="Z14" s="17">
        <f>[10]Agosto!$C$29</f>
        <v>35.700000000000003</v>
      </c>
      <c r="AA14" s="17">
        <f>[10]Agosto!$C$30</f>
        <v>36.5</v>
      </c>
      <c r="AB14" s="17">
        <f>[10]Agosto!$C$31</f>
        <v>27</v>
      </c>
      <c r="AC14" s="17">
        <f>[10]Agosto!$C$32</f>
        <v>28.7</v>
      </c>
      <c r="AD14" s="17">
        <f>[10]Agosto!$C$33</f>
        <v>33.5</v>
      </c>
      <c r="AE14" s="17">
        <f>[10]Agosto!$C$34</f>
        <v>35.700000000000003</v>
      </c>
      <c r="AF14" s="17">
        <f>[10]Agosto!$C$35</f>
        <v>35.5</v>
      </c>
      <c r="AG14" s="27">
        <f>MAX(B14:AF14)</f>
        <v>36.5</v>
      </c>
      <c r="AH14" s="29">
        <f>AVERAGE(B14:AF14)</f>
        <v>32.719354838709677</v>
      </c>
    </row>
    <row r="15" spans="1:34" ht="17.100000000000001" customHeight="1" x14ac:dyDescent="0.2">
      <c r="A15" s="15" t="s">
        <v>6</v>
      </c>
      <c r="B15" s="17">
        <f>[11]Agosto!$C$5</f>
        <v>34.9</v>
      </c>
      <c r="C15" s="17">
        <f>[11]Agosto!$C$6</f>
        <v>34.799999999999997</v>
      </c>
      <c r="D15" s="17">
        <f>[11]Agosto!$C$7</f>
        <v>35.1</v>
      </c>
      <c r="E15" s="17">
        <f>[11]Agosto!$C$8</f>
        <v>35.4</v>
      </c>
      <c r="F15" s="17">
        <f>[11]Agosto!$C$9</f>
        <v>35.700000000000003</v>
      </c>
      <c r="G15" s="17">
        <f>[11]Agosto!$C$10</f>
        <v>36.5</v>
      </c>
      <c r="H15" s="17">
        <f>[11]Agosto!$C$11</f>
        <v>37.1</v>
      </c>
      <c r="I15" s="17">
        <f>[11]Agosto!$C$12</f>
        <v>37.200000000000003</v>
      </c>
      <c r="J15" s="17">
        <f>[11]Agosto!$C$13</f>
        <v>36.4</v>
      </c>
      <c r="K15" s="17">
        <f>[11]Agosto!$C$14</f>
        <v>36.200000000000003</v>
      </c>
      <c r="L15" s="17">
        <f>[11]Agosto!$C$15</f>
        <v>35.1</v>
      </c>
      <c r="M15" s="17">
        <f>[11]Agosto!$C$16</f>
        <v>34.6</v>
      </c>
      <c r="N15" s="17">
        <f>[11]Agosto!$C$17</f>
        <v>34.9</v>
      </c>
      <c r="O15" s="17">
        <f>[11]Agosto!$C$18</f>
        <v>34.700000000000003</v>
      </c>
      <c r="P15" s="17">
        <f>[11]Agosto!$C$19</f>
        <v>35</v>
      </c>
      <c r="Q15" s="17">
        <f>[11]Agosto!$C$20</f>
        <v>35.799999999999997</v>
      </c>
      <c r="R15" s="17">
        <f>[11]Agosto!$C$21</f>
        <v>37.1</v>
      </c>
      <c r="S15" s="17">
        <f>[11]Agosto!$C$22</f>
        <v>36.799999999999997</v>
      </c>
      <c r="T15" s="17">
        <f>[11]Agosto!$C$23</f>
        <v>31.7</v>
      </c>
      <c r="U15" s="17">
        <f>[11]Agosto!$C$24</f>
        <v>32.6</v>
      </c>
      <c r="V15" s="17">
        <f>[11]Agosto!$C$25</f>
        <v>35.4</v>
      </c>
      <c r="W15" s="17">
        <f>[11]Agosto!$C$26</f>
        <v>37.799999999999997</v>
      </c>
      <c r="X15" s="17">
        <f>[11]Agosto!$C$27</f>
        <v>38.299999999999997</v>
      </c>
      <c r="Y15" s="17">
        <f>[11]Agosto!$C$28</f>
        <v>36.200000000000003</v>
      </c>
      <c r="Z15" s="17">
        <f>[11]Agosto!$C$29</f>
        <v>36.6</v>
      </c>
      <c r="AA15" s="17">
        <f>[11]Agosto!$C$30</f>
        <v>39.200000000000003</v>
      </c>
      <c r="AB15" s="17">
        <f>[11]Agosto!$C$31</f>
        <v>30.1</v>
      </c>
      <c r="AC15" s="17">
        <f>[11]Agosto!$C$32</f>
        <v>32</v>
      </c>
      <c r="AD15" s="17">
        <f>[11]Agosto!$C$33</f>
        <v>36.1</v>
      </c>
      <c r="AE15" s="17">
        <f>[11]Agosto!$C$34</f>
        <v>39.1</v>
      </c>
      <c r="AF15" s="17">
        <f>[11]Agosto!$C$35</f>
        <v>39</v>
      </c>
      <c r="AG15" s="27">
        <f t="shared" si="1"/>
        <v>39.200000000000003</v>
      </c>
      <c r="AH15" s="29">
        <f t="shared" si="2"/>
        <v>35.722580645161287</v>
      </c>
    </row>
    <row r="16" spans="1:34" ht="17.100000000000001" customHeight="1" x14ac:dyDescent="0.2">
      <c r="A16" s="15" t="s">
        <v>7</v>
      </c>
      <c r="B16" s="17">
        <f>[12]Agosto!$C$5</f>
        <v>30.4</v>
      </c>
      <c r="C16" s="17">
        <f>[12]Agosto!$C$6</f>
        <v>31.5</v>
      </c>
      <c r="D16" s="17">
        <f>[12]Agosto!$C$7</f>
        <v>32.1</v>
      </c>
      <c r="E16" s="17">
        <f>[12]Agosto!$C$8</f>
        <v>31.5</v>
      </c>
      <c r="F16" s="17">
        <f>[12]Agosto!$C$9</f>
        <v>32.6</v>
      </c>
      <c r="G16" s="17">
        <f>[12]Agosto!$C$10</f>
        <v>33.1</v>
      </c>
      <c r="H16" s="17">
        <f>[12]Agosto!$C$11</f>
        <v>32.9</v>
      </c>
      <c r="I16" s="17">
        <f>[12]Agosto!$C$12</f>
        <v>34.5</v>
      </c>
      <c r="J16" s="17">
        <f>[12]Agosto!$C$13</f>
        <v>33</v>
      </c>
      <c r="K16" s="17">
        <f>[12]Agosto!$C$14</f>
        <v>34.200000000000003</v>
      </c>
      <c r="L16" s="17">
        <f>[12]Agosto!$C$15</f>
        <v>31.8</v>
      </c>
      <c r="M16" s="17">
        <f>[12]Agosto!$C$16</f>
        <v>31.7</v>
      </c>
      <c r="N16" s="17">
        <f>[12]Agosto!$C$17</f>
        <v>31.4</v>
      </c>
      <c r="O16" s="17">
        <f>[12]Agosto!$C$18</f>
        <v>29.9</v>
      </c>
      <c r="P16" s="17">
        <f>[12]Agosto!$C$19</f>
        <v>30.4</v>
      </c>
      <c r="Q16" s="17">
        <f>[12]Agosto!$C$20</f>
        <v>31.4</v>
      </c>
      <c r="R16" s="17">
        <f>[12]Agosto!$C$21</f>
        <v>32</v>
      </c>
      <c r="S16" s="17">
        <f>[12]Agosto!$C$22</f>
        <v>27.1</v>
      </c>
      <c r="T16" s="17">
        <f>[12]Agosto!$C$23</f>
        <v>22.7</v>
      </c>
      <c r="U16" s="17">
        <f>[12]Agosto!$C$24</f>
        <v>26.5</v>
      </c>
      <c r="V16" s="17">
        <f>[12]Agosto!$C$25</f>
        <v>28</v>
      </c>
      <c r="W16" s="17">
        <f>[12]Agosto!$C$26</f>
        <v>32</v>
      </c>
      <c r="X16" s="17">
        <f>[12]Agosto!$C$27</f>
        <v>34.6</v>
      </c>
      <c r="Y16" s="17">
        <f>[12]Agosto!$C$28</f>
        <v>28.4</v>
      </c>
      <c r="Z16" s="17">
        <f>[12]Agosto!$C$29</f>
        <v>29.6</v>
      </c>
      <c r="AA16" s="17">
        <f>[12]Agosto!$C$30</f>
        <v>32.299999999999997</v>
      </c>
      <c r="AB16" s="17">
        <f>[12]Agosto!$C$31</f>
        <v>26.4</v>
      </c>
      <c r="AC16" s="17">
        <f>[12]Agosto!$C$32</f>
        <v>27</v>
      </c>
      <c r="AD16" s="17">
        <f>[12]Agosto!$C$33</f>
        <v>30</v>
      </c>
      <c r="AE16" s="17">
        <f>[12]Agosto!$C$34</f>
        <v>32.5</v>
      </c>
      <c r="AF16" s="17">
        <f>[12]Agosto!$C$35</f>
        <v>35.6</v>
      </c>
      <c r="AG16" s="27">
        <f t="shared" si="1"/>
        <v>35.6</v>
      </c>
      <c r="AH16" s="29">
        <f t="shared" si="2"/>
        <v>30.874193548387098</v>
      </c>
    </row>
    <row r="17" spans="1:34" ht="17.100000000000001" customHeight="1" x14ac:dyDescent="0.2">
      <c r="A17" s="15" t="s">
        <v>8</v>
      </c>
      <c r="B17" s="17">
        <f>[13]Agosto!$C$5</f>
        <v>30.1</v>
      </c>
      <c r="C17" s="17">
        <f>[13]Agosto!$C$6</f>
        <v>30.9</v>
      </c>
      <c r="D17" s="17">
        <f>[13]Agosto!$C$7</f>
        <v>31.6</v>
      </c>
      <c r="E17" s="17">
        <f>[13]Agosto!$C$8</f>
        <v>31.9</v>
      </c>
      <c r="F17" s="17">
        <f>[13]Agosto!$C$9</f>
        <v>31.6</v>
      </c>
      <c r="G17" s="17">
        <f>[13]Agosto!$C$10</f>
        <v>32.1</v>
      </c>
      <c r="H17" s="17">
        <f>[13]Agosto!$C$11</f>
        <v>33.6</v>
      </c>
      <c r="I17" s="17">
        <f>[13]Agosto!$C$12</f>
        <v>32.799999999999997</v>
      </c>
      <c r="J17" s="17">
        <f>[13]Agosto!$C$13</f>
        <v>31.7</v>
      </c>
      <c r="K17" s="17">
        <f>[13]Agosto!$C$14</f>
        <v>31.6</v>
      </c>
      <c r="L17" s="17">
        <f>[13]Agosto!$C$15</f>
        <v>31.2</v>
      </c>
      <c r="M17" s="17">
        <f>[13]Agosto!$C$16</f>
        <v>31.4</v>
      </c>
      <c r="N17" s="17">
        <f>[13]Agosto!$C$17</f>
        <v>30.2</v>
      </c>
      <c r="O17" s="17">
        <f>[13]Agosto!$C$18</f>
        <v>30.1</v>
      </c>
      <c r="P17" s="17">
        <f>[13]Agosto!$C$19</f>
        <v>31.7</v>
      </c>
      <c r="Q17" s="17">
        <f>[13]Agosto!$C$20</f>
        <v>31.3</v>
      </c>
      <c r="R17" s="17">
        <f>[13]Agosto!$C$21</f>
        <v>29.8</v>
      </c>
      <c r="S17" s="17">
        <f>[13]Agosto!$C$22</f>
        <v>27.1</v>
      </c>
      <c r="T17" s="17">
        <f>[13]Agosto!$C$23</f>
        <v>22.8</v>
      </c>
      <c r="U17" s="17">
        <f>[13]Agosto!$C$24</f>
        <v>25.6</v>
      </c>
      <c r="V17" s="17">
        <f>[13]Agosto!$C$25</f>
        <v>27.4</v>
      </c>
      <c r="W17" s="17">
        <f>[13]Agosto!$C$26</f>
        <v>29.5</v>
      </c>
      <c r="X17" s="17">
        <f>[13]Agosto!$C$27</f>
        <v>32.5</v>
      </c>
      <c r="Y17" s="17">
        <f>[13]Agosto!$C$28</f>
        <v>26</v>
      </c>
      <c r="Z17" s="17">
        <f>[13]Agosto!$C$29</f>
        <v>25.7</v>
      </c>
      <c r="AA17" s="17">
        <f>[13]Agosto!$C$30</f>
        <v>29.1</v>
      </c>
      <c r="AB17" s="17">
        <f>[13]Agosto!$C$31</f>
        <v>25.6</v>
      </c>
      <c r="AC17" s="17">
        <f>[13]Agosto!$C$32</f>
        <v>26.1</v>
      </c>
      <c r="AD17" s="17">
        <f>[13]Agosto!$C$33</f>
        <v>29.2</v>
      </c>
      <c r="AE17" s="17">
        <f>[13]Agosto!$C$34</f>
        <v>32</v>
      </c>
      <c r="AF17" s="17">
        <f>[13]Agosto!$C$35</f>
        <v>36.200000000000003</v>
      </c>
      <c r="AG17" s="27">
        <f>MAX(B17:AF17)</f>
        <v>36.200000000000003</v>
      </c>
      <c r="AH17" s="29">
        <f>AVERAGE(B17:AF17)</f>
        <v>29.948387096774198</v>
      </c>
    </row>
    <row r="18" spans="1:34" ht="17.100000000000001" customHeight="1" x14ac:dyDescent="0.2">
      <c r="A18" s="15" t="s">
        <v>9</v>
      </c>
      <c r="B18" s="17">
        <f>[14]Agosto!$C$5</f>
        <v>30.8</v>
      </c>
      <c r="C18" s="17">
        <f>[14]Agosto!$C$6</f>
        <v>31.8</v>
      </c>
      <c r="D18" s="17">
        <f>[14]Agosto!$C$7</f>
        <v>32.299999999999997</v>
      </c>
      <c r="E18" s="17">
        <f>[14]Agosto!$C$8</f>
        <v>32.1</v>
      </c>
      <c r="F18" s="17">
        <f>[14]Agosto!$C$9</f>
        <v>32.299999999999997</v>
      </c>
      <c r="G18" s="17">
        <f>[14]Agosto!$C$10</f>
        <v>33.5</v>
      </c>
      <c r="H18" s="17">
        <f>[14]Agosto!$C$11</f>
        <v>34.5</v>
      </c>
      <c r="I18" s="17">
        <f>[14]Agosto!$C$12</f>
        <v>34.5</v>
      </c>
      <c r="J18" s="17">
        <f>[14]Agosto!$C$13</f>
        <v>32.9</v>
      </c>
      <c r="K18" s="17">
        <f>[14]Agosto!$C$14</f>
        <v>33.299999999999997</v>
      </c>
      <c r="L18" s="17">
        <f>[14]Agosto!$C$15</f>
        <v>32.299999999999997</v>
      </c>
      <c r="M18" s="17">
        <f>[14]Agosto!$C$16</f>
        <v>31.9</v>
      </c>
      <c r="N18" s="17">
        <f>[14]Agosto!$C$17</f>
        <v>31.8</v>
      </c>
      <c r="O18" s="17">
        <f>[14]Agosto!$C$18</f>
        <v>31</v>
      </c>
      <c r="P18" s="17">
        <f>[14]Agosto!$C$19</f>
        <v>31.6</v>
      </c>
      <c r="Q18" s="17">
        <f>[14]Agosto!$C$20</f>
        <v>32.5</v>
      </c>
      <c r="R18" s="17">
        <f>[14]Agosto!$C$21</f>
        <v>30.8</v>
      </c>
      <c r="S18" s="17">
        <f>[14]Agosto!$C$22</f>
        <v>32.299999999999997</v>
      </c>
      <c r="T18" s="17">
        <f>[14]Agosto!$C$23</f>
        <v>23.5</v>
      </c>
      <c r="U18" s="17">
        <f>[14]Agosto!$C$24</f>
        <v>27.8</v>
      </c>
      <c r="V18" s="17">
        <f>[14]Agosto!$C$25</f>
        <v>28</v>
      </c>
      <c r="W18" s="17">
        <f>[14]Agosto!$C$26</f>
        <v>32.4</v>
      </c>
      <c r="X18" s="17">
        <f>[14]Agosto!$C$27</f>
        <v>35.6</v>
      </c>
      <c r="Y18" s="17">
        <f>[14]Agosto!$C$28</f>
        <v>26.3</v>
      </c>
      <c r="Z18" s="17">
        <f>[14]Agosto!$C$29</f>
        <v>29.9</v>
      </c>
      <c r="AA18" s="17">
        <f>[14]Agosto!$C$30</f>
        <v>29.4</v>
      </c>
      <c r="AB18" s="17">
        <f>[14]Agosto!$C$31</f>
        <v>24.7</v>
      </c>
      <c r="AC18" s="17">
        <f>[14]Agosto!$C$32</f>
        <v>27.1</v>
      </c>
      <c r="AD18" s="17">
        <f>[14]Agosto!$C$33</f>
        <v>31</v>
      </c>
      <c r="AE18" s="17">
        <f>[14]Agosto!$C$34</f>
        <v>33.6</v>
      </c>
      <c r="AF18" s="17">
        <f>[14]Agosto!$C$35</f>
        <v>36</v>
      </c>
      <c r="AG18" s="27">
        <f>MAX(B18:AF18)</f>
        <v>36</v>
      </c>
      <c r="AH18" s="29">
        <f>AVERAGE(B18:AF18)</f>
        <v>31.209677419354836</v>
      </c>
    </row>
    <row r="19" spans="1:34" ht="17.100000000000001" customHeight="1" x14ac:dyDescent="0.2">
      <c r="A19" s="15" t="s">
        <v>46</v>
      </c>
      <c r="B19" s="17">
        <f>[15]Agosto!$C$5</f>
        <v>33.200000000000003</v>
      </c>
      <c r="C19" s="17">
        <f>[15]Agosto!$C$6</f>
        <v>32.5</v>
      </c>
      <c r="D19" s="17">
        <f>[15]Agosto!$C$7</f>
        <v>32.4</v>
      </c>
      <c r="E19" s="17">
        <f>[15]Agosto!$C$8</f>
        <v>33.200000000000003</v>
      </c>
      <c r="F19" s="17">
        <f>[15]Agosto!$C$9</f>
        <v>33.6</v>
      </c>
      <c r="G19" s="17">
        <f>[15]Agosto!$C$10</f>
        <v>33.200000000000003</v>
      </c>
      <c r="H19" s="17">
        <f>[15]Agosto!$C$11</f>
        <v>33.299999999999997</v>
      </c>
      <c r="I19" s="17">
        <f>[15]Agosto!$C$12</f>
        <v>34.200000000000003</v>
      </c>
      <c r="J19" s="17">
        <f>[15]Agosto!$C$13</f>
        <v>34.6</v>
      </c>
      <c r="K19" s="17">
        <f>[15]Agosto!$C$14</f>
        <v>33.299999999999997</v>
      </c>
      <c r="L19" s="17">
        <f>[15]Agosto!$C$15</f>
        <v>33.799999999999997</v>
      </c>
      <c r="M19" s="17">
        <f>[15]Agosto!$C$16</f>
        <v>33</v>
      </c>
      <c r="N19" s="17">
        <f>[15]Agosto!$C$17</f>
        <v>33.6</v>
      </c>
      <c r="O19" s="17">
        <f>[15]Agosto!$C$18</f>
        <v>31.6</v>
      </c>
      <c r="P19" s="17">
        <f>[15]Agosto!$C$19</f>
        <v>31.4</v>
      </c>
      <c r="Q19" s="17">
        <f>[15]Agosto!$C$20</f>
        <v>34</v>
      </c>
      <c r="R19" s="17">
        <f>[15]Agosto!$C$21</f>
        <v>33.5</v>
      </c>
      <c r="S19" s="17">
        <f>[15]Agosto!$C$22</f>
        <v>27.1</v>
      </c>
      <c r="T19" s="17">
        <f>[15]Agosto!$C$23</f>
        <v>27.7</v>
      </c>
      <c r="U19" s="17">
        <f>[15]Agosto!$C$24</f>
        <v>29.9</v>
      </c>
      <c r="V19" s="17">
        <f>[15]Agosto!$C$25</f>
        <v>32.299999999999997</v>
      </c>
      <c r="W19" s="17">
        <f>[15]Agosto!$C$26</f>
        <v>34.799999999999997</v>
      </c>
      <c r="X19" s="17">
        <f>[15]Agosto!$C$27</f>
        <v>35.6</v>
      </c>
      <c r="Y19" s="17">
        <f>[15]Agosto!$C$28</f>
        <v>28.6</v>
      </c>
      <c r="Z19" s="17">
        <f>[15]Agosto!$C$29</f>
        <v>33.299999999999997</v>
      </c>
      <c r="AA19" s="17">
        <f>[15]Agosto!$C$30</f>
        <v>36.200000000000003</v>
      </c>
      <c r="AB19" s="17">
        <f>[15]Agosto!$C$31</f>
        <v>28.9</v>
      </c>
      <c r="AC19" s="17">
        <f>[15]Agosto!$C$32</f>
        <v>31.5</v>
      </c>
      <c r="AD19" s="17">
        <f>[15]Agosto!$C$33</f>
        <v>33.700000000000003</v>
      </c>
      <c r="AE19" s="17">
        <f>[15]Agosto!$C$34</f>
        <v>36.4</v>
      </c>
      <c r="AF19" s="17">
        <f>[15]Agosto!$C$35</f>
        <v>38.700000000000003</v>
      </c>
      <c r="AG19" s="27">
        <f>MAX(B19:AF19)</f>
        <v>38.700000000000003</v>
      </c>
      <c r="AH19" s="29">
        <f>AVERAGE(B19:AF19)</f>
        <v>32.874193548387105</v>
      </c>
    </row>
    <row r="20" spans="1:34" ht="17.100000000000001" customHeight="1" x14ac:dyDescent="0.2">
      <c r="A20" s="15" t="s">
        <v>10</v>
      </c>
      <c r="B20" s="17">
        <f>[16]Agosto!$C$5</f>
        <v>30.8</v>
      </c>
      <c r="C20" s="17">
        <f>[16]Agosto!$C$6</f>
        <v>31.4</v>
      </c>
      <c r="D20" s="17">
        <f>[16]Agosto!$C$7</f>
        <v>32.5</v>
      </c>
      <c r="E20" s="17">
        <f>[16]Agosto!$C$8</f>
        <v>31.8</v>
      </c>
      <c r="F20" s="17">
        <f>[16]Agosto!$C$9</f>
        <v>32.1</v>
      </c>
      <c r="G20" s="17">
        <f>[16]Agosto!$C$10</f>
        <v>33.1</v>
      </c>
      <c r="H20" s="17">
        <f>[16]Agosto!$C$11</f>
        <v>33.4</v>
      </c>
      <c r="I20" s="17">
        <f>[16]Agosto!$C$12</f>
        <v>34.9</v>
      </c>
      <c r="J20" s="17">
        <f>[16]Agosto!$C$13</f>
        <v>33.200000000000003</v>
      </c>
      <c r="K20" s="17">
        <f>[16]Agosto!$C$14</f>
        <v>34</v>
      </c>
      <c r="L20" s="17">
        <f>[16]Agosto!$C$15</f>
        <v>32.5</v>
      </c>
      <c r="M20" s="17">
        <f>[16]Agosto!$C$16</f>
        <v>31.5</v>
      </c>
      <c r="N20" s="17">
        <f>[16]Agosto!$C$17</f>
        <v>31.6</v>
      </c>
      <c r="O20" s="17">
        <f>[16]Agosto!$C$18</f>
        <v>30.3</v>
      </c>
      <c r="P20" s="17">
        <f>[16]Agosto!$C$19</f>
        <v>31.3</v>
      </c>
      <c r="Q20" s="17">
        <f>[16]Agosto!$C$20</f>
        <v>32.6</v>
      </c>
      <c r="R20" s="17">
        <f>[16]Agosto!$C$21</f>
        <v>31.3</v>
      </c>
      <c r="S20" s="17">
        <f>[16]Agosto!$C$22</f>
        <v>25.5</v>
      </c>
      <c r="T20" s="17">
        <f>[16]Agosto!$C$23</f>
        <v>23.5</v>
      </c>
      <c r="U20" s="17">
        <f>[16]Agosto!$C$24</f>
        <v>27.3</v>
      </c>
      <c r="V20" s="17">
        <f>[16]Agosto!$C$25</f>
        <v>28.6</v>
      </c>
      <c r="W20" s="17">
        <f>[16]Agosto!$C$26</f>
        <v>32.5</v>
      </c>
      <c r="X20" s="17">
        <f>[16]Agosto!$C$27</f>
        <v>35</v>
      </c>
      <c r="Y20" s="17">
        <f>[16]Agosto!$C$28</f>
        <v>27.4</v>
      </c>
      <c r="Z20" s="17">
        <f>[16]Agosto!$C$29</f>
        <v>29.6</v>
      </c>
      <c r="AA20" s="17">
        <f>[16]Agosto!$C$30</f>
        <v>32.5</v>
      </c>
      <c r="AB20" s="17">
        <f>[16]Agosto!$C$31</f>
        <v>25.5</v>
      </c>
      <c r="AC20" s="17">
        <f>[16]Agosto!$C$32</f>
        <v>27.8</v>
      </c>
      <c r="AD20" s="17">
        <f>[16]Agosto!$C$33</f>
        <v>29.6</v>
      </c>
      <c r="AE20" s="17">
        <f>[16]Agosto!$C$34</f>
        <v>32.299999999999997</v>
      </c>
      <c r="AF20" s="17">
        <f>[16]Agosto!$C$35</f>
        <v>36</v>
      </c>
      <c r="AG20" s="27">
        <f t="shared" ref="AG20:AG30" si="5">MAX(B20:AF20)</f>
        <v>36</v>
      </c>
      <c r="AH20" s="29">
        <f t="shared" ref="AH20:AH30" si="6">AVERAGE(B20:AF20)</f>
        <v>31.012903225806447</v>
      </c>
    </row>
    <row r="21" spans="1:34" ht="17.100000000000001" customHeight="1" x14ac:dyDescent="0.2">
      <c r="A21" s="15" t="s">
        <v>11</v>
      </c>
      <c r="B21" s="17">
        <f>[17]Agosto!$C$5</f>
        <v>32.4</v>
      </c>
      <c r="C21" s="17">
        <f>[17]Agosto!$C$6</f>
        <v>32.9</v>
      </c>
      <c r="D21" s="17">
        <f>[17]Agosto!$C$7</f>
        <v>33.1</v>
      </c>
      <c r="E21" s="17">
        <f>[17]Agosto!$C$8</f>
        <v>33.299999999999997</v>
      </c>
      <c r="F21" s="17">
        <f>[17]Agosto!$C$9</f>
        <v>34.200000000000003</v>
      </c>
      <c r="G21" s="17">
        <f>[17]Agosto!$C$10</f>
        <v>34</v>
      </c>
      <c r="H21" s="17">
        <f>[17]Agosto!$C$11</f>
        <v>34.200000000000003</v>
      </c>
      <c r="I21" s="17">
        <f>[17]Agosto!$C$12</f>
        <v>35.700000000000003</v>
      </c>
      <c r="J21" s="17">
        <f>[17]Agosto!$C$13</f>
        <v>35.299999999999997</v>
      </c>
      <c r="K21" s="17">
        <f>[17]Agosto!$C$14</f>
        <v>35.4</v>
      </c>
      <c r="L21" s="17">
        <f>[17]Agosto!$C$15</f>
        <v>33.299999999999997</v>
      </c>
      <c r="M21" s="17">
        <f>[17]Agosto!$C$16</f>
        <v>33.799999999999997</v>
      </c>
      <c r="N21" s="17">
        <f>[17]Agosto!$C$17</f>
        <v>33.6</v>
      </c>
      <c r="O21" s="17">
        <f>[17]Agosto!$C$18</f>
        <v>31.6</v>
      </c>
      <c r="P21" s="17">
        <f>[17]Agosto!$C$19</f>
        <v>31.5</v>
      </c>
      <c r="Q21" s="17">
        <f>[17]Agosto!$C$20</f>
        <v>33.700000000000003</v>
      </c>
      <c r="R21" s="17">
        <f>[17]Agosto!$C$21</f>
        <v>34.1</v>
      </c>
      <c r="S21" s="17">
        <f>[17]Agosto!$C$22</f>
        <v>30.7</v>
      </c>
      <c r="T21" s="17">
        <f>[17]Agosto!$C$23</f>
        <v>24.9</v>
      </c>
      <c r="U21" s="17">
        <f>[17]Agosto!$C$24</f>
        <v>27.6</v>
      </c>
      <c r="V21" s="17">
        <f>[17]Agosto!$C$25</f>
        <v>30.4</v>
      </c>
      <c r="W21" s="17">
        <f>[17]Agosto!$C$26</f>
        <v>35.299999999999997</v>
      </c>
      <c r="X21" s="17">
        <f>[17]Agosto!$C$27</f>
        <v>35.799999999999997</v>
      </c>
      <c r="Y21" s="17">
        <f>[17]Agosto!$C$28</f>
        <v>31.4</v>
      </c>
      <c r="Z21" s="17">
        <f>[17]Agosto!$C$29</f>
        <v>32.700000000000003</v>
      </c>
      <c r="AA21" s="17">
        <f>[17]Agosto!$C$30</f>
        <v>35.299999999999997</v>
      </c>
      <c r="AB21" s="17">
        <f>[17]Agosto!$C$31</f>
        <v>26.3</v>
      </c>
      <c r="AC21" s="17">
        <f>[17]Agosto!$C$32</f>
        <v>27.8</v>
      </c>
      <c r="AD21" s="17">
        <f>[17]Agosto!$C$33</f>
        <v>32</v>
      </c>
      <c r="AE21" s="17">
        <f>[17]Agosto!$C$34</f>
        <v>35</v>
      </c>
      <c r="AF21" s="17">
        <f>[17]Agosto!$C$35</f>
        <v>37.799999999999997</v>
      </c>
      <c r="AG21" s="27">
        <f t="shared" si="5"/>
        <v>37.799999999999997</v>
      </c>
      <c r="AH21" s="29">
        <f t="shared" si="6"/>
        <v>32.745161290322571</v>
      </c>
    </row>
    <row r="22" spans="1:34" ht="17.100000000000001" customHeight="1" x14ac:dyDescent="0.2">
      <c r="A22" s="15" t="s">
        <v>12</v>
      </c>
      <c r="B22" s="17">
        <f>[18]Agosto!$C$5</f>
        <v>33.5</v>
      </c>
      <c r="C22" s="17">
        <f>[18]Agosto!$C$6</f>
        <v>33.9</v>
      </c>
      <c r="D22" s="17">
        <f>[18]Agosto!$C$7</f>
        <v>32.700000000000003</v>
      </c>
      <c r="E22" s="17">
        <f>[18]Agosto!$C$8</f>
        <v>34.299999999999997</v>
      </c>
      <c r="F22" s="17">
        <f>[18]Agosto!$C$9</f>
        <v>33.6</v>
      </c>
      <c r="G22" s="17">
        <f>[18]Agosto!$C$10</f>
        <v>34.200000000000003</v>
      </c>
      <c r="H22" s="17">
        <f>[18]Agosto!$C$11</f>
        <v>34.4</v>
      </c>
      <c r="I22" s="17">
        <f>[18]Agosto!$C$12</f>
        <v>35.1</v>
      </c>
      <c r="J22" s="17">
        <f>[18]Agosto!$C$13</f>
        <v>35.5</v>
      </c>
      <c r="K22" s="17">
        <f>[18]Agosto!$C$14</f>
        <v>34.200000000000003</v>
      </c>
      <c r="L22" s="17">
        <f>[18]Agosto!$C$15</f>
        <v>34.799999999999997</v>
      </c>
      <c r="M22" s="17">
        <f>[18]Agosto!$C$16</f>
        <v>33.799999999999997</v>
      </c>
      <c r="N22" s="17">
        <f>[18]Agosto!$C$17</f>
        <v>34.5</v>
      </c>
      <c r="O22" s="17">
        <f>[18]Agosto!$C$18</f>
        <v>33.1</v>
      </c>
      <c r="P22" s="17">
        <f>[18]Agosto!$C$19</f>
        <v>31.7</v>
      </c>
      <c r="Q22" s="17">
        <f>[18]Agosto!$C$20</f>
        <v>34.4</v>
      </c>
      <c r="R22" s="17">
        <f>[18]Agosto!$C$21</f>
        <v>35.200000000000003</v>
      </c>
      <c r="S22" s="17">
        <f>[18]Agosto!$C$22</f>
        <v>30.9</v>
      </c>
      <c r="T22" s="17">
        <f>[18]Agosto!$C$23</f>
        <v>27.8</v>
      </c>
      <c r="U22" s="17">
        <f>[18]Agosto!$C$24</f>
        <v>28.7</v>
      </c>
      <c r="V22" s="17">
        <f>[18]Agosto!$C$25</f>
        <v>33.1</v>
      </c>
      <c r="W22" s="17">
        <f>[18]Agosto!$C$26</f>
        <v>36.5</v>
      </c>
      <c r="X22" s="17">
        <f>[18]Agosto!$C$27</f>
        <v>36.9</v>
      </c>
      <c r="Y22" s="17">
        <f>[18]Agosto!$C$28</f>
        <v>31.5</v>
      </c>
      <c r="Z22" s="17">
        <f>[18]Agosto!$C$29</f>
        <v>33.700000000000003</v>
      </c>
      <c r="AA22" s="17">
        <f>[18]Agosto!$C$30</f>
        <v>36.700000000000003</v>
      </c>
      <c r="AB22" s="17">
        <f>[18]Agosto!$C$31</f>
        <v>28.8</v>
      </c>
      <c r="AC22" s="17">
        <f>[18]Agosto!$C$32</f>
        <v>32.4</v>
      </c>
      <c r="AD22" s="17">
        <f>[18]Agosto!$C$33</f>
        <v>34.299999999999997</v>
      </c>
      <c r="AE22" s="17">
        <f>[18]Agosto!$C$34</f>
        <v>37.200000000000003</v>
      </c>
      <c r="AF22" s="17">
        <f>[18]Agosto!$C$35</f>
        <v>39.4</v>
      </c>
      <c r="AG22" s="27">
        <f t="shared" si="5"/>
        <v>39.4</v>
      </c>
      <c r="AH22" s="29">
        <f t="shared" si="6"/>
        <v>33.767741935483876</v>
      </c>
    </row>
    <row r="23" spans="1:34" ht="17.100000000000001" customHeight="1" x14ac:dyDescent="0.2">
      <c r="A23" s="15" t="s">
        <v>13</v>
      </c>
      <c r="B23" s="17">
        <f>[19]Agosto!$C$5</f>
        <v>35.1</v>
      </c>
      <c r="C23" s="17">
        <f>[19]Agosto!$C$6</f>
        <v>35.1</v>
      </c>
      <c r="D23" s="17">
        <f>[19]Agosto!$C$7</f>
        <v>34.6</v>
      </c>
      <c r="E23" s="17">
        <f>[19]Agosto!$C$8</f>
        <v>35.5</v>
      </c>
      <c r="F23" s="17">
        <f>[19]Agosto!$C$9</f>
        <v>35.1</v>
      </c>
      <c r="G23" s="17">
        <f>[19]Agosto!$C$10</f>
        <v>35.799999999999997</v>
      </c>
      <c r="H23" s="17">
        <f>[19]Agosto!$C$11</f>
        <v>35.9</v>
      </c>
      <c r="I23" s="17">
        <f>[19]Agosto!$C$12</f>
        <v>26.9</v>
      </c>
      <c r="J23" s="17" t="str">
        <f>[19]Agosto!$C$13</f>
        <v>*</v>
      </c>
      <c r="K23" s="17" t="str">
        <f>[19]Agosto!$C$14</f>
        <v>*</v>
      </c>
      <c r="L23" s="17" t="str">
        <f>[19]Agosto!$C$15</f>
        <v>*</v>
      </c>
      <c r="M23" s="17" t="str">
        <f>[19]Agosto!$C$16</f>
        <v>*</v>
      </c>
      <c r="N23" s="17" t="str">
        <f>[19]Agosto!$C$17</f>
        <v>*</v>
      </c>
      <c r="O23" s="17" t="str">
        <f>[19]Agosto!$C$18</f>
        <v>*</v>
      </c>
      <c r="P23" s="17" t="str">
        <f>[19]Agosto!$C$19</f>
        <v>*</v>
      </c>
      <c r="Q23" s="17" t="str">
        <f>[19]Agosto!$C$20</f>
        <v>*</v>
      </c>
      <c r="R23" s="17" t="str">
        <f>[19]Agosto!$C$21</f>
        <v>*</v>
      </c>
      <c r="S23" s="17" t="str">
        <f>[19]Agosto!$C$22</f>
        <v>*</v>
      </c>
      <c r="T23" s="17" t="str">
        <f>[19]Agosto!$C$23</f>
        <v>*</v>
      </c>
      <c r="U23" s="17" t="str">
        <f>[19]Agosto!$C$24</f>
        <v>*</v>
      </c>
      <c r="V23" s="17" t="str">
        <f>[19]Agosto!$C$25</f>
        <v>*</v>
      </c>
      <c r="W23" s="17" t="str">
        <f>[19]Agosto!$C$26</f>
        <v>*</v>
      </c>
      <c r="X23" s="17" t="str">
        <f>[19]Agosto!$C$27</f>
        <v>*</v>
      </c>
      <c r="Y23" s="17" t="str">
        <f>[19]Agosto!$C$28</f>
        <v>*</v>
      </c>
      <c r="Z23" s="17" t="str">
        <f>[19]Agosto!$C$29</f>
        <v>*</v>
      </c>
      <c r="AA23" s="17" t="str">
        <f>[19]Agosto!$C$30</f>
        <v>*</v>
      </c>
      <c r="AB23" s="17" t="str">
        <f>[19]Agosto!$C$31</f>
        <v>*</v>
      </c>
      <c r="AC23" s="17" t="str">
        <f>[19]Agosto!$C$32</f>
        <v>*</v>
      </c>
      <c r="AD23" s="17" t="str">
        <f>[19]Agosto!$C$33</f>
        <v>*</v>
      </c>
      <c r="AE23" s="17" t="str">
        <f>[19]Agosto!$C$34</f>
        <v>*</v>
      </c>
      <c r="AF23" s="17" t="str">
        <f>[19]Agosto!$C$35</f>
        <v>*</v>
      </c>
      <c r="AG23" s="27">
        <f t="shared" si="5"/>
        <v>35.9</v>
      </c>
      <c r="AH23" s="29">
        <f t="shared" si="6"/>
        <v>34.25</v>
      </c>
    </row>
    <row r="24" spans="1:34" ht="17.100000000000001" customHeight="1" x14ac:dyDescent="0.2">
      <c r="A24" s="15" t="s">
        <v>14</v>
      </c>
      <c r="B24" s="17">
        <f>[20]Agosto!$C$5</f>
        <v>31</v>
      </c>
      <c r="C24" s="17">
        <f>[20]Agosto!$C$6</f>
        <v>32.5</v>
      </c>
      <c r="D24" s="17">
        <f>[20]Agosto!$C$7</f>
        <v>32.5</v>
      </c>
      <c r="E24" s="17">
        <f>[20]Agosto!$C$8</f>
        <v>32</v>
      </c>
      <c r="F24" s="17">
        <f>[20]Agosto!$C$9</f>
        <v>32.299999999999997</v>
      </c>
      <c r="G24" s="17">
        <f>[20]Agosto!$C$10</f>
        <v>33</v>
      </c>
      <c r="H24" s="17">
        <f>[20]Agosto!$C$10</f>
        <v>33</v>
      </c>
      <c r="I24" s="17">
        <f>[20]Agosto!$C$12</f>
        <v>33.9</v>
      </c>
      <c r="J24" s="17">
        <f>[20]Agosto!$C$13</f>
        <v>32.299999999999997</v>
      </c>
      <c r="K24" s="17">
        <f>[20]Agosto!$C$14</f>
        <v>32</v>
      </c>
      <c r="L24" s="17">
        <f>[20]Agosto!$C$15</f>
        <v>31.8</v>
      </c>
      <c r="M24" s="17">
        <f>[20]Agosto!$C$16</f>
        <v>30.8</v>
      </c>
      <c r="N24" s="17">
        <f>[20]Agosto!$C$17</f>
        <v>30.6</v>
      </c>
      <c r="O24" s="17">
        <f>[20]Agosto!$C$18</f>
        <v>30.2</v>
      </c>
      <c r="P24" s="17">
        <f>[20]Agosto!$C$19</f>
        <v>31.7</v>
      </c>
      <c r="Q24" s="17">
        <f>[20]Agosto!$C$20</f>
        <v>33.5</v>
      </c>
      <c r="R24" s="17">
        <f>[20]Agosto!$C$21</f>
        <v>33.1</v>
      </c>
      <c r="S24" s="17">
        <f>[20]Agosto!$C$22</f>
        <v>34.5</v>
      </c>
      <c r="T24" s="17">
        <f>[20]Agosto!$C$23</f>
        <v>28.9</v>
      </c>
      <c r="U24" s="17">
        <f>[20]Agosto!$C$24</f>
        <v>28.9</v>
      </c>
      <c r="V24" s="17">
        <f>[20]Agosto!$C$25</f>
        <v>31</v>
      </c>
      <c r="W24" s="17">
        <f>[20]Agosto!$C$26</f>
        <v>33.9</v>
      </c>
      <c r="X24" s="17">
        <f>[20]Agosto!$C$27</f>
        <v>35.799999999999997</v>
      </c>
      <c r="Y24" s="17">
        <f>[20]Agosto!$C$28</f>
        <v>36.299999999999997</v>
      </c>
      <c r="Z24" s="17">
        <f>[20]Agosto!$C$29</f>
        <v>32.9</v>
      </c>
      <c r="AA24" s="17">
        <f>[20]Agosto!$C$30</f>
        <v>37.1</v>
      </c>
      <c r="AB24" s="17">
        <f>[20]Agosto!$C$31</f>
        <v>27.9</v>
      </c>
      <c r="AC24" s="17">
        <f>[20]Agosto!$C$32</f>
        <v>27.7</v>
      </c>
      <c r="AD24" s="17">
        <f>[20]Agosto!$C$33</f>
        <v>33</v>
      </c>
      <c r="AE24" s="17">
        <f>[20]Agosto!$C$34</f>
        <v>35.799999999999997</v>
      </c>
      <c r="AF24" s="17">
        <f>[20]Agosto!$C$35</f>
        <v>36.1</v>
      </c>
      <c r="AG24" s="27">
        <f t="shared" si="5"/>
        <v>37.1</v>
      </c>
      <c r="AH24" s="29">
        <f t="shared" si="6"/>
        <v>32.451612903225801</v>
      </c>
    </row>
    <row r="25" spans="1:34" ht="17.100000000000001" customHeight="1" x14ac:dyDescent="0.2">
      <c r="A25" s="15" t="s">
        <v>15</v>
      </c>
      <c r="B25" s="17">
        <f>[21]Agosto!$C$5</f>
        <v>29</v>
      </c>
      <c r="C25" s="17">
        <f>[21]Agosto!$C$6</f>
        <v>29.7</v>
      </c>
      <c r="D25" s="17">
        <f>[21]Agosto!$C$7</f>
        <v>30.2</v>
      </c>
      <c r="E25" s="17">
        <f>[21]Agosto!$C$8</f>
        <v>29.8</v>
      </c>
      <c r="F25" s="17">
        <f>[21]Agosto!$C$9</f>
        <v>31</v>
      </c>
      <c r="G25" s="17">
        <f>[21]Agosto!$C$10</f>
        <v>31</v>
      </c>
      <c r="H25" s="17">
        <f>[21]Agosto!$C$11</f>
        <v>30.7</v>
      </c>
      <c r="I25" s="17">
        <f>[21]Agosto!$C$12</f>
        <v>32.1</v>
      </c>
      <c r="J25" s="17">
        <f>[21]Agosto!$C$13</f>
        <v>31.7</v>
      </c>
      <c r="K25" s="17">
        <f>[21]Agosto!$C$14</f>
        <v>31</v>
      </c>
      <c r="L25" s="17">
        <f>[21]Agosto!$C$15</f>
        <v>30</v>
      </c>
      <c r="M25" s="17">
        <f>[21]Agosto!$C$16</f>
        <v>30.5</v>
      </c>
      <c r="N25" s="17">
        <f>[21]Agosto!$C$17</f>
        <v>30.3</v>
      </c>
      <c r="O25" s="17">
        <f>[21]Agosto!$C$18</f>
        <v>27.9</v>
      </c>
      <c r="P25" s="17">
        <f>[21]Agosto!$C$19</f>
        <v>29.2</v>
      </c>
      <c r="Q25" s="17">
        <f>[21]Agosto!$C$20</f>
        <v>30.1</v>
      </c>
      <c r="R25" s="17">
        <f>[21]Agosto!$C$21</f>
        <v>30.4</v>
      </c>
      <c r="S25" s="17">
        <f>[21]Agosto!$C$22</f>
        <v>25.1</v>
      </c>
      <c r="T25" s="17">
        <f>[21]Agosto!$C$23</f>
        <v>21.2</v>
      </c>
      <c r="U25" s="17">
        <f>[21]Agosto!$C$24</f>
        <v>26.3</v>
      </c>
      <c r="V25" s="17">
        <f>[21]Agosto!$C$25</f>
        <v>27.5</v>
      </c>
      <c r="W25" s="17">
        <f>[21]Agosto!$C$26</f>
        <v>31.1</v>
      </c>
      <c r="X25" s="17">
        <f>[21]Agosto!$C$27</f>
        <v>32.200000000000003</v>
      </c>
      <c r="Y25" s="17">
        <f>[21]Agosto!$C$28</f>
        <v>27.4</v>
      </c>
      <c r="Z25" s="17">
        <f>[21]Agosto!$C$29</f>
        <v>28.8</v>
      </c>
      <c r="AA25" s="17">
        <f>[21]Agosto!$C$30</f>
        <v>31.3</v>
      </c>
      <c r="AB25" s="17">
        <f>[21]Agosto!$C$31</f>
        <v>25.5</v>
      </c>
      <c r="AC25" s="17">
        <f>[21]Agosto!$C$32</f>
        <v>27.2</v>
      </c>
      <c r="AD25" s="17">
        <f>[21]Agosto!$C$33</f>
        <v>29.2</v>
      </c>
      <c r="AE25" s="17">
        <f>[21]Agosto!$C$34</f>
        <v>31.8</v>
      </c>
      <c r="AF25" s="17">
        <f>[21]Agosto!$C$35</f>
        <v>34.6</v>
      </c>
      <c r="AG25" s="27">
        <f t="shared" si="5"/>
        <v>34.6</v>
      </c>
      <c r="AH25" s="29">
        <f t="shared" si="6"/>
        <v>29.477419354838712</v>
      </c>
    </row>
    <row r="26" spans="1:34" ht="17.100000000000001" customHeight="1" x14ac:dyDescent="0.2">
      <c r="A26" s="15" t="s">
        <v>16</v>
      </c>
      <c r="B26" s="17">
        <f>[22]Agosto!$C$5</f>
        <v>33.6</v>
      </c>
      <c r="C26" s="17">
        <f>[22]Agosto!$C$6</f>
        <v>34</v>
      </c>
      <c r="D26" s="17">
        <f>[22]Agosto!$C$7</f>
        <v>34.1</v>
      </c>
      <c r="E26" s="17">
        <f>[22]Agosto!$C$8</f>
        <v>35</v>
      </c>
      <c r="F26" s="17">
        <f>[22]Agosto!$C$9</f>
        <v>34.9</v>
      </c>
      <c r="G26" s="17">
        <f>[22]Agosto!$C$10</f>
        <v>34.9</v>
      </c>
      <c r="H26" s="17">
        <f>[22]Agosto!$C$11</f>
        <v>34.799999999999997</v>
      </c>
      <c r="I26" s="17">
        <f>[22]Agosto!$C$12</f>
        <v>36.4</v>
      </c>
      <c r="J26" s="17">
        <f>[22]Agosto!$C$13</f>
        <v>36</v>
      </c>
      <c r="K26" s="17">
        <f>[22]Agosto!$C$14</f>
        <v>31.2</v>
      </c>
      <c r="L26" s="17">
        <f>[22]Agosto!$C$15</f>
        <v>34.5</v>
      </c>
      <c r="M26" s="17">
        <f>[22]Agosto!$C$16</f>
        <v>34.4</v>
      </c>
      <c r="N26" s="17">
        <f>[22]Agosto!$C$17</f>
        <v>28.9</v>
      </c>
      <c r="O26" s="17">
        <f>[22]Agosto!$C$18</f>
        <v>31.6</v>
      </c>
      <c r="P26" s="17">
        <f>[22]Agosto!$C$19</f>
        <v>25.1</v>
      </c>
      <c r="Q26" s="17">
        <f>[22]Agosto!$C$20</f>
        <v>35.299999999999997</v>
      </c>
      <c r="R26" s="17">
        <f>[22]Agosto!$C$21</f>
        <v>32.9</v>
      </c>
      <c r="S26" s="17">
        <f>[22]Agosto!$C$22</f>
        <v>25.1</v>
      </c>
      <c r="T26" s="17">
        <f>[22]Agosto!$C$23</f>
        <v>26.8</v>
      </c>
      <c r="U26" s="17">
        <f>[22]Agosto!$C$24</f>
        <v>28.2</v>
      </c>
      <c r="V26" s="17">
        <f>[22]Agosto!$C$25</f>
        <v>33.799999999999997</v>
      </c>
      <c r="W26" s="17">
        <f>[22]Agosto!$C$26</f>
        <v>36</v>
      </c>
      <c r="X26" s="17">
        <f>[22]Agosto!$C$27</f>
        <v>35.799999999999997</v>
      </c>
      <c r="Y26" s="17">
        <f>[22]Agosto!$C$28</f>
        <v>27.6</v>
      </c>
      <c r="Z26" s="17">
        <f>[22]Agosto!$C$29</f>
        <v>32.299999999999997</v>
      </c>
      <c r="AA26" s="17">
        <f>[22]Agosto!$C$30</f>
        <v>36.6</v>
      </c>
      <c r="AB26" s="17">
        <f>[22]Agosto!$C$31</f>
        <v>30.8</v>
      </c>
      <c r="AC26" s="17">
        <f>[22]Agosto!$C$32</f>
        <v>33</v>
      </c>
      <c r="AD26" s="17">
        <f>[22]Agosto!$C$33</f>
        <v>34.6</v>
      </c>
      <c r="AE26" s="17">
        <f>[22]Agosto!$C$34</f>
        <v>37.9</v>
      </c>
      <c r="AF26" s="17">
        <f>[22]Agosto!$C$35</f>
        <v>39.200000000000003</v>
      </c>
      <c r="AG26" s="27">
        <f t="shared" si="5"/>
        <v>39.200000000000003</v>
      </c>
      <c r="AH26" s="29">
        <f t="shared" si="6"/>
        <v>33.074193548387086</v>
      </c>
    </row>
    <row r="27" spans="1:34" ht="17.100000000000001" customHeight="1" x14ac:dyDescent="0.2">
      <c r="A27" s="15" t="s">
        <v>17</v>
      </c>
      <c r="B27" s="17">
        <f>[23]Agosto!$C$5</f>
        <v>32.1</v>
      </c>
      <c r="C27" s="17">
        <f>[23]Agosto!$C$6</f>
        <v>32.4</v>
      </c>
      <c r="D27" s="17">
        <f>[23]Agosto!$C$7</f>
        <v>33.1</v>
      </c>
      <c r="E27" s="17">
        <f>[23]Agosto!$C$8</f>
        <v>32.799999999999997</v>
      </c>
      <c r="F27" s="17">
        <f>[23]Agosto!$C$9</f>
        <v>33.5</v>
      </c>
      <c r="G27" s="17">
        <f>[23]Agosto!$C$10</f>
        <v>34.4</v>
      </c>
      <c r="H27" s="17">
        <f>[23]Agosto!$C$11</f>
        <v>31.8</v>
      </c>
      <c r="I27" s="17">
        <f>[23]Agosto!$C$12</f>
        <v>27</v>
      </c>
      <c r="J27" s="17">
        <f>[23]Agosto!$C$13</f>
        <v>34</v>
      </c>
      <c r="K27" s="17">
        <f>[23]Agosto!$C$14</f>
        <v>34.700000000000003</v>
      </c>
      <c r="L27" s="17">
        <f>[23]Agosto!$C$15</f>
        <v>32.9</v>
      </c>
      <c r="M27" s="17">
        <f>[23]Agosto!$C$16</f>
        <v>32.9</v>
      </c>
      <c r="N27" s="17">
        <f>[23]Agosto!$C$17</f>
        <v>32.9</v>
      </c>
      <c r="O27" s="17">
        <f>[23]Agosto!$C$18</f>
        <v>31.5</v>
      </c>
      <c r="P27" s="17">
        <f>[23]Agosto!$C$19</f>
        <v>31.7</v>
      </c>
      <c r="Q27" s="17">
        <f>[23]Agosto!$C$20</f>
        <v>33.200000000000003</v>
      </c>
      <c r="R27" s="17">
        <f>[23]Agosto!$C$21</f>
        <v>33.5</v>
      </c>
      <c r="S27" s="17">
        <f>[23]Agosto!$C$22</f>
        <v>30.2</v>
      </c>
      <c r="T27" s="17">
        <f>[23]Agosto!$C$23</f>
        <v>25.1</v>
      </c>
      <c r="U27" s="17">
        <f>[23]Agosto!$C$24</f>
        <v>28</v>
      </c>
      <c r="V27" s="17">
        <f>[23]Agosto!$C$25</f>
        <v>29.7</v>
      </c>
      <c r="W27" s="17">
        <f>[23]Agosto!$C$26</f>
        <v>33.9</v>
      </c>
      <c r="X27" s="17">
        <f>[23]Agosto!$C$27</f>
        <v>36.5</v>
      </c>
      <c r="Y27" s="17">
        <f>[23]Agosto!$C$28</f>
        <v>29.6</v>
      </c>
      <c r="Z27" s="17">
        <f>[23]Agosto!$C$29</f>
        <v>31.5</v>
      </c>
      <c r="AA27" s="17">
        <f>[23]Agosto!$C$30</f>
        <v>32.299999999999997</v>
      </c>
      <c r="AB27" s="17">
        <f>[23]Agosto!$C$31</f>
        <v>25.2</v>
      </c>
      <c r="AC27" s="17">
        <f>[23]Agosto!$C$32</f>
        <v>28.2</v>
      </c>
      <c r="AD27" s="17">
        <f>[23]Agosto!$C$33</f>
        <v>32.200000000000003</v>
      </c>
      <c r="AE27" s="17">
        <f>[23]Agosto!$C$34</f>
        <v>34.9</v>
      </c>
      <c r="AF27" s="17">
        <f>[23]Agosto!$C$35</f>
        <v>37.299999999999997</v>
      </c>
      <c r="AG27" s="27">
        <f t="shared" si="5"/>
        <v>37.299999999999997</v>
      </c>
      <c r="AH27" s="29">
        <f t="shared" si="6"/>
        <v>31.903225806451616</v>
      </c>
    </row>
    <row r="28" spans="1:34" ht="17.100000000000001" customHeight="1" x14ac:dyDescent="0.2">
      <c r="A28" s="15" t="s">
        <v>18</v>
      </c>
      <c r="B28" s="17">
        <f>[24]Agosto!$C$5</f>
        <v>31.2</v>
      </c>
      <c r="C28" s="17">
        <f>[24]Agosto!$C$6</f>
        <v>31.3</v>
      </c>
      <c r="D28" s="17">
        <f>[24]Agosto!$C$7</f>
        <v>31.2</v>
      </c>
      <c r="E28" s="17">
        <f>[24]Agosto!$C$8</f>
        <v>32</v>
      </c>
      <c r="F28" s="17">
        <f>[24]Agosto!$C$9</f>
        <v>32.200000000000003</v>
      </c>
      <c r="G28" s="17">
        <f>[24]Agosto!$C$10</f>
        <v>32.700000000000003</v>
      </c>
      <c r="H28" s="17">
        <f>[24]Agosto!$C$11</f>
        <v>33.299999999999997</v>
      </c>
      <c r="I28" s="17">
        <f>[24]Agosto!$C$12</f>
        <v>33.6</v>
      </c>
      <c r="J28" s="17">
        <f>[24]Agosto!$C$13</f>
        <v>33</v>
      </c>
      <c r="K28" s="17">
        <f>[24]Agosto!$C$14</f>
        <v>32.4</v>
      </c>
      <c r="L28" s="17">
        <f>[24]Agosto!$C$15</f>
        <v>32.1</v>
      </c>
      <c r="M28" s="17">
        <f>[24]Agosto!$C$16</f>
        <v>31</v>
      </c>
      <c r="N28" s="17">
        <f>[24]Agosto!$C$17</f>
        <v>31.7</v>
      </c>
      <c r="O28" s="17">
        <f>[24]Agosto!$C$18</f>
        <v>30.9</v>
      </c>
      <c r="P28" s="17">
        <f>[24]Agosto!$C$19</f>
        <v>31.3</v>
      </c>
      <c r="Q28" s="17">
        <f>[24]Agosto!$C$20</f>
        <v>32.299999999999997</v>
      </c>
      <c r="R28" s="17">
        <f>[24]Agosto!$C$21</f>
        <v>32.799999999999997</v>
      </c>
      <c r="S28" s="17">
        <f>[24]Agosto!$C$22</f>
        <v>34.200000000000003</v>
      </c>
      <c r="T28" s="17">
        <f>[24]Agosto!$C$23</f>
        <v>28.7</v>
      </c>
      <c r="U28" s="17">
        <f>[24]Agosto!$C$24</f>
        <v>30.4</v>
      </c>
      <c r="V28" s="17">
        <f>[24]Agosto!$C$25</f>
        <v>32</v>
      </c>
      <c r="W28" s="17">
        <f>[24]Agosto!$C$26</f>
        <v>33.700000000000003</v>
      </c>
      <c r="X28" s="17">
        <f>[24]Agosto!$C$27</f>
        <v>35.700000000000003</v>
      </c>
      <c r="Y28" s="17">
        <f>[24]Agosto!$C$28</f>
        <v>34.200000000000003</v>
      </c>
      <c r="Z28" s="17">
        <f>[24]Agosto!$C$29</f>
        <v>34</v>
      </c>
      <c r="AA28" s="17">
        <f>[24]Agosto!$C$30</f>
        <v>36.299999999999997</v>
      </c>
      <c r="AB28" s="17">
        <f>[24]Agosto!$C$31</f>
        <v>25.6</v>
      </c>
      <c r="AC28" s="17">
        <f>[24]Agosto!$C$32</f>
        <v>27.7</v>
      </c>
      <c r="AD28" s="17">
        <f>[24]Agosto!$C$33</f>
        <v>31.5</v>
      </c>
      <c r="AE28" s="17">
        <f>[24]Agosto!$C$34</f>
        <v>35.1</v>
      </c>
      <c r="AF28" s="17">
        <f>[24]Agosto!$C$35</f>
        <v>35.700000000000003</v>
      </c>
      <c r="AG28" s="27">
        <f t="shared" si="5"/>
        <v>36.299999999999997</v>
      </c>
      <c r="AH28" s="29">
        <f t="shared" si="6"/>
        <v>32.251612903225819</v>
      </c>
    </row>
    <row r="29" spans="1:34" ht="17.100000000000001" customHeight="1" x14ac:dyDescent="0.2">
      <c r="A29" s="15" t="s">
        <v>19</v>
      </c>
      <c r="B29" s="17">
        <f>[25]Agosto!$C$5</f>
        <v>30</v>
      </c>
      <c r="C29" s="17">
        <f>[25]Agosto!$C$6</f>
        <v>30.1</v>
      </c>
      <c r="D29" s="17">
        <f>[25]Agosto!$C$7</f>
        <v>31.9</v>
      </c>
      <c r="E29" s="17">
        <f>[25]Agosto!$C$8</f>
        <v>31.4</v>
      </c>
      <c r="F29" s="17">
        <f>[25]Agosto!$C$9</f>
        <v>31.5</v>
      </c>
      <c r="G29" s="17">
        <f>[25]Agosto!$C$10</f>
        <v>32.200000000000003</v>
      </c>
      <c r="H29" s="17">
        <f>[25]Agosto!$C$11</f>
        <v>32.299999999999997</v>
      </c>
      <c r="I29" s="17">
        <f>[25]Agosto!$C$12</f>
        <v>33</v>
      </c>
      <c r="J29" s="17">
        <f>[25]Agosto!$C$13</f>
        <v>31.8</v>
      </c>
      <c r="K29" s="17">
        <f>[25]Agosto!$C$14</f>
        <v>32.4</v>
      </c>
      <c r="L29" s="17">
        <f>[25]Agosto!$C$15</f>
        <v>30.8</v>
      </c>
      <c r="M29" s="17">
        <f>[25]Agosto!$C$16</f>
        <v>30.9</v>
      </c>
      <c r="N29" s="17">
        <f>[25]Agosto!$C$17</f>
        <v>29.9</v>
      </c>
      <c r="O29" s="17">
        <f>[25]Agosto!$C$18</f>
        <v>28.6</v>
      </c>
      <c r="P29" s="17">
        <f>[25]Agosto!$C$19</f>
        <v>30.7</v>
      </c>
      <c r="Q29" s="17">
        <f>[25]Agosto!$C$20</f>
        <v>31.3</v>
      </c>
      <c r="R29" s="17">
        <f>[25]Agosto!$C$21</f>
        <v>30.3</v>
      </c>
      <c r="S29" s="17">
        <f>[25]Agosto!$C$22</f>
        <v>24.8</v>
      </c>
      <c r="T29" s="17">
        <f>[25]Agosto!$C$23</f>
        <v>22</v>
      </c>
      <c r="U29" s="17">
        <f>[25]Agosto!$C$24</f>
        <v>23.6</v>
      </c>
      <c r="V29" s="17">
        <f>[25]Agosto!$C$25</f>
        <v>26.8</v>
      </c>
      <c r="W29" s="17">
        <f>[25]Agosto!$C$26</f>
        <v>30.2</v>
      </c>
      <c r="X29" s="17">
        <f>[25]Agosto!$C$27</f>
        <v>29.9</v>
      </c>
      <c r="Y29" s="17">
        <f>[25]Agosto!$C$28</f>
        <v>23.2</v>
      </c>
      <c r="Z29" s="17">
        <f>[25]Agosto!$C$29</f>
        <v>26.4</v>
      </c>
      <c r="AA29" s="17">
        <f>[25]Agosto!$C$30</f>
        <v>28</v>
      </c>
      <c r="AB29" s="17">
        <f>[25]Agosto!$C$31</f>
        <v>25.9</v>
      </c>
      <c r="AC29" s="17">
        <f>[25]Agosto!$C$32</f>
        <v>27</v>
      </c>
      <c r="AD29" s="17">
        <f>[25]Agosto!$C$33</f>
        <v>29.3</v>
      </c>
      <c r="AE29" s="17">
        <f>[25]Agosto!$C$34</f>
        <v>31.6</v>
      </c>
      <c r="AF29" s="17">
        <f>[25]Agosto!$C$35</f>
        <v>35</v>
      </c>
      <c r="AG29" s="27">
        <f t="shared" si="5"/>
        <v>35</v>
      </c>
      <c r="AH29" s="29">
        <f t="shared" si="6"/>
        <v>29.445161290322581</v>
      </c>
    </row>
    <row r="30" spans="1:34" ht="17.100000000000001" customHeight="1" x14ac:dyDescent="0.2">
      <c r="A30" s="15" t="s">
        <v>31</v>
      </c>
      <c r="B30" s="17">
        <f>[26]Agosto!$C$5</f>
        <v>31.7</v>
      </c>
      <c r="C30" s="17">
        <f>[26]Agosto!$C$6</f>
        <v>31.9</v>
      </c>
      <c r="D30" s="17">
        <f>[26]Agosto!$C$7</f>
        <v>31.9</v>
      </c>
      <c r="E30" s="17">
        <f>[26]Agosto!$C$8</f>
        <v>32.4</v>
      </c>
      <c r="F30" s="17">
        <f>[26]Agosto!$C$9</f>
        <v>33.1</v>
      </c>
      <c r="G30" s="17">
        <f>[26]Agosto!$C$10</f>
        <v>33.200000000000003</v>
      </c>
      <c r="H30" s="17">
        <f>[26]Agosto!$C$11</f>
        <v>33</v>
      </c>
      <c r="I30" s="17">
        <f>[26]Agosto!$C$12</f>
        <v>34.6</v>
      </c>
      <c r="J30" s="17">
        <f>[26]Agosto!$C$13</f>
        <v>34.1</v>
      </c>
      <c r="K30" s="17">
        <f>[26]Agosto!$C$14</f>
        <v>34.1</v>
      </c>
      <c r="L30" s="17">
        <f>[26]Agosto!$C$15</f>
        <v>32.6</v>
      </c>
      <c r="M30" s="17">
        <f>[26]Agosto!$C$16</f>
        <v>32.6</v>
      </c>
      <c r="N30" s="17">
        <f>[26]Agosto!$C$17</f>
        <v>32.4</v>
      </c>
      <c r="O30" s="17">
        <f>[26]Agosto!$C$18</f>
        <v>31.4</v>
      </c>
      <c r="P30" s="17">
        <f>[26]Agosto!$C$19</f>
        <v>30</v>
      </c>
      <c r="Q30" s="17">
        <f>[26]Agosto!$C$20</f>
        <v>33.299999999999997</v>
      </c>
      <c r="R30" s="17">
        <f>[26]Agosto!$C$21</f>
        <v>33.5</v>
      </c>
      <c r="S30" s="17">
        <f>[26]Agosto!$C$22</f>
        <v>32.299999999999997</v>
      </c>
      <c r="T30" s="17">
        <f>[26]Agosto!$C$23</f>
        <v>25.3</v>
      </c>
      <c r="U30" s="17">
        <f>[26]Agosto!$C$24</f>
        <v>29.1</v>
      </c>
      <c r="V30" s="17">
        <f>[26]Agosto!$C$25</f>
        <v>31.8</v>
      </c>
      <c r="W30" s="17">
        <f>[26]Agosto!$C$26</f>
        <v>34.700000000000003</v>
      </c>
      <c r="X30" s="17">
        <f>[26]Agosto!$C$27</f>
        <v>35.4</v>
      </c>
      <c r="Y30" s="17">
        <f>[26]Agosto!$C$28</f>
        <v>33</v>
      </c>
      <c r="Z30" s="17">
        <f>[26]Agosto!$C$29</f>
        <v>33.4</v>
      </c>
      <c r="AA30" s="17">
        <f>[26]Agosto!$C$30</f>
        <v>35.5</v>
      </c>
      <c r="AB30" s="17">
        <f>[26]Agosto!$C$31</f>
        <v>26.8</v>
      </c>
      <c r="AC30" s="17">
        <f>[26]Agosto!$C$32</f>
        <v>30.3</v>
      </c>
      <c r="AD30" s="17">
        <f>[26]Agosto!$C$33</f>
        <v>33.4</v>
      </c>
      <c r="AE30" s="17">
        <f>[26]Agosto!$C$34</f>
        <v>36.299999999999997</v>
      </c>
      <c r="AF30" s="17">
        <f>[26]Agosto!$C$35</f>
        <v>37.700000000000003</v>
      </c>
      <c r="AG30" s="27">
        <f t="shared" si="5"/>
        <v>37.700000000000003</v>
      </c>
      <c r="AH30" s="29">
        <f t="shared" si="6"/>
        <v>32.606451612903221</v>
      </c>
    </row>
    <row r="31" spans="1:34" ht="17.100000000000001" customHeight="1" x14ac:dyDescent="0.2">
      <c r="A31" s="15" t="s">
        <v>48</v>
      </c>
      <c r="B31" s="17">
        <f>[27]Agosto!$C$5</f>
        <v>33.200000000000003</v>
      </c>
      <c r="C31" s="17">
        <f>[27]Agosto!$C$6</f>
        <v>32.9</v>
      </c>
      <c r="D31" s="17">
        <f>[27]Agosto!$C$7</f>
        <v>32.9</v>
      </c>
      <c r="E31" s="17">
        <f>[27]Agosto!$C$8</f>
        <v>33.4</v>
      </c>
      <c r="F31" s="17">
        <f>[27]Agosto!$C$9</f>
        <v>33.6</v>
      </c>
      <c r="G31" s="17">
        <f>[27]Agosto!$C$10</f>
        <v>33.6</v>
      </c>
      <c r="H31" s="17">
        <f>[27]Agosto!$C$11</f>
        <v>35</v>
      </c>
      <c r="I31" s="17">
        <f>[27]Agosto!$C$12</f>
        <v>34.799999999999997</v>
      </c>
      <c r="J31" s="17">
        <f>[27]Agosto!$C$13</f>
        <v>34.200000000000003</v>
      </c>
      <c r="K31" s="17">
        <f>[27]Agosto!$C$14</f>
        <v>33.9</v>
      </c>
      <c r="L31" s="17">
        <f>[27]Agosto!$C$15</f>
        <v>33.700000000000003</v>
      </c>
      <c r="M31" s="17">
        <f>[27]Agosto!$C$16</f>
        <v>32.799999999999997</v>
      </c>
      <c r="N31" s="17">
        <f>[27]Agosto!$C$17</f>
        <v>33.4</v>
      </c>
      <c r="O31" s="17">
        <f>[27]Agosto!$C$18</f>
        <v>33</v>
      </c>
      <c r="P31" s="17">
        <f>[27]Agosto!$C$19</f>
        <v>32.700000000000003</v>
      </c>
      <c r="Q31" s="17">
        <f>[27]Agosto!$C$20</f>
        <v>34.4</v>
      </c>
      <c r="R31" s="17">
        <f>[27]Agosto!$C$21</f>
        <v>34.5</v>
      </c>
      <c r="S31" s="17">
        <f>[27]Agosto!$C$22</f>
        <v>34.799999999999997</v>
      </c>
      <c r="T31" s="17">
        <f>[27]Agosto!$C$23</f>
        <v>31.2</v>
      </c>
      <c r="U31" s="17">
        <f>[27]Agosto!$C$24</f>
        <v>32.799999999999997</v>
      </c>
      <c r="V31" s="17">
        <f>[27]Agosto!$C$25</f>
        <v>34.9</v>
      </c>
      <c r="W31" s="17">
        <f>[27]Agosto!$C$26</f>
        <v>36</v>
      </c>
      <c r="X31" s="17">
        <f>[27]Agosto!$C$27</f>
        <v>36.700000000000003</v>
      </c>
      <c r="Y31" s="17">
        <f>[27]Agosto!$C$28</f>
        <v>34.1</v>
      </c>
      <c r="Z31" s="17">
        <f>[27]Agosto!$C$29</f>
        <v>35.9</v>
      </c>
      <c r="AA31" s="17">
        <f>[27]Agosto!$C$30</f>
        <v>37.6</v>
      </c>
      <c r="AB31" s="17">
        <f>[27]Agosto!$C$31</f>
        <v>28.8</v>
      </c>
      <c r="AC31" s="17">
        <f>[27]Agosto!$C$32</f>
        <v>28.6</v>
      </c>
      <c r="AD31" s="17">
        <f>[27]Agosto!$C$33</f>
        <v>34.5</v>
      </c>
      <c r="AE31" s="17">
        <f>[27]Agosto!$C$34</f>
        <v>37.200000000000003</v>
      </c>
      <c r="AF31" s="17">
        <f>[27]Agosto!$C$35</f>
        <v>37.200000000000003</v>
      </c>
      <c r="AG31" s="27">
        <f>MAX(B31:AF31)</f>
        <v>37.6</v>
      </c>
      <c r="AH31" s="29">
        <f>AVERAGE(B31:AF31)</f>
        <v>33.945161290322581</v>
      </c>
    </row>
    <row r="32" spans="1:34" ht="17.100000000000001" customHeight="1" x14ac:dyDescent="0.2">
      <c r="A32" s="15" t="s">
        <v>20</v>
      </c>
      <c r="B32" s="17">
        <f>[28]Agosto!$C$5</f>
        <v>32.6</v>
      </c>
      <c r="C32" s="17">
        <f>[28]Agosto!$C$6</f>
        <v>32.5</v>
      </c>
      <c r="D32" s="17">
        <f>[28]Agosto!$C$7</f>
        <v>33.6</v>
      </c>
      <c r="E32" s="17">
        <f>[28]Agosto!$C$8</f>
        <v>33.799999999999997</v>
      </c>
      <c r="F32" s="17">
        <f>[28]Agosto!$C$9</f>
        <v>33.799999999999997</v>
      </c>
      <c r="G32" s="17">
        <f>[28]Agosto!$C$10</f>
        <v>33.700000000000003</v>
      </c>
      <c r="H32" s="17">
        <f>[28]Agosto!$C$11</f>
        <v>35.200000000000003</v>
      </c>
      <c r="I32" s="17">
        <f>[28]Agosto!$C$12</f>
        <v>35.5</v>
      </c>
      <c r="J32" s="17">
        <f>[28]Agosto!$C$13</f>
        <v>34.299999999999997</v>
      </c>
      <c r="K32" s="17">
        <f>[28]Agosto!$C$14</f>
        <v>33.700000000000003</v>
      </c>
      <c r="L32" s="17">
        <f>[28]Agosto!$C$15</f>
        <v>32.6</v>
      </c>
      <c r="M32" s="17">
        <f>[28]Agosto!$C$16</f>
        <v>32.1</v>
      </c>
      <c r="N32" s="17">
        <f>[28]Agosto!$C$17</f>
        <v>31.2</v>
      </c>
      <c r="O32" s="17">
        <f>[28]Agosto!$C$18</f>
        <v>31.7</v>
      </c>
      <c r="P32" s="17">
        <f>[28]Agosto!$C$19</f>
        <v>33.299999999999997</v>
      </c>
      <c r="Q32" s="17">
        <f>[28]Agosto!$C$20</f>
        <v>35.6</v>
      </c>
      <c r="R32" s="17">
        <f>[28]Agosto!$C$21</f>
        <v>34.1</v>
      </c>
      <c r="S32" s="17">
        <f>[28]Agosto!$C$22</f>
        <v>35.1</v>
      </c>
      <c r="T32" s="17">
        <f>[28]Agosto!$C$23</f>
        <v>28.3</v>
      </c>
      <c r="U32" s="17">
        <f>[28]Agosto!$C$24</f>
        <v>30.5</v>
      </c>
      <c r="V32" s="17">
        <f>[28]Agosto!$C$25</f>
        <v>30.6</v>
      </c>
      <c r="W32" s="17">
        <f>[28]Agosto!$C$26</f>
        <v>34.4</v>
      </c>
      <c r="X32" s="17">
        <f>[28]Agosto!$C$27</f>
        <v>36.9</v>
      </c>
      <c r="Y32" s="17">
        <f>[28]Agosto!$C$28</f>
        <v>35.6</v>
      </c>
      <c r="Z32" s="17">
        <f>[28]Agosto!$C$29</f>
        <v>33</v>
      </c>
      <c r="AA32" s="17">
        <f>[28]Agosto!$C$30</f>
        <v>36.4</v>
      </c>
      <c r="AB32" s="17">
        <f>[28]Agosto!$C$31</f>
        <v>29.7</v>
      </c>
      <c r="AC32" s="17">
        <f>[28]Agosto!$C$32</f>
        <v>30.6</v>
      </c>
      <c r="AD32" s="17">
        <f>[28]Agosto!$C$33</f>
        <v>33.799999999999997</v>
      </c>
      <c r="AE32" s="17">
        <f>[28]Agosto!$C$34</f>
        <v>36.700000000000003</v>
      </c>
      <c r="AF32" s="17">
        <f>[28]Agosto!$C$35</f>
        <v>38.299999999999997</v>
      </c>
      <c r="AG32" s="27">
        <f>MAX(B32:AF32)</f>
        <v>38.299999999999997</v>
      </c>
      <c r="AH32" s="29">
        <f>AVERAGE(B32:AF32)</f>
        <v>33.522580645161291</v>
      </c>
    </row>
    <row r="33" spans="1:35" s="5" customFormat="1" ht="17.100000000000001" customHeight="1" thickBot="1" x14ac:dyDescent="0.25">
      <c r="A33" s="78" t="s">
        <v>33</v>
      </c>
      <c r="B33" s="79">
        <f t="shared" ref="B33:AG33" si="7">MAX(B5:B32)</f>
        <v>35.1</v>
      </c>
      <c r="C33" s="79">
        <f t="shared" si="7"/>
        <v>35.1</v>
      </c>
      <c r="D33" s="79">
        <f t="shared" si="7"/>
        <v>35.1</v>
      </c>
      <c r="E33" s="79">
        <f t="shared" si="7"/>
        <v>35.5</v>
      </c>
      <c r="F33" s="79">
        <f t="shared" si="7"/>
        <v>35.700000000000003</v>
      </c>
      <c r="G33" s="79">
        <f t="shared" si="7"/>
        <v>36.5</v>
      </c>
      <c r="H33" s="79">
        <f t="shared" si="7"/>
        <v>37.1</v>
      </c>
      <c r="I33" s="79">
        <f t="shared" si="7"/>
        <v>37.200000000000003</v>
      </c>
      <c r="J33" s="79">
        <f t="shared" si="7"/>
        <v>36.5</v>
      </c>
      <c r="K33" s="79">
        <f t="shared" si="7"/>
        <v>36.200000000000003</v>
      </c>
      <c r="L33" s="79">
        <f t="shared" si="7"/>
        <v>35.299999999999997</v>
      </c>
      <c r="M33" s="79">
        <f t="shared" si="7"/>
        <v>35</v>
      </c>
      <c r="N33" s="79">
        <f t="shared" si="7"/>
        <v>35.6</v>
      </c>
      <c r="O33" s="79">
        <f t="shared" si="7"/>
        <v>34.700000000000003</v>
      </c>
      <c r="P33" s="79">
        <f t="shared" si="7"/>
        <v>35</v>
      </c>
      <c r="Q33" s="79">
        <f t="shared" si="7"/>
        <v>35.799999999999997</v>
      </c>
      <c r="R33" s="79">
        <f t="shared" si="7"/>
        <v>37.1</v>
      </c>
      <c r="S33" s="79">
        <f t="shared" si="7"/>
        <v>36.799999999999997</v>
      </c>
      <c r="T33" s="79">
        <f t="shared" si="7"/>
        <v>31.7</v>
      </c>
      <c r="U33" s="79">
        <f t="shared" si="7"/>
        <v>32.799999999999997</v>
      </c>
      <c r="V33" s="79">
        <f t="shared" si="7"/>
        <v>35.4</v>
      </c>
      <c r="W33" s="79">
        <f t="shared" si="7"/>
        <v>37.799999999999997</v>
      </c>
      <c r="X33" s="79">
        <f t="shared" si="7"/>
        <v>38.299999999999997</v>
      </c>
      <c r="Y33" s="79">
        <f t="shared" si="7"/>
        <v>36.6</v>
      </c>
      <c r="Z33" s="79">
        <f t="shared" si="7"/>
        <v>36.6</v>
      </c>
      <c r="AA33" s="79">
        <f t="shared" si="7"/>
        <v>39.200000000000003</v>
      </c>
      <c r="AB33" s="79">
        <f t="shared" si="7"/>
        <v>30.8</v>
      </c>
      <c r="AC33" s="79">
        <f t="shared" si="7"/>
        <v>33</v>
      </c>
      <c r="AD33" s="79">
        <f t="shared" si="7"/>
        <v>36.1</v>
      </c>
      <c r="AE33" s="79">
        <f t="shared" si="7"/>
        <v>39.1</v>
      </c>
      <c r="AF33" s="79">
        <f t="shared" si="7"/>
        <v>40.299999999999997</v>
      </c>
      <c r="AG33" s="80">
        <f t="shared" si="7"/>
        <v>40.299999999999997</v>
      </c>
      <c r="AH33" s="104">
        <f>AVERAGE(AH5:AH32)</f>
        <v>32.184619815668206</v>
      </c>
    </row>
    <row r="34" spans="1:35" x14ac:dyDescent="0.2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3"/>
      <c r="AE34" s="84"/>
      <c r="AF34" s="85"/>
      <c r="AG34" s="85"/>
      <c r="AH34" s="86"/>
    </row>
    <row r="35" spans="1:35" x14ac:dyDescent="0.2">
      <c r="A35" s="87"/>
      <c r="B35" s="88"/>
      <c r="C35" s="89" t="s">
        <v>133</v>
      </c>
      <c r="D35" s="89"/>
      <c r="E35" s="89"/>
      <c r="F35" s="89"/>
      <c r="G35" s="89"/>
      <c r="H35" s="88"/>
      <c r="I35" s="88"/>
      <c r="J35" s="88"/>
      <c r="K35" s="88"/>
      <c r="L35" s="88"/>
      <c r="M35" s="88" t="s">
        <v>49</v>
      </c>
      <c r="N35" s="88"/>
      <c r="O35" s="88"/>
      <c r="P35" s="88"/>
      <c r="Q35" s="88"/>
      <c r="R35" s="88"/>
      <c r="S35" s="88"/>
      <c r="T35" s="88"/>
      <c r="U35" s="88"/>
      <c r="V35" s="88" t="s">
        <v>53</v>
      </c>
      <c r="W35" s="88"/>
      <c r="X35" s="88"/>
      <c r="Y35" s="88"/>
      <c r="Z35" s="88"/>
      <c r="AA35" s="88"/>
      <c r="AB35" s="88"/>
      <c r="AC35" s="88"/>
      <c r="AD35" s="90"/>
      <c r="AE35" s="88"/>
      <c r="AF35" s="88"/>
      <c r="AG35" s="90"/>
      <c r="AH35" s="95"/>
    </row>
    <row r="36" spans="1:35" x14ac:dyDescent="0.2">
      <c r="A36" s="87"/>
      <c r="B36" s="88"/>
      <c r="C36" s="88"/>
      <c r="D36" s="88"/>
      <c r="E36" s="88"/>
      <c r="F36" s="88"/>
      <c r="G36" s="88"/>
      <c r="H36" s="88"/>
      <c r="I36" s="88"/>
      <c r="J36" s="92"/>
      <c r="K36" s="92"/>
      <c r="L36" s="92"/>
      <c r="M36" s="92" t="s">
        <v>50</v>
      </c>
      <c r="N36" s="92"/>
      <c r="O36" s="92"/>
      <c r="P36" s="92"/>
      <c r="Q36" s="88"/>
      <c r="R36" s="88"/>
      <c r="S36" s="88"/>
      <c r="T36" s="88"/>
      <c r="U36" s="88"/>
      <c r="V36" s="92" t="s">
        <v>54</v>
      </c>
      <c r="W36" s="92"/>
      <c r="X36" s="88"/>
      <c r="Y36" s="88"/>
      <c r="Z36" s="88"/>
      <c r="AA36" s="88"/>
      <c r="AB36" s="88"/>
      <c r="AC36" s="88"/>
      <c r="AD36" s="90"/>
      <c r="AE36" s="93"/>
      <c r="AF36" s="94"/>
      <c r="AG36" s="88"/>
      <c r="AH36" s="95"/>
      <c r="AI36" s="2"/>
    </row>
    <row r="37" spans="1:35" ht="13.5" thickBot="1" x14ac:dyDescent="0.25">
      <c r="A37" s="99"/>
      <c r="B37" s="105"/>
      <c r="C37" s="105"/>
      <c r="D37" s="105" t="s">
        <v>134</v>
      </c>
      <c r="E37" s="105"/>
      <c r="F37" s="105"/>
      <c r="G37" s="105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1"/>
      <c r="AE37" s="106"/>
      <c r="AF37" s="107"/>
      <c r="AG37" s="108"/>
      <c r="AH37" s="109"/>
      <c r="AI37" s="2"/>
    </row>
    <row r="42" spans="1:35" x14ac:dyDescent="0.2">
      <c r="S42" s="2" t="s">
        <v>51</v>
      </c>
    </row>
    <row r="44" spans="1:35" x14ac:dyDescent="0.2">
      <c r="W44" s="2" t="s">
        <v>51</v>
      </c>
    </row>
  </sheetData>
  <sheetProtection password="C6EC" sheet="1" objects="1" scenarios="1"/>
  <mergeCells count="34">
    <mergeCell ref="B3:B4"/>
    <mergeCell ref="C3:C4"/>
    <mergeCell ref="T3:T4"/>
    <mergeCell ref="M3:M4"/>
    <mergeCell ref="N3:N4"/>
    <mergeCell ref="AF3:AF4"/>
    <mergeCell ref="F3:F4"/>
    <mergeCell ref="AE3:AE4"/>
    <mergeCell ref="S3:S4"/>
    <mergeCell ref="L3:L4"/>
    <mergeCell ref="G3:G4"/>
    <mergeCell ref="U3:U4"/>
    <mergeCell ref="H3:H4"/>
    <mergeCell ref="V3:V4"/>
    <mergeCell ref="K3:K4"/>
    <mergeCell ref="J3:J4"/>
    <mergeCell ref="I3:I4"/>
    <mergeCell ref="O3:O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A2:A4"/>
    <mergeCell ref="B2:AH2"/>
    <mergeCell ref="D3: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opLeftCell="A16" zoomScale="90" zoomScaleNormal="90" workbookViewId="0">
      <selection activeCell="W41" sqref="W41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4" ht="20.100000000000001" customHeight="1" x14ac:dyDescent="0.2">
      <c r="A1" s="131" t="s">
        <v>24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</row>
    <row r="2" spans="1:34" s="4" customFormat="1" ht="20.100000000000001" customHeight="1" x14ac:dyDescent="0.2">
      <c r="A2" s="130" t="s">
        <v>21</v>
      </c>
      <c r="B2" s="127" t="s">
        <v>135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32"/>
    </row>
    <row r="3" spans="1:34" s="5" customFormat="1" ht="20.100000000000001" customHeight="1" x14ac:dyDescent="0.2">
      <c r="A3" s="130"/>
      <c r="B3" s="126">
        <v>1</v>
      </c>
      <c r="C3" s="126">
        <f>SUM(B3+1)</f>
        <v>2</v>
      </c>
      <c r="D3" s="126">
        <f t="shared" ref="D3:AD3" si="0">SUM(C3+1)</f>
        <v>3</v>
      </c>
      <c r="E3" s="126">
        <f t="shared" si="0"/>
        <v>4</v>
      </c>
      <c r="F3" s="126">
        <f t="shared" si="0"/>
        <v>5</v>
      </c>
      <c r="G3" s="126">
        <f t="shared" si="0"/>
        <v>6</v>
      </c>
      <c r="H3" s="126">
        <f t="shared" si="0"/>
        <v>7</v>
      </c>
      <c r="I3" s="126">
        <f t="shared" si="0"/>
        <v>8</v>
      </c>
      <c r="J3" s="126">
        <f t="shared" si="0"/>
        <v>9</v>
      </c>
      <c r="K3" s="126">
        <f t="shared" si="0"/>
        <v>10</v>
      </c>
      <c r="L3" s="126">
        <f t="shared" si="0"/>
        <v>11</v>
      </c>
      <c r="M3" s="126">
        <f t="shared" si="0"/>
        <v>12</v>
      </c>
      <c r="N3" s="126">
        <f t="shared" si="0"/>
        <v>13</v>
      </c>
      <c r="O3" s="126">
        <f t="shared" si="0"/>
        <v>14</v>
      </c>
      <c r="P3" s="126">
        <f t="shared" si="0"/>
        <v>15</v>
      </c>
      <c r="Q3" s="126">
        <f t="shared" si="0"/>
        <v>16</v>
      </c>
      <c r="R3" s="126">
        <f t="shared" si="0"/>
        <v>17</v>
      </c>
      <c r="S3" s="126">
        <f t="shared" si="0"/>
        <v>18</v>
      </c>
      <c r="T3" s="126">
        <f t="shared" si="0"/>
        <v>19</v>
      </c>
      <c r="U3" s="126">
        <f t="shared" si="0"/>
        <v>20</v>
      </c>
      <c r="V3" s="126">
        <f t="shared" si="0"/>
        <v>21</v>
      </c>
      <c r="W3" s="126">
        <f t="shared" si="0"/>
        <v>22</v>
      </c>
      <c r="X3" s="126">
        <f t="shared" si="0"/>
        <v>23</v>
      </c>
      <c r="Y3" s="126">
        <f t="shared" si="0"/>
        <v>24</v>
      </c>
      <c r="Z3" s="126">
        <f t="shared" si="0"/>
        <v>25</v>
      </c>
      <c r="AA3" s="126">
        <f t="shared" si="0"/>
        <v>26</v>
      </c>
      <c r="AB3" s="126">
        <f t="shared" si="0"/>
        <v>27</v>
      </c>
      <c r="AC3" s="126">
        <f t="shared" si="0"/>
        <v>28</v>
      </c>
      <c r="AD3" s="126">
        <f t="shared" si="0"/>
        <v>29</v>
      </c>
      <c r="AE3" s="126">
        <v>30</v>
      </c>
      <c r="AF3" s="126">
        <v>31</v>
      </c>
      <c r="AG3" s="24" t="s">
        <v>40</v>
      </c>
      <c r="AH3" s="32" t="s">
        <v>38</v>
      </c>
    </row>
    <row r="4" spans="1:34" s="5" customFormat="1" ht="20.100000000000001" customHeight="1" x14ac:dyDescent="0.2">
      <c r="A4" s="13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24" t="s">
        <v>37</v>
      </c>
      <c r="AH4" s="32" t="s">
        <v>37</v>
      </c>
    </row>
    <row r="5" spans="1:34" s="5" customFormat="1" ht="20.100000000000001" customHeight="1" x14ac:dyDescent="0.2">
      <c r="A5" s="15" t="s">
        <v>44</v>
      </c>
      <c r="B5" s="17">
        <f>[1]Agosto!$D$5</f>
        <v>12.6</v>
      </c>
      <c r="C5" s="17">
        <f>[1]Agosto!$D$6</f>
        <v>12.5</v>
      </c>
      <c r="D5" s="17">
        <f>[1]Agosto!$D$7</f>
        <v>12.6</v>
      </c>
      <c r="E5" s="17">
        <f>[1]Agosto!$D$8</f>
        <v>12</v>
      </c>
      <c r="F5" s="17">
        <f>[1]Agosto!$D$9</f>
        <v>12.8</v>
      </c>
      <c r="G5" s="17">
        <f>[1]Agosto!$D$10</f>
        <v>12.6</v>
      </c>
      <c r="H5" s="17">
        <f>[1]Agosto!$D$11</f>
        <v>12</v>
      </c>
      <c r="I5" s="17">
        <f>[1]Agosto!$D$12</f>
        <v>13.8</v>
      </c>
      <c r="J5" s="17">
        <f>[1]Agosto!$D$13</f>
        <v>13.5</v>
      </c>
      <c r="K5" s="17">
        <f>[1]Agosto!$D$14</f>
        <v>14.3</v>
      </c>
      <c r="L5" s="17">
        <f>[1]Agosto!$D$15</f>
        <v>14.1</v>
      </c>
      <c r="M5" s="17">
        <f>[1]Agosto!$D$16</f>
        <v>12.6</v>
      </c>
      <c r="N5" s="17">
        <f>[1]Agosto!$D$17</f>
        <v>12.1</v>
      </c>
      <c r="O5" s="17">
        <f>[1]Agosto!$D$18</f>
        <v>10.7</v>
      </c>
      <c r="P5" s="17">
        <f>[1]Agosto!$D$19</f>
        <v>12.5</v>
      </c>
      <c r="Q5" s="17">
        <f>[1]Agosto!$D$20</f>
        <v>12.3</v>
      </c>
      <c r="R5" s="17">
        <f>[1]Agosto!$D$21</f>
        <v>13.8</v>
      </c>
      <c r="S5" s="17">
        <f>[1]Agosto!$D$22</f>
        <v>17.2</v>
      </c>
      <c r="T5" s="17">
        <f>[1]Agosto!$D$23</f>
        <v>15.4</v>
      </c>
      <c r="U5" s="17">
        <f>[1]Agosto!$D$24</f>
        <v>9.1999999999999993</v>
      </c>
      <c r="V5" s="17">
        <f>[1]Agosto!$D$25</f>
        <v>10.199999999999999</v>
      </c>
      <c r="W5" s="17">
        <f>[1]Agosto!$D$26</f>
        <v>12.7</v>
      </c>
      <c r="X5" s="17">
        <f>[1]Agosto!$D$27</f>
        <v>13.8</v>
      </c>
      <c r="Y5" s="17">
        <f>[1]Agosto!$D$28</f>
        <v>18.399999999999999</v>
      </c>
      <c r="Z5" s="17">
        <f>[1]Agosto!$D$29</f>
        <v>17.2</v>
      </c>
      <c r="AA5" s="17">
        <f>[1]Agosto!$D$30</f>
        <v>17</v>
      </c>
      <c r="AB5" s="17">
        <f>[1]Agosto!$D$31</f>
        <v>17.899999999999999</v>
      </c>
      <c r="AC5" s="17">
        <f>[1]Agosto!$D$32</f>
        <v>16</v>
      </c>
      <c r="AD5" s="17">
        <f>[1]Agosto!$D$33</f>
        <v>10.8</v>
      </c>
      <c r="AE5" s="17">
        <f>[1]Agosto!$D$34</f>
        <v>12.4</v>
      </c>
      <c r="AF5" s="17">
        <f>[1]Agosto!$D$35</f>
        <v>16.100000000000001</v>
      </c>
      <c r="AG5" s="25">
        <f>MIN(B5:AF5)</f>
        <v>9.1999999999999993</v>
      </c>
      <c r="AH5" s="33">
        <f>AVERAGE(B5:AF5)</f>
        <v>13.583870967741932</v>
      </c>
    </row>
    <row r="6" spans="1:34" ht="17.100000000000001" customHeight="1" x14ac:dyDescent="0.2">
      <c r="A6" s="15" t="s">
        <v>0</v>
      </c>
      <c r="B6" s="17">
        <f>[2]Agosto!$D$5</f>
        <v>14.2</v>
      </c>
      <c r="C6" s="17">
        <f>[2]Agosto!$D$6</f>
        <v>12.4</v>
      </c>
      <c r="D6" s="17">
        <f>[2]Agosto!$D$7</f>
        <v>11.8</v>
      </c>
      <c r="E6" s="17">
        <f>[2]Agosto!$D$8</f>
        <v>12.6</v>
      </c>
      <c r="F6" s="17">
        <f>[2]Agosto!$D$9</f>
        <v>12.1</v>
      </c>
      <c r="G6" s="17">
        <f>[2]Agosto!$D$10</f>
        <v>14.9</v>
      </c>
      <c r="H6" s="17">
        <f>[2]Agosto!$D$11</f>
        <v>15.6</v>
      </c>
      <c r="I6" s="17">
        <f>[2]Agosto!$D$12</f>
        <v>16.399999999999999</v>
      </c>
      <c r="J6" s="17">
        <f>[2]Agosto!$D$13</f>
        <v>13.6</v>
      </c>
      <c r="K6" s="17">
        <f>[2]Agosto!$D$14</f>
        <v>14.5</v>
      </c>
      <c r="L6" s="17">
        <f>[2]Agosto!$D$15</f>
        <v>15.5</v>
      </c>
      <c r="M6" s="17">
        <f>[2]Agosto!$D$16</f>
        <v>13.5</v>
      </c>
      <c r="N6" s="17">
        <f>[2]Agosto!$D$17</f>
        <v>12.5</v>
      </c>
      <c r="O6" s="17">
        <f>[2]Agosto!$D$18</f>
        <v>12.8</v>
      </c>
      <c r="P6" s="17">
        <f>[2]Agosto!$D$19</f>
        <v>14</v>
      </c>
      <c r="Q6" s="17">
        <f>[2]Agosto!$D$20</f>
        <v>13</v>
      </c>
      <c r="R6" s="17">
        <f>[2]Agosto!$D$21</f>
        <v>14.4</v>
      </c>
      <c r="S6" s="17">
        <f>[2]Agosto!$D$22</f>
        <v>13.3</v>
      </c>
      <c r="T6" s="17">
        <f>[2]Agosto!$D$23</f>
        <v>7.9</v>
      </c>
      <c r="U6" s="17">
        <f>[2]Agosto!$D$24</f>
        <v>7.2</v>
      </c>
      <c r="V6" s="17">
        <f>[2]Agosto!$D$25</f>
        <v>11.7</v>
      </c>
      <c r="W6" s="17">
        <f>[2]Agosto!$D$26</f>
        <v>12.6</v>
      </c>
      <c r="X6" s="17">
        <f>[2]Agosto!$D$27</f>
        <v>16.899999999999999</v>
      </c>
      <c r="Y6" s="17">
        <f>[2]Agosto!$D$28</f>
        <v>16.5</v>
      </c>
      <c r="Z6" s="17">
        <f>[2]Agosto!$D$29</f>
        <v>16.399999999999999</v>
      </c>
      <c r="AA6" s="17">
        <f>[2]Agosto!$D$30</f>
        <v>14.6</v>
      </c>
      <c r="AB6" s="17">
        <f>[2]Agosto!$D$31</f>
        <v>17.5</v>
      </c>
      <c r="AC6" s="17">
        <f>[2]Agosto!$D$32</f>
        <v>10.9</v>
      </c>
      <c r="AD6" s="17">
        <f>[2]Agosto!$D$33</f>
        <v>10.8</v>
      </c>
      <c r="AE6" s="17">
        <f>[2]Agosto!$D$34</f>
        <v>9.1999999999999993</v>
      </c>
      <c r="AF6" s="17">
        <f>[2]Agosto!$D$35</f>
        <v>12.9</v>
      </c>
      <c r="AG6" s="26">
        <f t="shared" ref="AG6:AG16" si="1">MIN(B6:AF6)</f>
        <v>7.2</v>
      </c>
      <c r="AH6" s="29">
        <f>AVERAGE(B6:AF6)</f>
        <v>13.296774193548387</v>
      </c>
    </row>
    <row r="7" spans="1:34" ht="17.100000000000001" customHeight="1" x14ac:dyDescent="0.2">
      <c r="A7" s="15" t="s">
        <v>1</v>
      </c>
      <c r="B7" s="17">
        <f>[3]Agosto!$D$5</f>
        <v>15.3</v>
      </c>
      <c r="C7" s="17">
        <f>[3]Agosto!$D$6</f>
        <v>13.7</v>
      </c>
      <c r="D7" s="17">
        <f>[3]Agosto!$D$7</f>
        <v>14.3</v>
      </c>
      <c r="E7" s="17">
        <f>[3]Agosto!$D$8</f>
        <v>14.3</v>
      </c>
      <c r="F7" s="17">
        <f>[3]Agosto!$D$9</f>
        <v>15.1</v>
      </c>
      <c r="G7" s="17">
        <f>[3]Agosto!$D$10</f>
        <v>16.100000000000001</v>
      </c>
      <c r="H7" s="17">
        <f>[3]Agosto!$D$11</f>
        <v>19.600000000000001</v>
      </c>
      <c r="I7" s="17">
        <f>[3]Agosto!$D$12</f>
        <v>18.8</v>
      </c>
      <c r="J7" s="17">
        <f>[3]Agosto!$D$13</f>
        <v>18.600000000000001</v>
      </c>
      <c r="K7" s="17">
        <f>[3]Agosto!$D$14</f>
        <v>16.7</v>
      </c>
      <c r="L7" s="17">
        <f>[3]Agosto!$D$15</f>
        <v>16.100000000000001</v>
      </c>
      <c r="M7" s="17">
        <f>[3]Agosto!$D$16</f>
        <v>17.5</v>
      </c>
      <c r="N7" s="17">
        <f>[3]Agosto!$D$17</f>
        <v>17.600000000000001</v>
      </c>
      <c r="O7" s="17">
        <f>[3]Agosto!$D$18</f>
        <v>16.7</v>
      </c>
      <c r="P7" s="17">
        <f>[3]Agosto!$D$19</f>
        <v>16.2</v>
      </c>
      <c r="Q7" s="17">
        <f>[3]Agosto!$D$20</f>
        <v>15</v>
      </c>
      <c r="R7" s="17">
        <f>[3]Agosto!$D$21</f>
        <v>15.6</v>
      </c>
      <c r="S7" s="17">
        <f>[3]Agosto!$D$22</f>
        <v>18.399999999999999</v>
      </c>
      <c r="T7" s="17">
        <f>[3]Agosto!$D$23</f>
        <v>12.4</v>
      </c>
      <c r="U7" s="17">
        <f>[3]Agosto!$D$24</f>
        <v>12.4</v>
      </c>
      <c r="V7" s="17">
        <f>[3]Agosto!$D$25</f>
        <v>14.5</v>
      </c>
      <c r="W7" s="17">
        <f>[3]Agosto!$D$26</f>
        <v>17.8</v>
      </c>
      <c r="X7" s="17">
        <f>[3]Agosto!$D$27</f>
        <v>18.100000000000001</v>
      </c>
      <c r="Y7" s="17">
        <f>[3]Agosto!$D$28</f>
        <v>20.5</v>
      </c>
      <c r="Z7" s="17">
        <f>[3]Agosto!$D$29</f>
        <v>19.100000000000001</v>
      </c>
      <c r="AA7" s="17">
        <f>[3]Agosto!$D$30</f>
        <v>19</v>
      </c>
      <c r="AB7" s="17">
        <f>[3]Agosto!$D$31</f>
        <v>19.600000000000001</v>
      </c>
      <c r="AC7" s="17">
        <f>[3]Agosto!$D$32</f>
        <v>16</v>
      </c>
      <c r="AD7" s="17">
        <f>[3]Agosto!$D$33</f>
        <v>18.100000000000001</v>
      </c>
      <c r="AE7" s="17">
        <f>[3]Agosto!$D$34</f>
        <v>16.2</v>
      </c>
      <c r="AF7" s="17">
        <f>[3]Agosto!$D$35</f>
        <v>20.100000000000001</v>
      </c>
      <c r="AG7" s="26">
        <f t="shared" si="1"/>
        <v>12.4</v>
      </c>
      <c r="AH7" s="29">
        <f t="shared" ref="AH7:AH15" si="2">AVERAGE(B7:AF7)</f>
        <v>16.754838709677419</v>
      </c>
    </row>
    <row r="8" spans="1:34" ht="17.100000000000001" customHeight="1" x14ac:dyDescent="0.2">
      <c r="A8" s="15" t="s">
        <v>74</v>
      </c>
      <c r="B8" s="17">
        <f>[4]Agosto!$D$5</f>
        <v>18</v>
      </c>
      <c r="C8" s="17">
        <f>[4]Agosto!$D$6</f>
        <v>18.7</v>
      </c>
      <c r="D8" s="17">
        <f>[4]Agosto!$D$7</f>
        <v>17.2</v>
      </c>
      <c r="E8" s="17">
        <f>[4]Agosto!$D$8</f>
        <v>17.100000000000001</v>
      </c>
      <c r="F8" s="17">
        <f>[4]Agosto!$D$9</f>
        <v>20</v>
      </c>
      <c r="G8" s="17">
        <f>[4]Agosto!$D$10</f>
        <v>17.8</v>
      </c>
      <c r="H8" s="17">
        <f>[4]Agosto!$D$11</f>
        <v>19</v>
      </c>
      <c r="I8" s="17">
        <f>[4]Agosto!$D$12</f>
        <v>18.899999999999999</v>
      </c>
      <c r="J8" s="17">
        <f>[4]Agosto!$D$13</f>
        <v>19.2</v>
      </c>
      <c r="K8" s="17">
        <f>[4]Agosto!$D$14</f>
        <v>18.899999999999999</v>
      </c>
      <c r="L8" s="17">
        <f>[4]Agosto!$D$15</f>
        <v>18.899999999999999</v>
      </c>
      <c r="M8" s="17">
        <f>[4]Agosto!$D$16</f>
        <v>18.8</v>
      </c>
      <c r="N8" s="17">
        <f>[4]Agosto!$D$17</f>
        <v>18.399999999999999</v>
      </c>
      <c r="O8" s="17">
        <f>[4]Agosto!$D$18</f>
        <v>18</v>
      </c>
      <c r="P8" s="17">
        <f>[4]Agosto!$D$19</f>
        <v>17.5</v>
      </c>
      <c r="Q8" s="17">
        <f>[4]Agosto!$D$20</f>
        <v>19.600000000000001</v>
      </c>
      <c r="R8" s="17">
        <f>[4]Agosto!$D$21</f>
        <v>18.8</v>
      </c>
      <c r="S8" s="17">
        <f>[4]Agosto!$D$22</f>
        <v>19.600000000000001</v>
      </c>
      <c r="T8" s="17">
        <f>[4]Agosto!$D$23</f>
        <v>13.4</v>
      </c>
      <c r="U8" s="17">
        <f>[4]Agosto!$D$24</f>
        <v>12.7</v>
      </c>
      <c r="V8" s="17">
        <f>[4]Agosto!$D$25</f>
        <v>15</v>
      </c>
      <c r="W8" s="17">
        <f>[4]Agosto!$D$26</f>
        <v>15.7</v>
      </c>
      <c r="X8" s="17">
        <f>[4]Agosto!$D$27</f>
        <v>18</v>
      </c>
      <c r="Y8" s="17">
        <f>[4]Agosto!$D$28</f>
        <v>19.899999999999999</v>
      </c>
      <c r="Z8" s="17">
        <f>[4]Agosto!$D$29</f>
        <v>17.600000000000001</v>
      </c>
      <c r="AA8" s="17">
        <f>[4]Agosto!$D$30</f>
        <v>17.899999999999999</v>
      </c>
      <c r="AB8" s="17">
        <f>[4]Agosto!$D$31</f>
        <v>16.8</v>
      </c>
      <c r="AC8" s="17">
        <f>[4]Agosto!$D$32</f>
        <v>15.6</v>
      </c>
      <c r="AD8" s="17">
        <f>[4]Agosto!$D$33</f>
        <v>16</v>
      </c>
      <c r="AE8" s="17">
        <f>[4]Agosto!$D$34</f>
        <v>17.100000000000001</v>
      </c>
      <c r="AF8" s="17">
        <f>[4]Agosto!$D$35</f>
        <v>21</v>
      </c>
      <c r="AG8" s="26">
        <f t="shared" si="1"/>
        <v>12.7</v>
      </c>
      <c r="AH8" s="29">
        <f t="shared" si="2"/>
        <v>17.77741935483871</v>
      </c>
    </row>
    <row r="9" spans="1:34" ht="17.100000000000001" customHeight="1" x14ac:dyDescent="0.2">
      <c r="A9" s="15" t="s">
        <v>45</v>
      </c>
      <c r="B9" s="17">
        <f>[5]Agosto!$D$5</f>
        <v>17.7</v>
      </c>
      <c r="C9" s="17">
        <f>[5]Agosto!$D$6</f>
        <v>13.9</v>
      </c>
      <c r="D9" s="17">
        <f>[5]Agosto!$D$7</f>
        <v>15.1</v>
      </c>
      <c r="E9" s="17">
        <f>[5]Agosto!$D$8</f>
        <v>16.2</v>
      </c>
      <c r="F9" s="17">
        <f>[5]Agosto!$D$9</f>
        <v>15.4</v>
      </c>
      <c r="G9" s="17">
        <f>[5]Agosto!$D$10</f>
        <v>17.100000000000001</v>
      </c>
      <c r="H9" s="17">
        <f>[5]Agosto!$D$11</f>
        <v>20.3</v>
      </c>
      <c r="I9" s="17">
        <f>[5]Agosto!$D$12</f>
        <v>20.3</v>
      </c>
      <c r="J9" s="17">
        <f>[5]Agosto!$D$13</f>
        <v>18.600000000000001</v>
      </c>
      <c r="K9" s="17">
        <f>[5]Agosto!$D$14</f>
        <v>15.9</v>
      </c>
      <c r="L9" s="17">
        <f>[5]Agosto!$D$15</f>
        <v>16.5</v>
      </c>
      <c r="M9" s="17">
        <f>[5]Agosto!$D$16</f>
        <v>13.8</v>
      </c>
      <c r="N9" s="17">
        <f>[5]Agosto!$D$17</f>
        <v>16.100000000000001</v>
      </c>
      <c r="O9" s="17">
        <f>[5]Agosto!$D$18</f>
        <v>16.600000000000001</v>
      </c>
      <c r="P9" s="17">
        <f>[5]Agosto!$D$19</f>
        <v>16.3</v>
      </c>
      <c r="Q9" s="17">
        <f>[5]Agosto!$D$20</f>
        <v>16.399999999999999</v>
      </c>
      <c r="R9" s="17">
        <f>[5]Agosto!$D$21</f>
        <v>15</v>
      </c>
      <c r="S9" s="17">
        <f>[5]Agosto!$D$22</f>
        <v>15.2</v>
      </c>
      <c r="T9" s="17">
        <f>[5]Agosto!$D$23</f>
        <v>7.8</v>
      </c>
      <c r="U9" s="17">
        <f>[5]Agosto!$D$24</f>
        <v>8.6</v>
      </c>
      <c r="V9" s="17">
        <f>[5]Agosto!$D$25</f>
        <v>11.3</v>
      </c>
      <c r="W9" s="17">
        <f>[5]Agosto!$D$26</f>
        <v>17</v>
      </c>
      <c r="X9" s="17">
        <f>[5]Agosto!$D$27</f>
        <v>18.7</v>
      </c>
      <c r="Y9" s="17">
        <f>[5]Agosto!$D$28</f>
        <v>18.899999999999999</v>
      </c>
      <c r="Z9" s="17">
        <f>[5]Agosto!$D$29</f>
        <v>17.5</v>
      </c>
      <c r="AA9" s="17">
        <f>[5]Agosto!$D$30</f>
        <v>20.100000000000001</v>
      </c>
      <c r="AB9" s="17">
        <f>[5]Agosto!$D$31</f>
        <v>19.8</v>
      </c>
      <c r="AC9" s="17">
        <f>[5]Agosto!$D$32</f>
        <v>10.9</v>
      </c>
      <c r="AD9" s="17">
        <f>[5]Agosto!$D$33</f>
        <v>12.7</v>
      </c>
      <c r="AE9" s="17">
        <f>[5]Agosto!$D$34</f>
        <v>14.5</v>
      </c>
      <c r="AF9" s="17">
        <f>[5]Agosto!$D$35</f>
        <v>17.5</v>
      </c>
      <c r="AG9" s="26">
        <f t="shared" ref="AG9" si="3">MIN(B9:AF9)</f>
        <v>7.8</v>
      </c>
      <c r="AH9" s="29">
        <f t="shared" ref="AH9" si="4">AVERAGE(B9:AF9)</f>
        <v>15.861290322580645</v>
      </c>
    </row>
    <row r="10" spans="1:34" ht="17.100000000000001" customHeight="1" x14ac:dyDescent="0.2">
      <c r="A10" s="15" t="s">
        <v>2</v>
      </c>
      <c r="B10" s="17">
        <f>[6]Agosto!$D$5</f>
        <v>17</v>
      </c>
      <c r="C10" s="17">
        <f>[6]Agosto!$D$6</f>
        <v>19.2</v>
      </c>
      <c r="D10" s="17">
        <f>[6]Agosto!$D$7</f>
        <v>18.3</v>
      </c>
      <c r="E10" s="17">
        <f>[6]Agosto!$D$8</f>
        <v>15.7</v>
      </c>
      <c r="F10" s="17">
        <f>[6]Agosto!$D$9</f>
        <v>17.100000000000001</v>
      </c>
      <c r="G10" s="17">
        <f>[6]Agosto!$D$10</f>
        <v>19.600000000000001</v>
      </c>
      <c r="H10" s="17">
        <f>[6]Agosto!$D$11</f>
        <v>20.399999999999999</v>
      </c>
      <c r="I10" s="17">
        <f>[6]Agosto!$D$12</f>
        <v>20.8</v>
      </c>
      <c r="J10" s="17">
        <f>[6]Agosto!$D$13</f>
        <v>22.5</v>
      </c>
      <c r="K10" s="17">
        <f>[6]Agosto!$D$14</f>
        <v>19.399999999999999</v>
      </c>
      <c r="L10" s="17">
        <f>[6]Agosto!$D$15</f>
        <v>19.899999999999999</v>
      </c>
      <c r="M10" s="17">
        <f>[6]Agosto!$D$16</f>
        <v>22</v>
      </c>
      <c r="N10" s="17">
        <f>[6]Agosto!$D$17</f>
        <v>18.3</v>
      </c>
      <c r="O10" s="17">
        <f>[6]Agosto!$D$18</f>
        <v>19.7</v>
      </c>
      <c r="P10" s="17">
        <f>[6]Agosto!$D$19</f>
        <v>18</v>
      </c>
      <c r="Q10" s="17">
        <f>[6]Agosto!$D$20</f>
        <v>16.899999999999999</v>
      </c>
      <c r="R10" s="17">
        <f>[6]Agosto!$D$21</f>
        <v>20.399999999999999</v>
      </c>
      <c r="S10" s="17">
        <f>[6]Agosto!$D$22</f>
        <v>18.3</v>
      </c>
      <c r="T10" s="17">
        <f>[6]Agosto!$D$23</f>
        <v>14.3</v>
      </c>
      <c r="U10" s="17">
        <f>[6]Agosto!$D$24</f>
        <v>14.1</v>
      </c>
      <c r="V10" s="17">
        <f>[6]Agosto!$D$25</f>
        <v>16.399999999999999</v>
      </c>
      <c r="W10" s="17">
        <f>[6]Agosto!$D$26</f>
        <v>20.399999999999999</v>
      </c>
      <c r="X10" s="17">
        <f>[6]Agosto!$D$27</f>
        <v>19.2</v>
      </c>
      <c r="Y10" s="17">
        <f>[6]Agosto!$D$28</f>
        <v>18.2</v>
      </c>
      <c r="Z10" s="17">
        <f>[6]Agosto!$D$29</f>
        <v>20.5</v>
      </c>
      <c r="AA10" s="17">
        <f>[6]Agosto!$D$30</f>
        <v>22.3</v>
      </c>
      <c r="AB10" s="17">
        <f>[6]Agosto!$D$31</f>
        <v>16.7</v>
      </c>
      <c r="AC10" s="17">
        <f>[6]Agosto!$D$32</f>
        <v>15.5</v>
      </c>
      <c r="AD10" s="17">
        <f>[6]Agosto!$D$33</f>
        <v>17.2</v>
      </c>
      <c r="AE10" s="17">
        <f>[6]Agosto!$D$34</f>
        <v>18.5</v>
      </c>
      <c r="AF10" s="17">
        <f>[6]Agosto!$D$35</f>
        <v>22.4</v>
      </c>
      <c r="AG10" s="26">
        <f t="shared" si="1"/>
        <v>14.1</v>
      </c>
      <c r="AH10" s="29">
        <f t="shared" si="2"/>
        <v>18.683870967741932</v>
      </c>
    </row>
    <row r="11" spans="1:34" ht="17.100000000000001" customHeight="1" x14ac:dyDescent="0.2">
      <c r="A11" s="15" t="s">
        <v>3</v>
      </c>
      <c r="B11" s="17">
        <f>[7]Agosto!$D$5</f>
        <v>13.1</v>
      </c>
      <c r="C11" s="17">
        <f>[7]Agosto!$D$6</f>
        <v>12.6</v>
      </c>
      <c r="D11" s="17">
        <f>[7]Agosto!$D$7</f>
        <v>12.1</v>
      </c>
      <c r="E11" s="17">
        <f>[7]Agosto!$D$8</f>
        <v>12.1</v>
      </c>
      <c r="F11" s="17">
        <f>[7]Agosto!$D$9</f>
        <v>12.6</v>
      </c>
      <c r="G11" s="17">
        <f>[7]Agosto!$D$10</f>
        <v>12.3</v>
      </c>
      <c r="H11" s="17">
        <f>[7]Agosto!$D$11</f>
        <v>11.5</v>
      </c>
      <c r="I11" s="17">
        <f>[7]Agosto!$D$12</f>
        <v>13.2</v>
      </c>
      <c r="J11" s="17">
        <f>[7]Agosto!$D$13</f>
        <v>12.2</v>
      </c>
      <c r="K11" s="17">
        <f>[7]Agosto!$D$14</f>
        <v>15</v>
      </c>
      <c r="L11" s="17">
        <f>[7]Agosto!$D$15</f>
        <v>14.1</v>
      </c>
      <c r="M11" s="17">
        <f>[7]Agosto!$D$16</f>
        <v>12.7</v>
      </c>
      <c r="N11" s="17">
        <f>[7]Agosto!$D$17</f>
        <v>12</v>
      </c>
      <c r="O11" s="17">
        <f>[7]Agosto!$D$18</f>
        <v>10.9</v>
      </c>
      <c r="P11" s="17">
        <f>[7]Agosto!$D$19</f>
        <v>12.7</v>
      </c>
      <c r="Q11" s="17">
        <f>[7]Agosto!$D$20</f>
        <v>12.5</v>
      </c>
      <c r="R11" s="17">
        <f>[7]Agosto!$D$21</f>
        <v>13.6</v>
      </c>
      <c r="S11" s="17">
        <f>[7]Agosto!$D$22</f>
        <v>17.100000000000001</v>
      </c>
      <c r="T11" s="17">
        <f>[7]Agosto!$D$23</f>
        <v>19.3</v>
      </c>
      <c r="U11" s="17">
        <f>[7]Agosto!$D$24</f>
        <v>14.7</v>
      </c>
      <c r="V11" s="17">
        <f>[7]Agosto!$D$25</f>
        <v>11.4</v>
      </c>
      <c r="W11" s="17">
        <f>[7]Agosto!$D$26</f>
        <v>12.9</v>
      </c>
      <c r="X11" s="17">
        <f>[7]Agosto!$D$27</f>
        <v>13.4</v>
      </c>
      <c r="Y11" s="17">
        <f>[7]Agosto!$D$28</f>
        <v>17.399999999999999</v>
      </c>
      <c r="Z11" s="17">
        <f>[7]Agosto!$D$29</f>
        <v>18.100000000000001</v>
      </c>
      <c r="AA11" s="17">
        <f>[7]Agosto!$D$30</f>
        <v>18.3</v>
      </c>
      <c r="AB11" s="17">
        <f>[7]Agosto!$D$31</f>
        <v>16.399999999999999</v>
      </c>
      <c r="AC11" s="17">
        <f>[7]Agosto!$D$32</f>
        <v>16.600000000000001</v>
      </c>
      <c r="AD11" s="17">
        <f>[7]Agosto!$D$33</f>
        <v>13.1</v>
      </c>
      <c r="AE11" s="17">
        <f>[7]Agosto!$D$34</f>
        <v>17.600000000000001</v>
      </c>
      <c r="AF11" s="17">
        <f>[7]Agosto!$D$35</f>
        <v>16.899999999999999</v>
      </c>
      <c r="AG11" s="26">
        <f t="shared" si="1"/>
        <v>10.9</v>
      </c>
      <c r="AH11" s="29">
        <f>AVERAGE(B11:AF11)</f>
        <v>14.141935483870967</v>
      </c>
    </row>
    <row r="12" spans="1:34" ht="17.100000000000001" customHeight="1" x14ac:dyDescent="0.2">
      <c r="A12" s="15" t="s">
        <v>4</v>
      </c>
      <c r="B12" s="17">
        <f>[8]Agosto!$D$5</f>
        <v>16.100000000000001</v>
      </c>
      <c r="C12" s="17">
        <f>[8]Agosto!$D$6</f>
        <v>15.7</v>
      </c>
      <c r="D12" s="17">
        <f>[8]Agosto!$D$7</f>
        <v>15.5</v>
      </c>
      <c r="E12" s="17">
        <f>[8]Agosto!$D$8</f>
        <v>17.2</v>
      </c>
      <c r="F12" s="17">
        <f>[8]Agosto!$D$9</f>
        <v>16.100000000000001</v>
      </c>
      <c r="G12" s="17">
        <f>[8]Agosto!$D$10</f>
        <v>16.100000000000001</v>
      </c>
      <c r="H12" s="17">
        <f>[8]Agosto!$D$11</f>
        <v>16.2</v>
      </c>
      <c r="I12" s="17">
        <f>[8]Agosto!$D$12</f>
        <v>18.399999999999999</v>
      </c>
      <c r="J12" s="17">
        <f>[8]Agosto!$D$13</f>
        <v>15.7</v>
      </c>
      <c r="K12" s="17">
        <f>[8]Agosto!$D$14</f>
        <v>15.5</v>
      </c>
      <c r="L12" s="17">
        <f>[8]Agosto!$D$15</f>
        <v>16.2</v>
      </c>
      <c r="M12" s="17">
        <f>[8]Agosto!$D$16</f>
        <v>15.6</v>
      </c>
      <c r="N12" s="17">
        <f>[8]Agosto!$D$17</f>
        <v>15</v>
      </c>
      <c r="O12" s="17">
        <f>[8]Agosto!$D$18</f>
        <v>14.5</v>
      </c>
      <c r="P12" s="17">
        <f>[8]Agosto!$D$19</f>
        <v>14</v>
      </c>
      <c r="Q12" s="17">
        <f>[8]Agosto!$D$20</f>
        <v>16.8</v>
      </c>
      <c r="R12" s="17">
        <f>[8]Agosto!$D$21</f>
        <v>16.8</v>
      </c>
      <c r="S12" s="17">
        <f>[8]Agosto!$D$22</f>
        <v>17.8</v>
      </c>
      <c r="T12" s="17">
        <f>[8]Agosto!$D$23</f>
        <v>15.4</v>
      </c>
      <c r="U12" s="17">
        <f>[8]Agosto!$D$24</f>
        <v>12.2</v>
      </c>
      <c r="V12" s="17">
        <f>[8]Agosto!$D$25</f>
        <v>14.7</v>
      </c>
      <c r="W12" s="17">
        <f>[8]Agosto!$D$26</f>
        <v>15.5</v>
      </c>
      <c r="X12" s="17">
        <f>[8]Agosto!$D$27</f>
        <v>17.5</v>
      </c>
      <c r="Y12" s="17">
        <f>[8]Agosto!$D$28</f>
        <v>20.6</v>
      </c>
      <c r="Z12" s="17">
        <f>[8]Agosto!$D$29</f>
        <v>17.899999999999999</v>
      </c>
      <c r="AA12" s="17">
        <f>[8]Agosto!$D$30</f>
        <v>17.7</v>
      </c>
      <c r="AB12" s="17">
        <f>[8]Agosto!$D$31</f>
        <v>15.8</v>
      </c>
      <c r="AC12" s="17">
        <f>[8]Agosto!$D$32</f>
        <v>14.8</v>
      </c>
      <c r="AD12" s="17">
        <f>[8]Agosto!$D$33</f>
        <v>14.1</v>
      </c>
      <c r="AE12" s="17">
        <f>[8]Agosto!$D$34</f>
        <v>19.5</v>
      </c>
      <c r="AF12" s="17">
        <f>[8]Agosto!$D$35</f>
        <v>19.399999999999999</v>
      </c>
      <c r="AG12" s="26">
        <f t="shared" si="1"/>
        <v>12.2</v>
      </c>
      <c r="AH12" s="29">
        <f t="shared" si="2"/>
        <v>16.267741935483869</v>
      </c>
    </row>
    <row r="13" spans="1:34" ht="17.100000000000001" customHeight="1" x14ac:dyDescent="0.2">
      <c r="A13" s="15" t="s">
        <v>5</v>
      </c>
      <c r="B13" s="17">
        <f>[9]Agosto!$D$5</f>
        <v>27.2</v>
      </c>
      <c r="C13" s="17">
        <f>[9]Agosto!$D$6</f>
        <v>24.6</v>
      </c>
      <c r="D13" s="17" t="str">
        <f>[9]Agosto!$D$7</f>
        <v>*</v>
      </c>
      <c r="E13" s="17" t="str">
        <f>[9]Agosto!$D$8</f>
        <v>*</v>
      </c>
      <c r="F13" s="17" t="str">
        <f>[9]Agosto!$D$9</f>
        <v>*</v>
      </c>
      <c r="G13" s="17" t="str">
        <f>[9]Agosto!$D$10</f>
        <v>*</v>
      </c>
      <c r="H13" s="17" t="str">
        <f>[9]Agosto!$D$11</f>
        <v>*</v>
      </c>
      <c r="I13" s="17" t="str">
        <f>[9]Agosto!$D$12</f>
        <v>*</v>
      </c>
      <c r="J13" s="17" t="str">
        <f>[9]Agosto!$D$13</f>
        <v>*</v>
      </c>
      <c r="K13" s="17" t="str">
        <f>[9]Agosto!$D$14</f>
        <v>*</v>
      </c>
      <c r="L13" s="17" t="str">
        <f>[9]Agosto!$D$15</f>
        <v>*</v>
      </c>
      <c r="M13" s="17" t="str">
        <f>[9]Agosto!$D$16</f>
        <v>*</v>
      </c>
      <c r="N13" s="17" t="str">
        <f>[9]Agosto!$D$17</f>
        <v>*</v>
      </c>
      <c r="O13" s="17" t="str">
        <f>[9]Agosto!$D$18</f>
        <v>*</v>
      </c>
      <c r="P13" s="17" t="str">
        <f>[9]Agosto!$D$19</f>
        <v>*</v>
      </c>
      <c r="Q13" s="17" t="str">
        <f>[9]Agosto!$D$20</f>
        <v>*</v>
      </c>
      <c r="R13" s="17" t="str">
        <f>[9]Agosto!$D$21</f>
        <v>*</v>
      </c>
      <c r="S13" s="17" t="str">
        <f>[9]Agosto!$D$22</f>
        <v>*</v>
      </c>
      <c r="T13" s="17" t="str">
        <f>[9]Agosto!$D$23</f>
        <v>*</v>
      </c>
      <c r="U13" s="17" t="str">
        <f>[9]Agosto!$D$24</f>
        <v>*</v>
      </c>
      <c r="V13" s="17" t="str">
        <f>[9]Agosto!$D$25</f>
        <v>*</v>
      </c>
      <c r="W13" s="17" t="str">
        <f>[9]Agosto!$D$26</f>
        <v>*</v>
      </c>
      <c r="X13" s="17" t="str">
        <f>[9]Agosto!$D$27</f>
        <v>*</v>
      </c>
      <c r="Y13" s="17" t="str">
        <f>[9]Agosto!$D$28</f>
        <v>*</v>
      </c>
      <c r="Z13" s="17" t="str">
        <f>[9]Agosto!$D$29</f>
        <v>*</v>
      </c>
      <c r="AA13" s="17" t="str">
        <f>[9]Agosto!$D$30</f>
        <v>*</v>
      </c>
      <c r="AB13" s="17" t="str">
        <f>[9]Agosto!$D$31</f>
        <v>*</v>
      </c>
      <c r="AC13" s="17" t="str">
        <f>[9]Agosto!$D$32</f>
        <v>*</v>
      </c>
      <c r="AD13" s="17" t="str">
        <f>[9]Agosto!$D$33</f>
        <v>*</v>
      </c>
      <c r="AE13" s="17" t="str">
        <f>[9]Agosto!$D$34</f>
        <v>*</v>
      </c>
      <c r="AF13" s="17" t="str">
        <f>[9]Agosto!$D$35</f>
        <v>*</v>
      </c>
      <c r="AG13" s="26">
        <f t="shared" si="1"/>
        <v>24.6</v>
      </c>
      <c r="AH13" s="29">
        <f>AVERAGE(B13:AF13)</f>
        <v>25.9</v>
      </c>
    </row>
    <row r="14" spans="1:34" ht="17.100000000000001" customHeight="1" x14ac:dyDescent="0.2">
      <c r="A14" s="15" t="s">
        <v>47</v>
      </c>
      <c r="B14" s="17">
        <f>[10]Agosto!$D$5</f>
        <v>13.9</v>
      </c>
      <c r="C14" s="17">
        <f>[10]Agosto!$D$6</f>
        <v>14.1</v>
      </c>
      <c r="D14" s="17">
        <f>[10]Agosto!$D$7</f>
        <v>15.2</v>
      </c>
      <c r="E14" s="17">
        <f>[10]Agosto!$D$8</f>
        <v>15.4</v>
      </c>
      <c r="F14" s="17">
        <f>[10]Agosto!$D$9</f>
        <v>14.3</v>
      </c>
      <c r="G14" s="17">
        <f>[10]Agosto!$D$10</f>
        <v>16.7</v>
      </c>
      <c r="H14" s="17">
        <f>[10]Agosto!$D$11</f>
        <v>17.899999999999999</v>
      </c>
      <c r="I14" s="17">
        <f>[10]Agosto!$D$12</f>
        <v>17.2</v>
      </c>
      <c r="J14" s="17">
        <f>[10]Agosto!$D$13</f>
        <v>15.9</v>
      </c>
      <c r="K14" s="17">
        <f>[10]Agosto!$D$14</f>
        <v>15.1</v>
      </c>
      <c r="L14" s="17">
        <f>[10]Agosto!$D$15</f>
        <v>15.5</v>
      </c>
      <c r="M14" s="17">
        <f>[10]Agosto!$D$16</f>
        <v>14.2</v>
      </c>
      <c r="N14" s="17">
        <f>[10]Agosto!$D$17</f>
        <v>14.8</v>
      </c>
      <c r="O14" s="17">
        <f>[10]Agosto!$D$18</f>
        <v>14.9</v>
      </c>
      <c r="P14" s="17">
        <f>[10]Agosto!$D$19</f>
        <v>12.5</v>
      </c>
      <c r="Q14" s="17">
        <f>[10]Agosto!$D$20</f>
        <v>14.7</v>
      </c>
      <c r="R14" s="17">
        <f>[10]Agosto!$D$21</f>
        <v>16</v>
      </c>
      <c r="S14" s="17">
        <f>[10]Agosto!$D$22</f>
        <v>18.399999999999999</v>
      </c>
      <c r="T14" s="17">
        <f>[10]Agosto!$D$23</f>
        <v>16.2</v>
      </c>
      <c r="U14" s="17">
        <f>[10]Agosto!$D$24</f>
        <v>13.6</v>
      </c>
      <c r="V14" s="17">
        <f>[10]Agosto!$D$25</f>
        <v>13.4</v>
      </c>
      <c r="W14" s="17">
        <f>[10]Agosto!$D$26</f>
        <v>16</v>
      </c>
      <c r="X14" s="17">
        <f>[10]Agosto!$D$27</f>
        <v>18.2</v>
      </c>
      <c r="Y14" s="17">
        <f>[10]Agosto!$D$28</f>
        <v>17.899999999999999</v>
      </c>
      <c r="Z14" s="17">
        <f>[10]Agosto!$D$29</f>
        <v>17.5</v>
      </c>
      <c r="AA14" s="17">
        <f>[10]Agosto!$D$30</f>
        <v>19.600000000000001</v>
      </c>
      <c r="AB14" s="17">
        <f>[10]Agosto!$D$31</f>
        <v>16.899999999999999</v>
      </c>
      <c r="AC14" s="17">
        <f>[10]Agosto!$D$32</f>
        <v>15.8</v>
      </c>
      <c r="AD14" s="17">
        <f>[10]Agosto!$D$33</f>
        <v>14.9</v>
      </c>
      <c r="AE14" s="17">
        <f>[10]Agosto!$D$34</f>
        <v>18.3</v>
      </c>
      <c r="AF14" s="17">
        <f>[10]Agosto!$D$35</f>
        <v>19</v>
      </c>
      <c r="AG14" s="26">
        <f>MIN(B14:AF14)</f>
        <v>12.5</v>
      </c>
      <c r="AH14" s="29">
        <f>AVERAGE(B14:AF14)</f>
        <v>15.935483870967738</v>
      </c>
    </row>
    <row r="15" spans="1:34" ht="17.100000000000001" customHeight="1" x14ac:dyDescent="0.2">
      <c r="A15" s="15" t="s">
        <v>6</v>
      </c>
      <c r="B15" s="17">
        <f>[11]Agosto!$D$5</f>
        <v>12.7</v>
      </c>
      <c r="C15" s="17">
        <f>[11]Agosto!$D$6</f>
        <v>12.1</v>
      </c>
      <c r="D15" s="17">
        <f>[11]Agosto!$D$7</f>
        <v>12.2</v>
      </c>
      <c r="E15" s="17">
        <f>[11]Agosto!$D$8</f>
        <v>13.2</v>
      </c>
      <c r="F15" s="17">
        <f>[11]Agosto!$D$9</f>
        <v>13.1</v>
      </c>
      <c r="G15" s="17">
        <f>[11]Agosto!$D$10</f>
        <v>13.3</v>
      </c>
      <c r="H15" s="17">
        <f>[11]Agosto!$D$11</f>
        <v>13.5</v>
      </c>
      <c r="I15" s="17">
        <f>[11]Agosto!$D$12</f>
        <v>14.5</v>
      </c>
      <c r="J15" s="17">
        <f>[11]Agosto!$D$13</f>
        <v>13.6</v>
      </c>
      <c r="K15" s="17">
        <f>[11]Agosto!$D$14</f>
        <v>13.7</v>
      </c>
      <c r="L15" s="17">
        <f>[11]Agosto!$D$15</f>
        <v>13.7</v>
      </c>
      <c r="M15" s="17">
        <f>[11]Agosto!$D$16</f>
        <v>14.4</v>
      </c>
      <c r="N15" s="17">
        <f>[11]Agosto!$D$17</f>
        <v>12.4</v>
      </c>
      <c r="O15" s="17">
        <f>[11]Agosto!$D$18</f>
        <v>11.8</v>
      </c>
      <c r="P15" s="17">
        <f>[11]Agosto!$D$19</f>
        <v>12.8</v>
      </c>
      <c r="Q15" s="17">
        <f>[11]Agosto!$D$20</f>
        <v>13.2</v>
      </c>
      <c r="R15" s="17">
        <f>[11]Agosto!$D$21</f>
        <v>13.7</v>
      </c>
      <c r="S15" s="17">
        <f>[11]Agosto!$D$22</f>
        <v>17.399999999999999</v>
      </c>
      <c r="T15" s="17">
        <f>[11]Agosto!$D$23</f>
        <v>18.8</v>
      </c>
      <c r="U15" s="17">
        <f>[11]Agosto!$D$24</f>
        <v>14.7</v>
      </c>
      <c r="V15" s="17">
        <f>[11]Agosto!$D$25</f>
        <v>15.6</v>
      </c>
      <c r="W15" s="17">
        <f>[11]Agosto!$D$26</f>
        <v>15.6</v>
      </c>
      <c r="X15" s="17">
        <f>[11]Agosto!$D$27</f>
        <v>16.899999999999999</v>
      </c>
      <c r="Y15" s="17">
        <f>[11]Agosto!$D$28</f>
        <v>18.100000000000001</v>
      </c>
      <c r="Z15" s="17">
        <f>[11]Agosto!$D$29</f>
        <v>19.100000000000001</v>
      </c>
      <c r="AA15" s="17">
        <f>[11]Agosto!$D$30</f>
        <v>19.7</v>
      </c>
      <c r="AB15" s="17">
        <f>[11]Agosto!$D$31</f>
        <v>19.7</v>
      </c>
      <c r="AC15" s="17">
        <f>[11]Agosto!$D$32</f>
        <v>17.399999999999999</v>
      </c>
      <c r="AD15" s="17">
        <f>[11]Agosto!$D$33</f>
        <v>16.600000000000001</v>
      </c>
      <c r="AE15" s="17">
        <f>[11]Agosto!$D$34</f>
        <v>19.5</v>
      </c>
      <c r="AF15" s="17">
        <f>[11]Agosto!$D$35</f>
        <v>18.5</v>
      </c>
      <c r="AG15" s="26">
        <f t="shared" si="1"/>
        <v>11.8</v>
      </c>
      <c r="AH15" s="29">
        <f t="shared" si="2"/>
        <v>15.20967741935484</v>
      </c>
    </row>
    <row r="16" spans="1:34" ht="17.100000000000001" customHeight="1" x14ac:dyDescent="0.2">
      <c r="A16" s="15" t="s">
        <v>7</v>
      </c>
      <c r="B16" s="17">
        <f>[12]Agosto!$D$5</f>
        <v>17.899999999999999</v>
      </c>
      <c r="C16" s="17">
        <f>[12]Agosto!$D$6</f>
        <v>16.8</v>
      </c>
      <c r="D16" s="17">
        <f>[12]Agosto!$D$7</f>
        <v>15.6</v>
      </c>
      <c r="E16" s="17">
        <f>[12]Agosto!$D$8</f>
        <v>15.6</v>
      </c>
      <c r="F16" s="17">
        <f>[12]Agosto!$D$9</f>
        <v>17.8</v>
      </c>
      <c r="G16" s="17">
        <f>[12]Agosto!$D$10</f>
        <v>17.100000000000001</v>
      </c>
      <c r="H16" s="17">
        <f>[12]Agosto!$D$11</f>
        <v>18.2</v>
      </c>
      <c r="I16" s="17">
        <f>[12]Agosto!$D$12</f>
        <v>19.5</v>
      </c>
      <c r="J16" s="17">
        <f>[12]Agosto!$D$13</f>
        <v>16.399999999999999</v>
      </c>
      <c r="K16" s="17">
        <f>[12]Agosto!$D$14</f>
        <v>17.2</v>
      </c>
      <c r="L16" s="17">
        <f>[12]Agosto!$D$15</f>
        <v>18.7</v>
      </c>
      <c r="M16" s="17">
        <f>[12]Agosto!$D$16</f>
        <v>18.8</v>
      </c>
      <c r="N16" s="17">
        <f>[12]Agosto!$D$17</f>
        <v>16.600000000000001</v>
      </c>
      <c r="O16" s="17">
        <f>[12]Agosto!$D$18</f>
        <v>18.100000000000001</v>
      </c>
      <c r="P16" s="17">
        <f>[12]Agosto!$D$19</f>
        <v>18.100000000000001</v>
      </c>
      <c r="Q16" s="17">
        <f>[12]Agosto!$D$20</f>
        <v>17.600000000000001</v>
      </c>
      <c r="R16" s="17">
        <f>[12]Agosto!$D$21</f>
        <v>18.3</v>
      </c>
      <c r="S16" s="17">
        <f>[12]Agosto!$D$22</f>
        <v>16.600000000000001</v>
      </c>
      <c r="T16" s="17">
        <f>[12]Agosto!$D$23</f>
        <v>9.9</v>
      </c>
      <c r="U16" s="17">
        <f>[12]Agosto!$D$24</f>
        <v>9.1</v>
      </c>
      <c r="V16" s="17">
        <f>[12]Agosto!$D$25</f>
        <v>15.2</v>
      </c>
      <c r="W16" s="17">
        <f>[12]Agosto!$D$26</f>
        <v>16.5</v>
      </c>
      <c r="X16" s="17">
        <f>[12]Agosto!$D$27</f>
        <v>18.8</v>
      </c>
      <c r="Y16" s="17">
        <f>[12]Agosto!$D$28</f>
        <v>17.899999999999999</v>
      </c>
      <c r="Z16" s="17">
        <f>[12]Agosto!$D$29</f>
        <v>17.5</v>
      </c>
      <c r="AA16" s="17">
        <f>[12]Agosto!$D$30</f>
        <v>18</v>
      </c>
      <c r="AB16" s="17">
        <f>[12]Agosto!$D$31</f>
        <v>16.600000000000001</v>
      </c>
      <c r="AC16" s="17">
        <f>[12]Agosto!$D$32</f>
        <v>12.3</v>
      </c>
      <c r="AD16" s="17">
        <f>[12]Agosto!$D$33</f>
        <v>15.1</v>
      </c>
      <c r="AE16" s="17">
        <f>[12]Agosto!$D$34</f>
        <v>15.9</v>
      </c>
      <c r="AF16" s="17">
        <f>[12]Agosto!$D$35</f>
        <v>19.899999999999999</v>
      </c>
      <c r="AG16" s="26">
        <f t="shared" si="1"/>
        <v>9.1</v>
      </c>
      <c r="AH16" s="29">
        <f>AVERAGE(B16:AF16)</f>
        <v>16.696774193548389</v>
      </c>
    </row>
    <row r="17" spans="1:34" ht="17.100000000000001" customHeight="1" x14ac:dyDescent="0.2">
      <c r="A17" s="15" t="s">
        <v>8</v>
      </c>
      <c r="B17" s="17">
        <f>[13]Agosto!$D$5</f>
        <v>19.8</v>
      </c>
      <c r="C17" s="17">
        <f>[13]Agosto!$D$6</f>
        <v>16</v>
      </c>
      <c r="D17" s="17">
        <f>[13]Agosto!$D$7</f>
        <v>15.8</v>
      </c>
      <c r="E17" s="17">
        <f>[13]Agosto!$D$8</f>
        <v>18.899999999999999</v>
      </c>
      <c r="F17" s="17">
        <f>[13]Agosto!$D$9</f>
        <v>16.899999999999999</v>
      </c>
      <c r="G17" s="17">
        <f>[13]Agosto!$D$10</f>
        <v>16.2</v>
      </c>
      <c r="H17" s="17">
        <f>[13]Agosto!$D$11</f>
        <v>16.600000000000001</v>
      </c>
      <c r="I17" s="17">
        <f>[13]Agosto!$D$12</f>
        <v>18.2</v>
      </c>
      <c r="J17" s="17">
        <f>[13]Agosto!$D$13</f>
        <v>17.5</v>
      </c>
      <c r="K17" s="17">
        <f>[13]Agosto!$D$14</f>
        <v>17.100000000000001</v>
      </c>
      <c r="L17" s="17">
        <f>[13]Agosto!$D$15</f>
        <v>17.399999999999999</v>
      </c>
      <c r="M17" s="17">
        <f>[13]Agosto!$D$16</f>
        <v>16.8</v>
      </c>
      <c r="N17" s="17">
        <f>[13]Agosto!$D$17</f>
        <v>15.8</v>
      </c>
      <c r="O17" s="17">
        <f>[13]Agosto!$D$18</f>
        <v>16.399999999999999</v>
      </c>
      <c r="P17" s="17">
        <f>[13]Agosto!$D$19</f>
        <v>16.100000000000001</v>
      </c>
      <c r="Q17" s="17">
        <f>[13]Agosto!$D$20</f>
        <v>16.2</v>
      </c>
      <c r="R17" s="17">
        <f>[13]Agosto!$D$21</f>
        <v>17.7</v>
      </c>
      <c r="S17" s="17">
        <f>[13]Agosto!$D$22</f>
        <v>15.7</v>
      </c>
      <c r="T17" s="17">
        <f>[13]Agosto!$D$23</f>
        <v>11.1</v>
      </c>
      <c r="U17" s="17">
        <f>[13]Agosto!$D$24</f>
        <v>9.9</v>
      </c>
      <c r="V17" s="17">
        <f>[13]Agosto!$D$25</f>
        <v>14.3</v>
      </c>
      <c r="W17" s="17">
        <f>[13]Agosto!$D$26</f>
        <v>13.7</v>
      </c>
      <c r="X17" s="17">
        <f>[13]Agosto!$D$27</f>
        <v>18.100000000000001</v>
      </c>
      <c r="Y17" s="17">
        <f>[13]Agosto!$D$28</f>
        <v>15</v>
      </c>
      <c r="Z17" s="17">
        <f>[13]Agosto!$D$29</f>
        <v>17.3</v>
      </c>
      <c r="AA17" s="17">
        <f>[13]Agosto!$D$30</f>
        <v>16</v>
      </c>
      <c r="AB17" s="17">
        <f>[13]Agosto!$D$31</f>
        <v>17.3</v>
      </c>
      <c r="AC17" s="17">
        <f>[13]Agosto!$D$32</f>
        <v>12</v>
      </c>
      <c r="AD17" s="17">
        <f>[13]Agosto!$D$33</f>
        <v>13.3</v>
      </c>
      <c r="AE17" s="17">
        <f>[13]Agosto!$D$34</f>
        <v>14.1</v>
      </c>
      <c r="AF17" s="17">
        <f>[13]Agosto!$D$35</f>
        <v>16</v>
      </c>
      <c r="AG17" s="26">
        <f>MIN(B17:AF17)</f>
        <v>9.9</v>
      </c>
      <c r="AH17" s="29">
        <f>AVERAGE(B17:AF17)</f>
        <v>15.909677419354843</v>
      </c>
    </row>
    <row r="18" spans="1:34" ht="17.100000000000001" customHeight="1" x14ac:dyDescent="0.2">
      <c r="A18" s="15" t="s">
        <v>9</v>
      </c>
      <c r="B18" s="17">
        <f>[14]Agosto!$D$5</f>
        <v>18.5</v>
      </c>
      <c r="C18" s="17">
        <f>[14]Agosto!$D$6</f>
        <v>17.8</v>
      </c>
      <c r="D18" s="17">
        <f>[14]Agosto!$D$7</f>
        <v>17.600000000000001</v>
      </c>
      <c r="E18" s="17">
        <f>[14]Agosto!$D$8</f>
        <v>18.7</v>
      </c>
      <c r="F18" s="17">
        <f>[14]Agosto!$D$9</f>
        <v>19.3</v>
      </c>
      <c r="G18" s="17">
        <f>[14]Agosto!$D$10</f>
        <v>17</v>
      </c>
      <c r="H18" s="17">
        <f>[14]Agosto!$D$11</f>
        <v>17.600000000000001</v>
      </c>
      <c r="I18" s="17">
        <f>[14]Agosto!$D$12</f>
        <v>19.5</v>
      </c>
      <c r="J18" s="17">
        <f>[14]Agosto!$D$13</f>
        <v>19.600000000000001</v>
      </c>
      <c r="K18" s="17">
        <f>[14]Agosto!$D$14</f>
        <v>18.399999999999999</v>
      </c>
      <c r="L18" s="17">
        <f>[14]Agosto!$D$15</f>
        <v>19.7</v>
      </c>
      <c r="M18" s="17">
        <f>[14]Agosto!$D$16</f>
        <v>19</v>
      </c>
      <c r="N18" s="17">
        <f>[14]Agosto!$D$17</f>
        <v>18.2</v>
      </c>
      <c r="O18" s="17">
        <f>[14]Agosto!$D$18</f>
        <v>18.5</v>
      </c>
      <c r="P18" s="17">
        <f>[14]Agosto!$D$19</f>
        <v>17.8</v>
      </c>
      <c r="Q18" s="17">
        <f>[14]Agosto!$D$20</f>
        <v>19.3</v>
      </c>
      <c r="R18" s="17">
        <f>[14]Agosto!$D$21</f>
        <v>19.3</v>
      </c>
      <c r="S18" s="17">
        <f>[14]Agosto!$D$22</f>
        <v>19.100000000000001</v>
      </c>
      <c r="T18" s="17">
        <f>[14]Agosto!$D$23</f>
        <v>12.9</v>
      </c>
      <c r="U18" s="17">
        <f>[14]Agosto!$D$24</f>
        <v>13.1</v>
      </c>
      <c r="V18" s="17">
        <f>[14]Agosto!$D$25</f>
        <v>15.3</v>
      </c>
      <c r="W18" s="17">
        <f>[14]Agosto!$D$26</f>
        <v>16.100000000000001</v>
      </c>
      <c r="X18" s="17">
        <f>[14]Agosto!$D$27</f>
        <v>19</v>
      </c>
      <c r="Y18" s="17">
        <f>[14]Agosto!$D$28</f>
        <v>19.2</v>
      </c>
      <c r="Z18" s="17">
        <f>[14]Agosto!$D$29</f>
        <v>17</v>
      </c>
      <c r="AA18" s="17">
        <f>[14]Agosto!$D$30</f>
        <v>17.8</v>
      </c>
      <c r="AB18" s="17">
        <f>[14]Agosto!$D$31</f>
        <v>16.5</v>
      </c>
      <c r="AC18" s="17">
        <f>[14]Agosto!$D$32</f>
        <v>13.1</v>
      </c>
      <c r="AD18" s="17">
        <f>[14]Agosto!$D$33</f>
        <v>15.3</v>
      </c>
      <c r="AE18" s="17">
        <f>[14]Agosto!$D$34</f>
        <v>18.3</v>
      </c>
      <c r="AF18" s="17">
        <f>[14]Agosto!$D$35</f>
        <v>21.2</v>
      </c>
      <c r="AG18" s="26">
        <f t="shared" ref="AG18:AG30" si="5">MIN(B18:AF18)</f>
        <v>12.9</v>
      </c>
      <c r="AH18" s="29">
        <f t="shared" ref="AH18:AH30" si="6">AVERAGE(B18:AF18)</f>
        <v>17.732258064516135</v>
      </c>
    </row>
    <row r="19" spans="1:34" ht="17.100000000000001" customHeight="1" x14ac:dyDescent="0.2">
      <c r="A19" s="15" t="s">
        <v>46</v>
      </c>
      <c r="B19" s="17">
        <f>[15]Agosto!$D$5</f>
        <v>16.399999999999999</v>
      </c>
      <c r="C19" s="17">
        <f>[15]Agosto!$D$6</f>
        <v>13</v>
      </c>
      <c r="D19" s="17">
        <f>[15]Agosto!$D$7</f>
        <v>14.1</v>
      </c>
      <c r="E19" s="17">
        <f>[15]Agosto!$D$8</f>
        <v>13.6</v>
      </c>
      <c r="F19" s="17">
        <f>[15]Agosto!$D$9</f>
        <v>14</v>
      </c>
      <c r="G19" s="17">
        <f>[15]Agosto!$D$10</f>
        <v>15</v>
      </c>
      <c r="H19" s="17">
        <f>[15]Agosto!$D$11</f>
        <v>20</v>
      </c>
      <c r="I19" s="17">
        <f>[15]Agosto!$D$12</f>
        <v>17.7</v>
      </c>
      <c r="J19" s="17">
        <f>[15]Agosto!$D$13</f>
        <v>20.8</v>
      </c>
      <c r="K19" s="17">
        <f>[15]Agosto!$D$14</f>
        <v>15.8</v>
      </c>
      <c r="L19" s="17">
        <f>[15]Agosto!$D$15</f>
        <v>16.100000000000001</v>
      </c>
      <c r="M19" s="17">
        <f>[15]Agosto!$D$16</f>
        <v>14.5</v>
      </c>
      <c r="N19" s="17">
        <f>[15]Agosto!$D$17</f>
        <v>14.2</v>
      </c>
      <c r="O19" s="17">
        <f>[15]Agosto!$D$18</f>
        <v>14.2</v>
      </c>
      <c r="P19" s="17">
        <f>[15]Agosto!$D$19</f>
        <v>15.6</v>
      </c>
      <c r="Q19" s="17">
        <f>[15]Agosto!$D$20</f>
        <v>14.9</v>
      </c>
      <c r="R19" s="17">
        <f>[15]Agosto!$D$21</f>
        <v>15.3</v>
      </c>
      <c r="S19" s="17">
        <f>[15]Agosto!$D$22</f>
        <v>18.5</v>
      </c>
      <c r="T19" s="17">
        <f>[15]Agosto!$D$23</f>
        <v>9.3000000000000007</v>
      </c>
      <c r="U19" s="17">
        <f>[15]Agosto!$D$24</f>
        <v>10.8</v>
      </c>
      <c r="V19" s="17">
        <f>[15]Agosto!$D$25</f>
        <v>12.2</v>
      </c>
      <c r="W19" s="17">
        <f>[15]Agosto!$D$26</f>
        <v>14.6</v>
      </c>
      <c r="X19" s="17">
        <f>[15]Agosto!$D$27</f>
        <v>17.600000000000001</v>
      </c>
      <c r="Y19" s="17">
        <f>[15]Agosto!$D$28</f>
        <v>20.399999999999999</v>
      </c>
      <c r="Z19" s="17">
        <f>[15]Agosto!$D$29</f>
        <v>17.2</v>
      </c>
      <c r="AA19" s="17">
        <f>[15]Agosto!$D$30</f>
        <v>17.899999999999999</v>
      </c>
      <c r="AB19" s="17">
        <f>[15]Agosto!$D$31</f>
        <v>19.100000000000001</v>
      </c>
      <c r="AC19" s="17">
        <f>[15]Agosto!$D$32</f>
        <v>14</v>
      </c>
      <c r="AD19" s="17">
        <f>[15]Agosto!$D$33</f>
        <v>15.1</v>
      </c>
      <c r="AE19" s="17">
        <f>[15]Agosto!$D$34</f>
        <v>13.6</v>
      </c>
      <c r="AF19" s="17">
        <f>[15]Agosto!$D$35</f>
        <v>17.3</v>
      </c>
      <c r="AG19" s="26">
        <f t="shared" ref="AG19" si="7">MIN(B19:AF19)</f>
        <v>9.3000000000000007</v>
      </c>
      <c r="AH19" s="29">
        <f t="shared" ref="AH19" si="8">AVERAGE(B19:AF19)</f>
        <v>15.574193548387099</v>
      </c>
    </row>
    <row r="20" spans="1:34" ht="17.100000000000001" customHeight="1" x14ac:dyDescent="0.2">
      <c r="A20" s="15" t="s">
        <v>10</v>
      </c>
      <c r="B20" s="17">
        <f>[16]Agosto!$D$5</f>
        <v>17.899999999999999</v>
      </c>
      <c r="C20" s="17">
        <f>[16]Agosto!$D$6</f>
        <v>14.5</v>
      </c>
      <c r="D20" s="17">
        <f>[16]Agosto!$D$7</f>
        <v>15.4</v>
      </c>
      <c r="E20" s="17">
        <f>[16]Agosto!$D$8</f>
        <v>16.5</v>
      </c>
      <c r="F20" s="17">
        <f>[16]Agosto!$D$9</f>
        <v>17.100000000000001</v>
      </c>
      <c r="G20" s="17">
        <f>[16]Agosto!$D$10</f>
        <v>19.8</v>
      </c>
      <c r="H20" s="17">
        <f>[16]Agosto!$D$11</f>
        <v>19.3</v>
      </c>
      <c r="I20" s="17">
        <f>[16]Agosto!$D$12</f>
        <v>18.2</v>
      </c>
      <c r="J20" s="17">
        <f>[16]Agosto!$D$13</f>
        <v>18.399999999999999</v>
      </c>
      <c r="K20" s="17">
        <f>[16]Agosto!$D$14</f>
        <v>18.399999999999999</v>
      </c>
      <c r="L20" s="17">
        <f>[16]Agosto!$D$15</f>
        <v>16.899999999999999</v>
      </c>
      <c r="M20" s="17">
        <f>[16]Agosto!$D$16</f>
        <v>19</v>
      </c>
      <c r="N20" s="17">
        <f>[16]Agosto!$D$17</f>
        <v>16.8</v>
      </c>
      <c r="O20" s="17">
        <f>[16]Agosto!$D$18</f>
        <v>17.600000000000001</v>
      </c>
      <c r="P20" s="17">
        <f>[16]Agosto!$D$19</f>
        <v>16</v>
      </c>
      <c r="Q20" s="17">
        <f>[16]Agosto!$D$20</f>
        <v>15.7</v>
      </c>
      <c r="R20" s="17">
        <f>[16]Agosto!$D$21</f>
        <v>18.2</v>
      </c>
      <c r="S20" s="17">
        <f>[16]Agosto!$D$22</f>
        <v>16.5</v>
      </c>
      <c r="T20" s="17">
        <f>[16]Agosto!$D$23</f>
        <v>11.4</v>
      </c>
      <c r="U20" s="17">
        <f>[16]Agosto!$D$24</f>
        <v>8.1999999999999993</v>
      </c>
      <c r="V20" s="17">
        <f>[16]Agosto!$D$25</f>
        <v>14.1</v>
      </c>
      <c r="W20" s="17">
        <f>[16]Agosto!$D$26</f>
        <v>16</v>
      </c>
      <c r="X20" s="17">
        <f>[16]Agosto!$D$27</f>
        <v>18.100000000000001</v>
      </c>
      <c r="Y20" s="17">
        <f>[16]Agosto!$D$28</f>
        <v>17.600000000000001</v>
      </c>
      <c r="Z20" s="17">
        <f>[16]Agosto!$D$29</f>
        <v>16.600000000000001</v>
      </c>
      <c r="AA20" s="17">
        <f>[16]Agosto!$D$30</f>
        <v>17.5</v>
      </c>
      <c r="AB20" s="17">
        <f>[16]Agosto!$D$31</f>
        <v>16.100000000000001</v>
      </c>
      <c r="AC20" s="17">
        <f>[16]Agosto!$D$32</f>
        <v>11.8</v>
      </c>
      <c r="AD20" s="17">
        <f>[16]Agosto!$D$33</f>
        <v>12.9</v>
      </c>
      <c r="AE20" s="17">
        <f>[16]Agosto!$D$34</f>
        <v>13.4</v>
      </c>
      <c r="AF20" s="17">
        <f>[16]Agosto!$D$35</f>
        <v>16</v>
      </c>
      <c r="AG20" s="26">
        <f t="shared" si="5"/>
        <v>8.1999999999999993</v>
      </c>
      <c r="AH20" s="29">
        <f t="shared" si="6"/>
        <v>16.190322580645162</v>
      </c>
    </row>
    <row r="21" spans="1:34" ht="17.100000000000001" customHeight="1" x14ac:dyDescent="0.2">
      <c r="A21" s="15" t="s">
        <v>11</v>
      </c>
      <c r="B21" s="17">
        <f>[17]Agosto!$D$5</f>
        <v>12.3</v>
      </c>
      <c r="C21" s="17">
        <f>[17]Agosto!$D$6</f>
        <v>11.2</v>
      </c>
      <c r="D21" s="17">
        <f>[17]Agosto!$D$7</f>
        <v>10.9</v>
      </c>
      <c r="E21" s="17">
        <f>[17]Agosto!$D$8</f>
        <v>11.9</v>
      </c>
      <c r="F21" s="17">
        <f>[17]Agosto!$D$9</f>
        <v>13.3</v>
      </c>
      <c r="G21" s="17">
        <f>[17]Agosto!$D$10</f>
        <v>12.5</v>
      </c>
      <c r="H21" s="17">
        <f>[17]Agosto!$D$11</f>
        <v>15.1</v>
      </c>
      <c r="I21" s="17">
        <f>[17]Agosto!$D$12</f>
        <v>14.2</v>
      </c>
      <c r="J21" s="17">
        <f>[17]Agosto!$D$13</f>
        <v>12.9</v>
      </c>
      <c r="K21" s="17">
        <f>[17]Agosto!$D$14</f>
        <v>14.1</v>
      </c>
      <c r="L21" s="17">
        <f>[17]Agosto!$D$15</f>
        <v>12.9</v>
      </c>
      <c r="M21" s="17">
        <f>[17]Agosto!$D$16</f>
        <v>12.5</v>
      </c>
      <c r="N21" s="17">
        <f>[17]Agosto!$D$17</f>
        <v>12.5</v>
      </c>
      <c r="O21" s="17">
        <f>[17]Agosto!$D$18</f>
        <v>11.3</v>
      </c>
      <c r="P21" s="17">
        <f>[17]Agosto!$D$19</f>
        <v>13.7</v>
      </c>
      <c r="Q21" s="17">
        <f>[17]Agosto!$D$20</f>
        <v>12.1</v>
      </c>
      <c r="R21" s="17">
        <f>[17]Agosto!$D$21</f>
        <v>13.3</v>
      </c>
      <c r="S21" s="17">
        <f>[17]Agosto!$D$22</f>
        <v>15.8</v>
      </c>
      <c r="T21" s="17">
        <f>[17]Agosto!$D$23</f>
        <v>8.5</v>
      </c>
      <c r="U21" s="17">
        <f>[17]Agosto!$D$24</f>
        <v>7.9</v>
      </c>
      <c r="V21" s="17">
        <f>[17]Agosto!$D$25</f>
        <v>10</v>
      </c>
      <c r="W21" s="17">
        <f>[17]Agosto!$D$26</f>
        <v>10.9</v>
      </c>
      <c r="X21" s="17">
        <f>[17]Agosto!$D$27</f>
        <v>14</v>
      </c>
      <c r="Y21" s="17">
        <f>[17]Agosto!$D$28</f>
        <v>18.3</v>
      </c>
      <c r="Z21" s="17">
        <f>[17]Agosto!$D$29</f>
        <v>15.7</v>
      </c>
      <c r="AA21" s="17">
        <f>[17]Agosto!$D$30</f>
        <v>14.9</v>
      </c>
      <c r="AB21" s="17">
        <f>[17]Agosto!$D$31</f>
        <v>16.2</v>
      </c>
      <c r="AC21" s="17">
        <f>[17]Agosto!$D$32</f>
        <v>14.2</v>
      </c>
      <c r="AD21" s="17">
        <f>[17]Agosto!$D$33</f>
        <v>9.5</v>
      </c>
      <c r="AE21" s="17">
        <f>[17]Agosto!$D$34</f>
        <v>10.1</v>
      </c>
      <c r="AF21" s="17">
        <f>[17]Agosto!$D$35</f>
        <v>14.8</v>
      </c>
      <c r="AG21" s="26">
        <f t="shared" si="5"/>
        <v>7.9</v>
      </c>
      <c r="AH21" s="29">
        <f t="shared" si="6"/>
        <v>12.82258064516129</v>
      </c>
    </row>
    <row r="22" spans="1:34" ht="17.100000000000001" customHeight="1" x14ac:dyDescent="0.2">
      <c r="A22" s="15" t="s">
        <v>12</v>
      </c>
      <c r="B22" s="17">
        <f>[18]Agosto!$D$5</f>
        <v>16.2</v>
      </c>
      <c r="C22" s="17">
        <f>[18]Agosto!$D$6</f>
        <v>15.2</v>
      </c>
      <c r="D22" s="17">
        <f>[18]Agosto!$D$7</f>
        <v>14.8</v>
      </c>
      <c r="E22" s="17">
        <f>[18]Agosto!$D$8</f>
        <v>14.6</v>
      </c>
      <c r="F22" s="17">
        <f>[18]Agosto!$D$9</f>
        <v>16.3</v>
      </c>
      <c r="G22" s="17">
        <f>[18]Agosto!$D$10</f>
        <v>15.7</v>
      </c>
      <c r="H22" s="17">
        <f>[18]Agosto!$D$11</f>
        <v>17.600000000000001</v>
      </c>
      <c r="I22" s="17">
        <f>[18]Agosto!$D$12</f>
        <v>17.5</v>
      </c>
      <c r="J22" s="17">
        <f>[18]Agosto!$D$13</f>
        <v>16</v>
      </c>
      <c r="K22" s="17">
        <f>[18]Agosto!$D$14</f>
        <v>16.5</v>
      </c>
      <c r="L22" s="17">
        <f>[18]Agosto!$D$15</f>
        <v>17.600000000000001</v>
      </c>
      <c r="M22" s="17">
        <f>[18]Agosto!$D$16</f>
        <v>16.2</v>
      </c>
      <c r="N22" s="17">
        <f>[18]Agosto!$D$17</f>
        <v>16.2</v>
      </c>
      <c r="O22" s="17">
        <f>[18]Agosto!$D$18</f>
        <v>15.2</v>
      </c>
      <c r="P22" s="17">
        <f>[18]Agosto!$D$19</f>
        <v>17</v>
      </c>
      <c r="Q22" s="17">
        <f>[18]Agosto!$D$20</f>
        <v>16.899999999999999</v>
      </c>
      <c r="R22" s="17">
        <f>[18]Agosto!$D$21</f>
        <v>15.1</v>
      </c>
      <c r="S22" s="17">
        <f>[18]Agosto!$D$22</f>
        <v>17.899999999999999</v>
      </c>
      <c r="T22" s="17">
        <f>[18]Agosto!$D$23</f>
        <v>12.3</v>
      </c>
      <c r="U22" s="17">
        <f>[18]Agosto!$D$24</f>
        <v>13</v>
      </c>
      <c r="V22" s="17">
        <f>[18]Agosto!$D$25</f>
        <v>14.7</v>
      </c>
      <c r="W22" s="17">
        <f>[18]Agosto!$D$26</f>
        <v>15.4</v>
      </c>
      <c r="X22" s="17">
        <f>[18]Agosto!$D$27</f>
        <v>17.600000000000001</v>
      </c>
      <c r="Y22" s="17">
        <f>[18]Agosto!$D$28</f>
        <v>21.2</v>
      </c>
      <c r="Z22" s="17">
        <f>[18]Agosto!$D$29</f>
        <v>19.399999999999999</v>
      </c>
      <c r="AA22" s="17">
        <f>[18]Agosto!$D$30</f>
        <v>18.7</v>
      </c>
      <c r="AB22" s="17">
        <f>[18]Agosto!$D$31</f>
        <v>18.899999999999999</v>
      </c>
      <c r="AC22" s="17">
        <f>[18]Agosto!$D$32</f>
        <v>16</v>
      </c>
      <c r="AD22" s="17">
        <f>[18]Agosto!$D$33</f>
        <v>17.8</v>
      </c>
      <c r="AE22" s="17">
        <f>[18]Agosto!$D$34</f>
        <v>18.2</v>
      </c>
      <c r="AF22" s="17">
        <f>[18]Agosto!$D$35</f>
        <v>20.399999999999999</v>
      </c>
      <c r="AG22" s="26">
        <f t="shared" si="5"/>
        <v>12.3</v>
      </c>
      <c r="AH22" s="29">
        <f t="shared" si="6"/>
        <v>16.64838709677419</v>
      </c>
    </row>
    <row r="23" spans="1:34" ht="17.100000000000001" customHeight="1" x14ac:dyDescent="0.2">
      <c r="A23" s="15" t="s">
        <v>13</v>
      </c>
      <c r="B23" s="17">
        <f>[19]Agosto!$D$5</f>
        <v>15.8</v>
      </c>
      <c r="C23" s="17">
        <f>[19]Agosto!$D$6</f>
        <v>13.5</v>
      </c>
      <c r="D23" s="17">
        <f>[19]Agosto!$D$7</f>
        <v>13.8</v>
      </c>
      <c r="E23" s="17">
        <f>[19]Agosto!$D$8</f>
        <v>13.7</v>
      </c>
      <c r="F23" s="17">
        <f>[19]Agosto!$D$9</f>
        <v>14.9</v>
      </c>
      <c r="G23" s="17">
        <f>[19]Agosto!$D$10</f>
        <v>20.2</v>
      </c>
      <c r="H23" s="17">
        <f>[19]Agosto!$D$11</f>
        <v>19.8</v>
      </c>
      <c r="I23" s="17">
        <f>[19]Agosto!$D$12</f>
        <v>18.7</v>
      </c>
      <c r="J23" s="17" t="str">
        <f>[19]Agosto!$D$13</f>
        <v>*</v>
      </c>
      <c r="K23" s="17" t="str">
        <f>[19]Agosto!$D$14</f>
        <v>*</v>
      </c>
      <c r="L23" s="17" t="str">
        <f>[19]Agosto!$D$15</f>
        <v>*</v>
      </c>
      <c r="M23" s="17" t="str">
        <f>[19]Agosto!$D$16</f>
        <v>*</v>
      </c>
      <c r="N23" s="17" t="str">
        <f>[19]Agosto!$D$17</f>
        <v>*</v>
      </c>
      <c r="O23" s="17" t="str">
        <f>[19]Agosto!$D$18</f>
        <v>*</v>
      </c>
      <c r="P23" s="17" t="str">
        <f>[19]Agosto!$D$19</f>
        <v>*</v>
      </c>
      <c r="Q23" s="17" t="str">
        <f>[19]Agosto!$D$20</f>
        <v>*</v>
      </c>
      <c r="R23" s="17" t="str">
        <f>[19]Agosto!$D$21</f>
        <v>*</v>
      </c>
      <c r="S23" s="17" t="str">
        <f>[19]Agosto!$D$22</f>
        <v>*</v>
      </c>
      <c r="T23" s="17" t="str">
        <f>[19]Agosto!$D$23</f>
        <v>*</v>
      </c>
      <c r="U23" s="17" t="str">
        <f>[19]Agosto!$D$24</f>
        <v>*</v>
      </c>
      <c r="V23" s="17" t="str">
        <f>[19]Agosto!$D$25</f>
        <v>*</v>
      </c>
      <c r="W23" s="17" t="str">
        <f>[19]Agosto!$D$26</f>
        <v>*</v>
      </c>
      <c r="X23" s="17" t="str">
        <f>[19]Agosto!$D$27</f>
        <v>*</v>
      </c>
      <c r="Y23" s="17" t="str">
        <f>[19]Agosto!$D$28</f>
        <v>*</v>
      </c>
      <c r="Z23" s="17" t="str">
        <f>[19]Agosto!$D$29</f>
        <v>*</v>
      </c>
      <c r="AA23" s="17" t="str">
        <f>[19]Agosto!$D$30</f>
        <v>*</v>
      </c>
      <c r="AB23" s="17" t="str">
        <f>[19]Agosto!$D$31</f>
        <v>*</v>
      </c>
      <c r="AC23" s="17" t="str">
        <f>[19]Agosto!$D$32</f>
        <v>*</v>
      </c>
      <c r="AD23" s="17" t="str">
        <f>[19]Agosto!$D$33</f>
        <v>*</v>
      </c>
      <c r="AE23" s="17" t="str">
        <f>[19]Agosto!$D$34</f>
        <v>*</v>
      </c>
      <c r="AF23" s="17" t="str">
        <f>[19]Agosto!$D$35</f>
        <v>*</v>
      </c>
      <c r="AG23" s="26">
        <f t="shared" si="5"/>
        <v>13.5</v>
      </c>
      <c r="AH23" s="29">
        <f t="shared" si="6"/>
        <v>16.3</v>
      </c>
    </row>
    <row r="24" spans="1:34" ht="17.100000000000001" customHeight="1" x14ac:dyDescent="0.2">
      <c r="A24" s="15" t="s">
        <v>14</v>
      </c>
      <c r="B24" s="17">
        <f>[20]Agosto!$D$5</f>
        <v>12.3</v>
      </c>
      <c r="C24" s="17">
        <f>[20]Agosto!$D$6</f>
        <v>12.5</v>
      </c>
      <c r="D24" s="17">
        <f>[20]Agosto!$D$7</f>
        <v>14.6</v>
      </c>
      <c r="E24" s="17">
        <f>[20]Agosto!$D$8</f>
        <v>12.2</v>
      </c>
      <c r="F24" s="17">
        <f>[20]Agosto!$D$9</f>
        <v>12.2</v>
      </c>
      <c r="G24" s="17">
        <f>[20]Agosto!$D$10</f>
        <v>12.6</v>
      </c>
      <c r="H24" s="17">
        <f>[20]Agosto!$D$11</f>
        <v>14.1</v>
      </c>
      <c r="I24" s="17">
        <f>[20]Agosto!$D$12</f>
        <v>14.5</v>
      </c>
      <c r="J24" s="17">
        <f>[20]Agosto!$D$13</f>
        <v>12.7</v>
      </c>
      <c r="K24" s="17">
        <f>[20]Agosto!$D$14</f>
        <v>16.8</v>
      </c>
      <c r="L24" s="17">
        <f>[20]Agosto!$D$15</f>
        <v>13.5</v>
      </c>
      <c r="M24" s="17">
        <f>[20]Agosto!$D$16</f>
        <v>12.1</v>
      </c>
      <c r="N24" s="17">
        <f>[20]Agosto!$D$17</f>
        <v>12</v>
      </c>
      <c r="O24" s="17">
        <f>[20]Agosto!$D$18</f>
        <v>11.4</v>
      </c>
      <c r="P24" s="17">
        <f>[20]Agosto!$D$19</f>
        <v>13.4</v>
      </c>
      <c r="Q24" s="17">
        <f>[20]Agosto!$D$20</f>
        <v>13.2</v>
      </c>
      <c r="R24" s="17">
        <f>[20]Agosto!$D$21</f>
        <v>14.4</v>
      </c>
      <c r="S24" s="17">
        <f>[20]Agosto!$D$22</f>
        <v>18.899999999999999</v>
      </c>
      <c r="T24" s="17">
        <f>[20]Agosto!$D$23</f>
        <v>18.600000000000001</v>
      </c>
      <c r="U24" s="17">
        <f>[20]Agosto!$D$24</f>
        <v>12.2</v>
      </c>
      <c r="V24" s="17">
        <f>[20]Agosto!$D$25</f>
        <v>11.6</v>
      </c>
      <c r="W24" s="17">
        <f>[20]Agosto!$D$26</f>
        <v>12.2</v>
      </c>
      <c r="X24" s="17">
        <f>[20]Agosto!$D$27</f>
        <v>14</v>
      </c>
      <c r="Y24" s="17">
        <f>[20]Agosto!$D$28</f>
        <v>18</v>
      </c>
      <c r="Z24" s="17">
        <f>[20]Agosto!$D$29</f>
        <v>17.8</v>
      </c>
      <c r="AA24" s="17">
        <f>[20]Agosto!$D$30</f>
        <v>18.2</v>
      </c>
      <c r="AB24" s="17">
        <f>[20]Agosto!$D$31</f>
        <v>17.600000000000001</v>
      </c>
      <c r="AC24" s="17">
        <f>[20]Agosto!$D$32</f>
        <v>16.600000000000001</v>
      </c>
      <c r="AD24" s="17">
        <f>[20]Agosto!$D$33</f>
        <v>12.7</v>
      </c>
      <c r="AE24" s="17">
        <f>[20]Agosto!$D$34</f>
        <v>14.8</v>
      </c>
      <c r="AF24" s="17">
        <f>[20]Agosto!$D$35</f>
        <v>16.7</v>
      </c>
      <c r="AG24" s="26">
        <f t="shared" si="5"/>
        <v>11.4</v>
      </c>
      <c r="AH24" s="29">
        <f t="shared" si="6"/>
        <v>14.335483870967742</v>
      </c>
    </row>
    <row r="25" spans="1:34" ht="17.100000000000001" customHeight="1" x14ac:dyDescent="0.2">
      <c r="A25" s="15" t="s">
        <v>15</v>
      </c>
      <c r="B25" s="17">
        <f>[21]Agosto!$D$5</f>
        <v>16.899999999999999</v>
      </c>
      <c r="C25" s="17">
        <f>[21]Agosto!$D$6</f>
        <v>15.4</v>
      </c>
      <c r="D25" s="17">
        <f>[21]Agosto!$D$7</f>
        <v>19.3</v>
      </c>
      <c r="E25" s="17">
        <f>[21]Agosto!$D$8</f>
        <v>16.600000000000001</v>
      </c>
      <c r="F25" s="17">
        <f>[21]Agosto!$D$9</f>
        <v>15.8</v>
      </c>
      <c r="G25" s="17">
        <f>[21]Agosto!$D$10</f>
        <v>14.6</v>
      </c>
      <c r="H25" s="17">
        <f>[21]Agosto!$D$11</f>
        <v>16.3</v>
      </c>
      <c r="I25" s="17">
        <f>[21]Agosto!$D$12</f>
        <v>17.600000000000001</v>
      </c>
      <c r="J25" s="17">
        <f>[21]Agosto!$D$13</f>
        <v>16.100000000000001</v>
      </c>
      <c r="K25" s="17">
        <f>[21]Agosto!$D$14</f>
        <v>15.2</v>
      </c>
      <c r="L25" s="17">
        <f>[21]Agosto!$D$15</f>
        <v>16.8</v>
      </c>
      <c r="M25" s="17">
        <f>[21]Agosto!$D$16</f>
        <v>16.3</v>
      </c>
      <c r="N25" s="17">
        <f>[21]Agosto!$D$17</f>
        <v>15</v>
      </c>
      <c r="O25" s="17">
        <f>[21]Agosto!$D$18</f>
        <v>16.899999999999999</v>
      </c>
      <c r="P25" s="17">
        <f>[21]Agosto!$D$19</f>
        <v>17.100000000000001</v>
      </c>
      <c r="Q25" s="17">
        <f>[21]Agosto!$D$20</f>
        <v>15.8</v>
      </c>
      <c r="R25" s="17">
        <f>[21]Agosto!$D$21</f>
        <v>16.5</v>
      </c>
      <c r="S25" s="17">
        <f>[21]Agosto!$D$22</f>
        <v>14.9</v>
      </c>
      <c r="T25" s="17">
        <f>[21]Agosto!$D$23</f>
        <v>11.7</v>
      </c>
      <c r="U25" s="17">
        <f>[21]Agosto!$D$24</f>
        <v>10.8</v>
      </c>
      <c r="V25" s="17">
        <f>[21]Agosto!$D$25</f>
        <v>13.3</v>
      </c>
      <c r="W25" s="17">
        <f>[21]Agosto!$D$26</f>
        <v>14.4</v>
      </c>
      <c r="X25" s="17">
        <f>[21]Agosto!$D$27</f>
        <v>17.3</v>
      </c>
      <c r="Y25" s="17">
        <f>[21]Agosto!$D$28</f>
        <v>17.899999999999999</v>
      </c>
      <c r="Z25" s="17">
        <f>[21]Agosto!$D$29</f>
        <v>16.5</v>
      </c>
      <c r="AA25" s="17">
        <f>[21]Agosto!$D$30</f>
        <v>15.9</v>
      </c>
      <c r="AB25" s="17">
        <f>[21]Agosto!$D$31</f>
        <v>15.7</v>
      </c>
      <c r="AC25" s="17">
        <f>[21]Agosto!$D$32</f>
        <v>13.1</v>
      </c>
      <c r="AD25" s="17">
        <f>[21]Agosto!$D$33</f>
        <v>12.6</v>
      </c>
      <c r="AE25" s="17">
        <f>[21]Agosto!$D$34</f>
        <v>16</v>
      </c>
      <c r="AF25" s="17">
        <f>[21]Agosto!$D$35</f>
        <v>19.8</v>
      </c>
      <c r="AG25" s="26">
        <f t="shared" si="5"/>
        <v>10.8</v>
      </c>
      <c r="AH25" s="29">
        <f t="shared" si="6"/>
        <v>15.74516129032258</v>
      </c>
    </row>
    <row r="26" spans="1:34" ht="17.100000000000001" customHeight="1" x14ac:dyDescent="0.2">
      <c r="A26" s="15" t="s">
        <v>16</v>
      </c>
      <c r="B26" s="17">
        <f>[22]Agosto!$D$5</f>
        <v>19</v>
      </c>
      <c r="C26" s="17">
        <f>[22]Agosto!$D$6</f>
        <v>19.3</v>
      </c>
      <c r="D26" s="17">
        <f>[22]Agosto!$D$7</f>
        <v>20.100000000000001</v>
      </c>
      <c r="E26" s="17">
        <f>[22]Agosto!$D$8</f>
        <v>24.4</v>
      </c>
      <c r="F26" s="17">
        <f>[22]Agosto!$D$9</f>
        <v>22.5</v>
      </c>
      <c r="G26" s="17">
        <f>[22]Agosto!$D$10</f>
        <v>21.8</v>
      </c>
      <c r="H26" s="17">
        <f>[22]Agosto!$D$11</f>
        <v>25.3</v>
      </c>
      <c r="I26" s="17">
        <f>[22]Agosto!$D$12</f>
        <v>25.8</v>
      </c>
      <c r="J26" s="17">
        <f>[22]Agosto!$D$13</f>
        <v>22.1</v>
      </c>
      <c r="K26" s="17">
        <f>[22]Agosto!$D$14</f>
        <v>20.8</v>
      </c>
      <c r="L26" s="17">
        <f>[22]Agosto!$D$15</f>
        <v>19.5</v>
      </c>
      <c r="M26" s="17">
        <f>[22]Agosto!$D$16</f>
        <v>17.100000000000001</v>
      </c>
      <c r="N26" s="17">
        <f>[22]Agosto!$D$17</f>
        <v>19</v>
      </c>
      <c r="O26" s="17">
        <f>[22]Agosto!$D$18</f>
        <v>18.5</v>
      </c>
      <c r="P26" s="17">
        <f>[22]Agosto!$D$19</f>
        <v>16.2</v>
      </c>
      <c r="Q26" s="17">
        <f>[22]Agosto!$D$20</f>
        <v>16.3</v>
      </c>
      <c r="R26" s="17">
        <f>[22]Agosto!$D$21</f>
        <v>18.100000000000001</v>
      </c>
      <c r="S26" s="17">
        <f>[22]Agosto!$D$22</f>
        <v>16.100000000000001</v>
      </c>
      <c r="T26" s="17">
        <f>[22]Agosto!$D$23</f>
        <v>11.1</v>
      </c>
      <c r="U26" s="17">
        <f>[22]Agosto!$D$24</f>
        <v>13.6</v>
      </c>
      <c r="V26" s="17">
        <f>[22]Agosto!$D$25</f>
        <v>14.6</v>
      </c>
      <c r="W26" s="17">
        <f>[22]Agosto!$D$26</f>
        <v>20.399999999999999</v>
      </c>
      <c r="X26" s="17">
        <f>[22]Agosto!$D$27</f>
        <v>21.1</v>
      </c>
      <c r="Y26" s="17">
        <f>[22]Agosto!$D$28</f>
        <v>19.399999999999999</v>
      </c>
      <c r="Z26" s="17">
        <f>[22]Agosto!$D$29</f>
        <v>16.5</v>
      </c>
      <c r="AA26" s="17">
        <f>[22]Agosto!$D$30</f>
        <v>19</v>
      </c>
      <c r="AB26" s="17">
        <f>[22]Agosto!$D$31</f>
        <v>20.3</v>
      </c>
      <c r="AC26" s="17">
        <f>[22]Agosto!$D$32</f>
        <v>14.4</v>
      </c>
      <c r="AD26" s="17">
        <f>[22]Agosto!$D$33</f>
        <v>15.7</v>
      </c>
      <c r="AE26" s="17">
        <f>[22]Agosto!$D$34</f>
        <v>16.8</v>
      </c>
      <c r="AF26" s="17">
        <f>[22]Agosto!$D$35</f>
        <v>19.399999999999999</v>
      </c>
      <c r="AG26" s="26">
        <f t="shared" si="5"/>
        <v>11.1</v>
      </c>
      <c r="AH26" s="29">
        <f t="shared" si="6"/>
        <v>18.845161290322583</v>
      </c>
    </row>
    <row r="27" spans="1:34" ht="17.100000000000001" customHeight="1" x14ac:dyDescent="0.2">
      <c r="A27" s="15" t="s">
        <v>17</v>
      </c>
      <c r="B27" s="17">
        <f>[23]Agosto!$D$5</f>
        <v>13.4</v>
      </c>
      <c r="C27" s="17">
        <f>[23]Agosto!$D$6</f>
        <v>15.3</v>
      </c>
      <c r="D27" s="17">
        <f>[23]Agosto!$D$7</f>
        <v>11</v>
      </c>
      <c r="E27" s="17">
        <f>[23]Agosto!$D$8</f>
        <v>11.5</v>
      </c>
      <c r="F27" s="17">
        <f>[23]Agosto!$D$9</f>
        <v>13.7</v>
      </c>
      <c r="G27" s="17">
        <f>[23]Agosto!$D$10</f>
        <v>16.600000000000001</v>
      </c>
      <c r="H27" s="17">
        <f>[23]Agosto!$D$11</f>
        <v>16.100000000000001</v>
      </c>
      <c r="I27" s="17">
        <f>[23]Agosto!$D$12</f>
        <v>16.600000000000001</v>
      </c>
      <c r="J27" s="17">
        <f>[23]Agosto!$D$13</f>
        <v>17.100000000000001</v>
      </c>
      <c r="K27" s="17">
        <f>[23]Agosto!$D$14</f>
        <v>16.8</v>
      </c>
      <c r="L27" s="17">
        <f>[23]Agosto!$D$15</f>
        <v>14.7</v>
      </c>
      <c r="M27" s="17">
        <f>[23]Agosto!$D$16</f>
        <v>16.899999999999999</v>
      </c>
      <c r="N27" s="17">
        <f>[23]Agosto!$D$17</f>
        <v>17.399999999999999</v>
      </c>
      <c r="O27" s="17">
        <f>[23]Agosto!$D$18</f>
        <v>13.1</v>
      </c>
      <c r="P27" s="17">
        <f>[23]Agosto!$D$19</f>
        <v>11.6</v>
      </c>
      <c r="Q27" s="17">
        <f>[23]Agosto!$D$20</f>
        <v>11.5</v>
      </c>
      <c r="R27" s="17">
        <f>[23]Agosto!$D$21</f>
        <v>15.4</v>
      </c>
      <c r="S27" s="17">
        <f>[23]Agosto!$D$22</f>
        <v>17.899999999999999</v>
      </c>
      <c r="T27" s="17">
        <f>[23]Agosto!$D$23</f>
        <v>7.9</v>
      </c>
      <c r="U27" s="17">
        <f>[23]Agosto!$D$24</f>
        <v>6.6</v>
      </c>
      <c r="V27" s="17">
        <f>[23]Agosto!$D$25</f>
        <v>11.3</v>
      </c>
      <c r="W27" s="17">
        <f>[23]Agosto!$D$26</f>
        <v>15</v>
      </c>
      <c r="X27" s="17">
        <f>[23]Agosto!$D$27</f>
        <v>15.6</v>
      </c>
      <c r="Y27" s="17">
        <f>[23]Agosto!$D$28</f>
        <v>18.5</v>
      </c>
      <c r="Z27" s="17">
        <f>[23]Agosto!$D$29</f>
        <v>16.100000000000001</v>
      </c>
      <c r="AA27" s="17">
        <f>[23]Agosto!$D$30</f>
        <v>17.899999999999999</v>
      </c>
      <c r="AB27" s="17">
        <f>[23]Agosto!$D$31</f>
        <v>16.899999999999999</v>
      </c>
      <c r="AC27" s="17">
        <f>[23]Agosto!$D$32</f>
        <v>12.9</v>
      </c>
      <c r="AD27" s="17">
        <f>[23]Agosto!$D$33</f>
        <v>9</v>
      </c>
      <c r="AE27" s="17">
        <f>[23]Agosto!$D$34</f>
        <v>10</v>
      </c>
      <c r="AF27" s="17">
        <f>[23]Agosto!$D$35</f>
        <v>14.5</v>
      </c>
      <c r="AG27" s="26">
        <f t="shared" si="5"/>
        <v>6.6</v>
      </c>
      <c r="AH27" s="29">
        <f t="shared" si="6"/>
        <v>14.154838709677417</v>
      </c>
    </row>
    <row r="28" spans="1:34" ht="17.100000000000001" customHeight="1" x14ac:dyDescent="0.2">
      <c r="A28" s="15" t="s">
        <v>18</v>
      </c>
      <c r="B28" s="17">
        <f>[24]Agosto!$D$5</f>
        <v>13.3</v>
      </c>
      <c r="C28" s="17">
        <f>[24]Agosto!$D$6</f>
        <v>14.5</v>
      </c>
      <c r="D28" s="17">
        <f>[24]Agosto!$D$7</f>
        <v>14.5</v>
      </c>
      <c r="E28" s="17">
        <f>[24]Agosto!$D$8</f>
        <v>11.7</v>
      </c>
      <c r="F28" s="17">
        <f>[24]Agosto!$D$9</f>
        <v>14.5</v>
      </c>
      <c r="G28" s="17">
        <f>[24]Agosto!$D$10</f>
        <v>16.399999999999999</v>
      </c>
      <c r="H28" s="17">
        <f>[24]Agosto!$D$11</f>
        <v>15.6</v>
      </c>
      <c r="I28" s="17">
        <f>[24]Agosto!$D$12</f>
        <v>16.399999999999999</v>
      </c>
      <c r="J28" s="17">
        <f>[24]Agosto!$D$13</f>
        <v>18.3</v>
      </c>
      <c r="K28" s="17">
        <f>[24]Agosto!$D$14</f>
        <v>16.899999999999999</v>
      </c>
      <c r="L28" s="17">
        <f>[24]Agosto!$D$15</f>
        <v>16.100000000000001</v>
      </c>
      <c r="M28" s="17">
        <f>[24]Agosto!$D$16</f>
        <v>15.1</v>
      </c>
      <c r="N28" s="17">
        <f>[24]Agosto!$D$17</f>
        <v>16.100000000000001</v>
      </c>
      <c r="O28" s="17">
        <f>[24]Agosto!$D$18</f>
        <v>13.8</v>
      </c>
      <c r="P28" s="17">
        <f>[24]Agosto!$D$19</f>
        <v>14.3</v>
      </c>
      <c r="Q28" s="17">
        <f>[24]Agosto!$D$20</f>
        <v>14.2</v>
      </c>
      <c r="R28" s="17">
        <f>[24]Agosto!$D$21</f>
        <v>17.8</v>
      </c>
      <c r="S28" s="17">
        <f>[24]Agosto!$D$22</f>
        <v>17.600000000000001</v>
      </c>
      <c r="T28" s="17">
        <f>[24]Agosto!$D$23</f>
        <v>15.1</v>
      </c>
      <c r="U28" s="17">
        <f>[24]Agosto!$D$24</f>
        <v>13.3</v>
      </c>
      <c r="V28" s="17">
        <f>[24]Agosto!$D$25</f>
        <v>16.399999999999999</v>
      </c>
      <c r="W28" s="17">
        <f>[24]Agosto!$D$26</f>
        <v>17.399999999999999</v>
      </c>
      <c r="X28" s="17">
        <f>[24]Agosto!$D$27</f>
        <v>17.600000000000001</v>
      </c>
      <c r="Y28" s="17">
        <f>[24]Agosto!$D$28</f>
        <v>17.8</v>
      </c>
      <c r="Z28" s="17">
        <f>[24]Agosto!$D$29</f>
        <v>17.7</v>
      </c>
      <c r="AA28" s="17">
        <f>[24]Agosto!$D$30</f>
        <v>19.5</v>
      </c>
      <c r="AB28" s="17">
        <f>[24]Agosto!$D$31</f>
        <v>16.2</v>
      </c>
      <c r="AC28" s="17">
        <f>[24]Agosto!$D$32</f>
        <v>14.5</v>
      </c>
      <c r="AD28" s="17">
        <f>[24]Agosto!$D$33</f>
        <v>15.7</v>
      </c>
      <c r="AE28" s="17">
        <f>[24]Agosto!$D$34</f>
        <v>18.7</v>
      </c>
      <c r="AF28" s="17">
        <f>[24]Agosto!$D$35</f>
        <v>20.5</v>
      </c>
      <c r="AG28" s="26">
        <f t="shared" si="5"/>
        <v>11.7</v>
      </c>
      <c r="AH28" s="29">
        <f t="shared" si="6"/>
        <v>16.048387096774192</v>
      </c>
    </row>
    <row r="29" spans="1:34" ht="17.100000000000001" customHeight="1" x14ac:dyDescent="0.2">
      <c r="A29" s="15" t="s">
        <v>19</v>
      </c>
      <c r="B29" s="17">
        <f>[25]Agosto!$D$5</f>
        <v>19.5</v>
      </c>
      <c r="C29" s="17">
        <f>[25]Agosto!$D$6</f>
        <v>16</v>
      </c>
      <c r="D29" s="17">
        <f>[25]Agosto!$D$7</f>
        <v>16</v>
      </c>
      <c r="E29" s="17">
        <f>[25]Agosto!$D$8</f>
        <v>18</v>
      </c>
      <c r="F29" s="17">
        <f>[25]Agosto!$D$9</f>
        <v>16.7</v>
      </c>
      <c r="G29" s="17">
        <f>[25]Agosto!$D$10</f>
        <v>18.100000000000001</v>
      </c>
      <c r="H29" s="17">
        <f>[25]Agosto!$D$11</f>
        <v>18.100000000000001</v>
      </c>
      <c r="I29" s="17">
        <f>[25]Agosto!$D$12</f>
        <v>19.100000000000001</v>
      </c>
      <c r="J29" s="17">
        <f>[25]Agosto!$D$13</f>
        <v>16.5</v>
      </c>
      <c r="K29" s="17">
        <f>[25]Agosto!$D$14</f>
        <v>16.3</v>
      </c>
      <c r="L29" s="17">
        <f>[25]Agosto!$D$15</f>
        <v>18</v>
      </c>
      <c r="M29" s="17">
        <f>[25]Agosto!$D$16</f>
        <v>16.899999999999999</v>
      </c>
      <c r="N29" s="17">
        <f>[25]Agosto!$D$17</f>
        <v>15.8</v>
      </c>
      <c r="O29" s="17">
        <f>[25]Agosto!$D$18</f>
        <v>16.3</v>
      </c>
      <c r="P29" s="17">
        <f>[25]Agosto!$D$19</f>
        <v>17.2</v>
      </c>
      <c r="Q29" s="17">
        <f>[25]Agosto!$D$20</f>
        <v>16.8</v>
      </c>
      <c r="R29" s="17">
        <f>[25]Agosto!$D$21</f>
        <v>18.2</v>
      </c>
      <c r="S29" s="17">
        <f>[25]Agosto!$D$22</f>
        <v>14.9</v>
      </c>
      <c r="T29" s="17">
        <f>[25]Agosto!$D$23</f>
        <v>12.6</v>
      </c>
      <c r="U29" s="17">
        <f>[25]Agosto!$D$24</f>
        <v>11.5</v>
      </c>
      <c r="V29" s="17">
        <f>[25]Agosto!$D$25</f>
        <v>13.9</v>
      </c>
      <c r="W29" s="17">
        <f>[25]Agosto!$D$26</f>
        <v>15</v>
      </c>
      <c r="X29" s="17">
        <f>[25]Agosto!$D$27</f>
        <v>19.2</v>
      </c>
      <c r="Y29" s="17">
        <f>[25]Agosto!$D$28</f>
        <v>16.7</v>
      </c>
      <c r="Z29" s="17">
        <f>[25]Agosto!$D$29</f>
        <v>16.399999999999999</v>
      </c>
      <c r="AA29" s="17">
        <f>[25]Agosto!$D$30</f>
        <v>16.100000000000001</v>
      </c>
      <c r="AB29" s="17">
        <f>[25]Agosto!$D$31</f>
        <v>17.600000000000001</v>
      </c>
      <c r="AC29" s="17">
        <f>[25]Agosto!$D$32</f>
        <v>12.3</v>
      </c>
      <c r="AD29" s="17">
        <f>[25]Agosto!$D$33</f>
        <v>14.6</v>
      </c>
      <c r="AE29" s="17">
        <f>[25]Agosto!$D$34</f>
        <v>14.2</v>
      </c>
      <c r="AF29" s="17">
        <f>[25]Agosto!$D$35</f>
        <v>17.2</v>
      </c>
      <c r="AG29" s="26">
        <f t="shared" si="5"/>
        <v>11.5</v>
      </c>
      <c r="AH29" s="29">
        <f t="shared" si="6"/>
        <v>16.312903225806455</v>
      </c>
    </row>
    <row r="30" spans="1:34" ht="17.100000000000001" customHeight="1" x14ac:dyDescent="0.2">
      <c r="A30" s="15" t="s">
        <v>31</v>
      </c>
      <c r="B30" s="17">
        <f>[26]Agosto!$D$5</f>
        <v>17.600000000000001</v>
      </c>
      <c r="C30" s="17">
        <f>[26]Agosto!$D$6</f>
        <v>17.7</v>
      </c>
      <c r="D30" s="17">
        <f>[26]Agosto!$D$7</f>
        <v>16.399999999999999</v>
      </c>
      <c r="E30" s="17">
        <f>[26]Agosto!$D$8</f>
        <v>15.1</v>
      </c>
      <c r="F30" s="17">
        <f>[26]Agosto!$D$9</f>
        <v>16.5</v>
      </c>
      <c r="G30" s="17">
        <f>[26]Agosto!$D$10</f>
        <v>17.8</v>
      </c>
      <c r="H30" s="17">
        <f>[26]Agosto!$D$11</f>
        <v>20.8</v>
      </c>
      <c r="I30" s="17">
        <f>[26]Agosto!$D$12</f>
        <v>19.899999999999999</v>
      </c>
      <c r="J30" s="17">
        <f>[26]Agosto!$D$13</f>
        <v>21.6</v>
      </c>
      <c r="K30" s="17">
        <f>[26]Agosto!$D$14</f>
        <v>19.7</v>
      </c>
      <c r="L30" s="17">
        <f>[26]Agosto!$D$15</f>
        <v>19.899999999999999</v>
      </c>
      <c r="M30" s="17">
        <f>[26]Agosto!$D$16</f>
        <v>20.2</v>
      </c>
      <c r="N30" s="17">
        <f>[26]Agosto!$D$17</f>
        <v>20.2</v>
      </c>
      <c r="O30" s="17">
        <f>[26]Agosto!$D$18</f>
        <v>18.5</v>
      </c>
      <c r="P30" s="17">
        <f>[26]Agosto!$D$19</f>
        <v>17.600000000000001</v>
      </c>
      <c r="Q30" s="17">
        <f>[26]Agosto!$D$20</f>
        <v>17.100000000000001</v>
      </c>
      <c r="R30" s="17">
        <f>[26]Agosto!$D$21</f>
        <v>20.7</v>
      </c>
      <c r="S30" s="17">
        <f>[26]Agosto!$D$22</f>
        <v>20.7</v>
      </c>
      <c r="T30" s="17">
        <f>[26]Agosto!$D$23</f>
        <v>10.3</v>
      </c>
      <c r="U30" s="17">
        <f>[26]Agosto!$D$24</f>
        <v>8.6</v>
      </c>
      <c r="V30" s="17">
        <f>[26]Agosto!$D$25</f>
        <v>14.9</v>
      </c>
      <c r="W30" s="17">
        <f>[26]Agosto!$D$26</f>
        <v>18.3</v>
      </c>
      <c r="X30" s="17">
        <f>[26]Agosto!$D$27</f>
        <v>19.399999999999999</v>
      </c>
      <c r="Y30" s="17">
        <f>[26]Agosto!$D$28</f>
        <v>19.8</v>
      </c>
      <c r="Z30" s="17">
        <f>[26]Agosto!$D$29</f>
        <v>18.100000000000001</v>
      </c>
      <c r="AA30" s="17">
        <f>[26]Agosto!$D$30</f>
        <v>20.6</v>
      </c>
      <c r="AB30" s="17">
        <f>[26]Agosto!$D$31</f>
        <v>17.7</v>
      </c>
      <c r="AC30" s="17">
        <f>[26]Agosto!$D$32</f>
        <v>12.6</v>
      </c>
      <c r="AD30" s="17">
        <f>[26]Agosto!$D$33</f>
        <v>13.2</v>
      </c>
      <c r="AE30" s="17">
        <f>[26]Agosto!$D$34</f>
        <v>17.7</v>
      </c>
      <c r="AF30" s="17">
        <f>[26]Agosto!$D$35</f>
        <v>21.2</v>
      </c>
      <c r="AG30" s="26">
        <f t="shared" si="5"/>
        <v>8.6</v>
      </c>
      <c r="AH30" s="29">
        <f t="shared" si="6"/>
        <v>17.754838709677422</v>
      </c>
    </row>
    <row r="31" spans="1:34" ht="17.100000000000001" customHeight="1" x14ac:dyDescent="0.2">
      <c r="A31" s="15" t="s">
        <v>48</v>
      </c>
      <c r="B31" s="17">
        <f>[27]Agosto!$D$5</f>
        <v>18.5</v>
      </c>
      <c r="C31" s="17">
        <f>[27]Agosto!$D$6</f>
        <v>17.600000000000001</v>
      </c>
      <c r="D31" s="17">
        <f>[27]Agosto!$D$7</f>
        <v>17.7</v>
      </c>
      <c r="E31" s="17">
        <f>[27]Agosto!$D$8</f>
        <v>17.5</v>
      </c>
      <c r="F31" s="17">
        <f>[27]Agosto!$D$9</f>
        <v>18</v>
      </c>
      <c r="G31" s="17">
        <f>[27]Agosto!$D$10</f>
        <v>18.600000000000001</v>
      </c>
      <c r="H31" s="17">
        <f>[27]Agosto!$D$11</f>
        <v>19.899999999999999</v>
      </c>
      <c r="I31" s="17">
        <f>[27]Agosto!$D$12</f>
        <v>20.100000000000001</v>
      </c>
      <c r="J31" s="17">
        <f>[27]Agosto!$D$13</f>
        <v>19.399999999999999</v>
      </c>
      <c r="K31" s="17">
        <f>[27]Agosto!$D$14</f>
        <v>19.5</v>
      </c>
      <c r="L31" s="17">
        <f>[27]Agosto!$D$15</f>
        <v>18.5</v>
      </c>
      <c r="M31" s="17">
        <f>[27]Agosto!$D$16</f>
        <v>18.7</v>
      </c>
      <c r="N31" s="17">
        <f>[27]Agosto!$D$17</f>
        <v>18.3</v>
      </c>
      <c r="O31" s="17">
        <f>[27]Agosto!$D$18</f>
        <v>17.7</v>
      </c>
      <c r="P31" s="17">
        <f>[27]Agosto!$D$19</f>
        <v>17</v>
      </c>
      <c r="Q31" s="17">
        <f>[27]Agosto!$D$20</f>
        <v>18.5</v>
      </c>
      <c r="R31" s="17">
        <f>[27]Agosto!$D$21</f>
        <v>19.2</v>
      </c>
      <c r="S31" s="17">
        <f>[27]Agosto!$D$22</f>
        <v>21.1</v>
      </c>
      <c r="T31" s="17">
        <f>[27]Agosto!$D$23</f>
        <v>17.600000000000001</v>
      </c>
      <c r="U31" s="17">
        <f>[27]Agosto!$D$24</f>
        <v>17.8</v>
      </c>
      <c r="V31" s="17">
        <f>[27]Agosto!$D$25</f>
        <v>18.100000000000001</v>
      </c>
      <c r="W31" s="17">
        <f>[27]Agosto!$D$26</f>
        <v>19.3</v>
      </c>
      <c r="X31" s="17">
        <f>[27]Agosto!$D$27</f>
        <v>21.2</v>
      </c>
      <c r="Y31" s="17">
        <f>[27]Agosto!$D$28</f>
        <v>20.100000000000001</v>
      </c>
      <c r="Z31" s="17">
        <f>[27]Agosto!$D$29</f>
        <v>20.399999999999999</v>
      </c>
      <c r="AA31" s="17">
        <f>[27]Agosto!$D$30</f>
        <v>22</v>
      </c>
      <c r="AB31" s="17">
        <f>[27]Agosto!$D$31</f>
        <v>18.2</v>
      </c>
      <c r="AC31" s="17">
        <f>[27]Agosto!$D$32</f>
        <v>18.3</v>
      </c>
      <c r="AD31" s="17">
        <f>[27]Agosto!$D$33</f>
        <v>16.7</v>
      </c>
      <c r="AE31" s="17">
        <f>[27]Agosto!$D$34</f>
        <v>20.9</v>
      </c>
      <c r="AF31" s="17">
        <f>[27]Agosto!$D$35</f>
        <v>21.6</v>
      </c>
      <c r="AG31" s="26">
        <f>MIN(B31:AF31)</f>
        <v>16.7</v>
      </c>
      <c r="AH31" s="29">
        <f>AVERAGE(B31:AF31)</f>
        <v>18.967741935483875</v>
      </c>
    </row>
    <row r="32" spans="1:34" ht="17.100000000000001" customHeight="1" x14ac:dyDescent="0.2">
      <c r="A32" s="15" t="s">
        <v>20</v>
      </c>
      <c r="B32" s="17">
        <f>[28]Agosto!$D$5</f>
        <v>15.8</v>
      </c>
      <c r="C32" s="17">
        <f>[28]Agosto!$D$6</f>
        <v>15.5</v>
      </c>
      <c r="D32" s="17">
        <f>[28]Agosto!$D$7</f>
        <v>16.100000000000001</v>
      </c>
      <c r="E32" s="17">
        <f>[28]Agosto!$D$8</f>
        <v>15.7</v>
      </c>
      <c r="F32" s="17">
        <f>[28]Agosto!$D$9</f>
        <v>15.9</v>
      </c>
      <c r="G32" s="17">
        <f>[28]Agosto!$D$10</f>
        <v>17.100000000000001</v>
      </c>
      <c r="H32" s="17">
        <f>[28]Agosto!$D$11</f>
        <v>16.899999999999999</v>
      </c>
      <c r="I32" s="17">
        <f>[28]Agosto!$D$12</f>
        <v>17.100000000000001</v>
      </c>
      <c r="J32" s="17">
        <f>[28]Agosto!$D$13</f>
        <v>17.3</v>
      </c>
      <c r="K32" s="17">
        <f>[28]Agosto!$D$14</f>
        <v>18.2</v>
      </c>
      <c r="L32" s="17">
        <f>[28]Agosto!$D$15</f>
        <v>16.7</v>
      </c>
      <c r="M32" s="17">
        <f>[28]Agosto!$D$16</f>
        <v>16.8</v>
      </c>
      <c r="N32" s="17">
        <f>[28]Agosto!$D$17</f>
        <v>18.2</v>
      </c>
      <c r="O32" s="17">
        <f>[28]Agosto!$D$18</f>
        <v>14.7</v>
      </c>
      <c r="P32" s="17">
        <f>[28]Agosto!$D$19</f>
        <v>15.7</v>
      </c>
      <c r="Q32" s="17">
        <f>[28]Agosto!$D$20</f>
        <v>15.9</v>
      </c>
      <c r="R32" s="17">
        <f>[28]Agosto!$D$21</f>
        <v>18.899999999999999</v>
      </c>
      <c r="S32" s="17">
        <f>[28]Agosto!$D$22</f>
        <v>20.3</v>
      </c>
      <c r="T32" s="17">
        <f>[28]Agosto!$D$23</f>
        <v>16</v>
      </c>
      <c r="U32" s="17">
        <f>[28]Agosto!$D$24</f>
        <v>13.4</v>
      </c>
      <c r="V32" s="17">
        <f>[28]Agosto!$D$25</f>
        <v>14</v>
      </c>
      <c r="W32" s="17">
        <f>[28]Agosto!$D$26</f>
        <v>14.3</v>
      </c>
      <c r="X32" s="17">
        <f>[28]Agosto!$D$27</f>
        <v>17.399999999999999</v>
      </c>
      <c r="Y32" s="17">
        <f>[28]Agosto!$D$28</f>
        <v>19.399999999999999</v>
      </c>
      <c r="Z32" s="17">
        <f>[28]Agosto!$D$29</f>
        <v>18.8</v>
      </c>
      <c r="AA32" s="17">
        <f>[28]Agosto!$D$30</f>
        <v>18.8</v>
      </c>
      <c r="AB32" s="17">
        <f>[28]Agosto!$D$31</f>
        <v>17.399999999999999</v>
      </c>
      <c r="AC32" s="17">
        <f>[28]Agosto!$D$32</f>
        <v>16.399999999999999</v>
      </c>
      <c r="AD32" s="17">
        <f>[28]Agosto!$D$33</f>
        <v>13.7</v>
      </c>
      <c r="AE32" s="17">
        <f>[28]Agosto!$D$34</f>
        <v>15.3</v>
      </c>
      <c r="AF32" s="17">
        <f>[28]Agosto!$D$35</f>
        <v>18.7</v>
      </c>
      <c r="AG32" s="26">
        <f>MIN(B32:AF32)</f>
        <v>13.4</v>
      </c>
      <c r="AH32" s="29">
        <f>AVERAGE(B32:AF32)</f>
        <v>16.658064516129027</v>
      </c>
    </row>
    <row r="33" spans="1:35" s="5" customFormat="1" ht="17.100000000000001" customHeight="1" thickBot="1" x14ac:dyDescent="0.25">
      <c r="A33" s="78" t="s">
        <v>35</v>
      </c>
      <c r="B33" s="79">
        <f t="shared" ref="B33:AG33" si="9">MIN(B5:B32)</f>
        <v>12.3</v>
      </c>
      <c r="C33" s="79">
        <f t="shared" si="9"/>
        <v>11.2</v>
      </c>
      <c r="D33" s="79">
        <f t="shared" si="9"/>
        <v>10.9</v>
      </c>
      <c r="E33" s="79">
        <f t="shared" si="9"/>
        <v>11.5</v>
      </c>
      <c r="F33" s="79">
        <f t="shared" si="9"/>
        <v>12.1</v>
      </c>
      <c r="G33" s="79">
        <f t="shared" si="9"/>
        <v>12.3</v>
      </c>
      <c r="H33" s="79">
        <f t="shared" si="9"/>
        <v>11.5</v>
      </c>
      <c r="I33" s="79">
        <f t="shared" si="9"/>
        <v>13.2</v>
      </c>
      <c r="J33" s="79">
        <f t="shared" si="9"/>
        <v>12.2</v>
      </c>
      <c r="K33" s="79">
        <f t="shared" si="9"/>
        <v>13.7</v>
      </c>
      <c r="L33" s="79">
        <f t="shared" si="9"/>
        <v>12.9</v>
      </c>
      <c r="M33" s="79">
        <f t="shared" si="9"/>
        <v>12.1</v>
      </c>
      <c r="N33" s="79">
        <f t="shared" si="9"/>
        <v>12</v>
      </c>
      <c r="O33" s="79">
        <f t="shared" si="9"/>
        <v>10.7</v>
      </c>
      <c r="P33" s="79">
        <f t="shared" si="9"/>
        <v>11.6</v>
      </c>
      <c r="Q33" s="79">
        <f t="shared" si="9"/>
        <v>11.5</v>
      </c>
      <c r="R33" s="79">
        <f t="shared" si="9"/>
        <v>13.3</v>
      </c>
      <c r="S33" s="79">
        <f t="shared" si="9"/>
        <v>13.3</v>
      </c>
      <c r="T33" s="79">
        <f t="shared" si="9"/>
        <v>7.8</v>
      </c>
      <c r="U33" s="79">
        <f t="shared" si="9"/>
        <v>6.6</v>
      </c>
      <c r="V33" s="79">
        <f t="shared" si="9"/>
        <v>10</v>
      </c>
      <c r="W33" s="79">
        <f t="shared" si="9"/>
        <v>10.9</v>
      </c>
      <c r="X33" s="79">
        <f t="shared" si="9"/>
        <v>13.4</v>
      </c>
      <c r="Y33" s="79">
        <f t="shared" si="9"/>
        <v>15</v>
      </c>
      <c r="Z33" s="79">
        <f t="shared" si="9"/>
        <v>15.7</v>
      </c>
      <c r="AA33" s="79">
        <f t="shared" si="9"/>
        <v>14.6</v>
      </c>
      <c r="AB33" s="79">
        <f t="shared" si="9"/>
        <v>15.7</v>
      </c>
      <c r="AC33" s="79">
        <f t="shared" si="9"/>
        <v>10.9</v>
      </c>
      <c r="AD33" s="79">
        <f t="shared" si="9"/>
        <v>9</v>
      </c>
      <c r="AE33" s="79">
        <f t="shared" si="9"/>
        <v>9.1999999999999993</v>
      </c>
      <c r="AF33" s="79">
        <f t="shared" si="9"/>
        <v>12.9</v>
      </c>
      <c r="AG33" s="110">
        <f t="shared" si="9"/>
        <v>6.6</v>
      </c>
      <c r="AH33" s="104">
        <f>AVERAGE(AH5:AH32)</f>
        <v>16.43248847926267</v>
      </c>
    </row>
    <row r="34" spans="1:35" x14ac:dyDescent="0.2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3"/>
      <c r="AE34" s="84"/>
      <c r="AF34" s="85"/>
      <c r="AG34" s="85"/>
      <c r="AH34" s="86"/>
    </row>
    <row r="35" spans="1:35" x14ac:dyDescent="0.2">
      <c r="A35" s="87"/>
      <c r="B35" s="88"/>
      <c r="C35" s="89" t="s">
        <v>133</v>
      </c>
      <c r="D35" s="89"/>
      <c r="E35" s="89"/>
      <c r="F35" s="89"/>
      <c r="G35" s="89"/>
      <c r="H35" s="88"/>
      <c r="I35" s="88"/>
      <c r="J35" s="88"/>
      <c r="K35" s="88"/>
      <c r="L35" s="88"/>
      <c r="M35" s="88" t="s">
        <v>49</v>
      </c>
      <c r="N35" s="88"/>
      <c r="O35" s="88"/>
      <c r="P35" s="88"/>
      <c r="Q35" s="88"/>
      <c r="R35" s="88"/>
      <c r="S35" s="88"/>
      <c r="T35" s="88"/>
      <c r="U35" s="88"/>
      <c r="V35" s="88" t="s">
        <v>53</v>
      </c>
      <c r="W35" s="88"/>
      <c r="X35" s="88"/>
      <c r="Y35" s="88"/>
      <c r="Z35" s="88"/>
      <c r="AA35" s="88"/>
      <c r="AB35" s="88"/>
      <c r="AC35" s="88"/>
      <c r="AD35" s="90"/>
      <c r="AE35" s="88"/>
      <c r="AF35" s="88"/>
      <c r="AG35" s="90"/>
      <c r="AH35" s="95"/>
    </row>
    <row r="36" spans="1:35" x14ac:dyDescent="0.2">
      <c r="A36" s="87"/>
      <c r="B36" s="88"/>
      <c r="C36" s="88"/>
      <c r="D36" s="88"/>
      <c r="E36" s="88"/>
      <c r="F36" s="88"/>
      <c r="G36" s="88"/>
      <c r="H36" s="88"/>
      <c r="I36" s="88"/>
      <c r="J36" s="92"/>
      <c r="K36" s="92"/>
      <c r="L36" s="92"/>
      <c r="M36" s="92" t="s">
        <v>50</v>
      </c>
      <c r="N36" s="92"/>
      <c r="O36" s="92"/>
      <c r="P36" s="92"/>
      <c r="Q36" s="88"/>
      <c r="R36" s="88"/>
      <c r="S36" s="88"/>
      <c r="T36" s="88"/>
      <c r="U36" s="88"/>
      <c r="V36" s="92" t="s">
        <v>54</v>
      </c>
      <c r="W36" s="92"/>
      <c r="X36" s="88"/>
      <c r="Y36" s="88"/>
      <c r="Z36" s="88"/>
      <c r="AA36" s="88"/>
      <c r="AB36" s="88"/>
      <c r="AC36" s="88"/>
      <c r="AD36" s="90"/>
      <c r="AE36" s="93"/>
      <c r="AF36" s="94"/>
      <c r="AG36" s="88"/>
      <c r="AH36" s="95"/>
      <c r="AI36" s="2"/>
    </row>
    <row r="37" spans="1:35" ht="13.5" thickBot="1" x14ac:dyDescent="0.25">
      <c r="A37" s="99"/>
      <c r="B37" s="105"/>
      <c r="C37" s="105"/>
      <c r="D37" s="105" t="s">
        <v>134</v>
      </c>
      <c r="E37" s="105"/>
      <c r="F37" s="105"/>
      <c r="G37" s="105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1"/>
      <c r="AE37" s="106"/>
      <c r="AF37" s="107"/>
      <c r="AG37" s="108"/>
      <c r="AH37" s="109"/>
      <c r="AI37" s="2"/>
    </row>
  </sheetData>
  <sheetProtection password="C6EC" sheet="1" objects="1" scenarios="1"/>
  <mergeCells count="34"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Z3:Z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opLeftCell="A19" zoomScale="90" zoomScaleNormal="90" workbookViewId="0">
      <selection activeCell="F42" sqref="F42"/>
    </sheetView>
  </sheetViews>
  <sheetFormatPr defaultRowHeight="12.75" x14ac:dyDescent="0.2"/>
  <cols>
    <col min="1" max="1" width="19.140625" style="2" bestFit="1" customWidth="1"/>
    <col min="2" max="25" width="5.42578125" style="2" bestFit="1" customWidth="1"/>
    <col min="26" max="26" width="6" style="2" customWidth="1"/>
    <col min="27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31" t="s">
        <v>25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2" spans="1:34" s="4" customFormat="1" ht="20.100000000000001" customHeight="1" x14ac:dyDescent="0.2">
      <c r="A2" s="130" t="s">
        <v>21</v>
      </c>
      <c r="B2" s="127" t="s">
        <v>135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7"/>
    </row>
    <row r="3" spans="1:34" s="5" customFormat="1" ht="20.100000000000001" customHeight="1" x14ac:dyDescent="0.2">
      <c r="A3" s="130"/>
      <c r="B3" s="126">
        <v>1</v>
      </c>
      <c r="C3" s="126">
        <f>SUM(B3+1)</f>
        <v>2</v>
      </c>
      <c r="D3" s="126">
        <f t="shared" ref="D3:AD3" si="0">SUM(C3+1)</f>
        <v>3</v>
      </c>
      <c r="E3" s="126">
        <f t="shared" si="0"/>
        <v>4</v>
      </c>
      <c r="F3" s="126">
        <f t="shared" si="0"/>
        <v>5</v>
      </c>
      <c r="G3" s="126">
        <f t="shared" si="0"/>
        <v>6</v>
      </c>
      <c r="H3" s="126">
        <f t="shared" si="0"/>
        <v>7</v>
      </c>
      <c r="I3" s="126">
        <f t="shared" si="0"/>
        <v>8</v>
      </c>
      <c r="J3" s="126">
        <f t="shared" si="0"/>
        <v>9</v>
      </c>
      <c r="K3" s="126">
        <f t="shared" si="0"/>
        <v>10</v>
      </c>
      <c r="L3" s="126">
        <f t="shared" si="0"/>
        <v>11</v>
      </c>
      <c r="M3" s="126">
        <f t="shared" si="0"/>
        <v>12</v>
      </c>
      <c r="N3" s="126">
        <f t="shared" si="0"/>
        <v>13</v>
      </c>
      <c r="O3" s="126">
        <f t="shared" si="0"/>
        <v>14</v>
      </c>
      <c r="P3" s="126">
        <f t="shared" si="0"/>
        <v>15</v>
      </c>
      <c r="Q3" s="126">
        <f t="shared" si="0"/>
        <v>16</v>
      </c>
      <c r="R3" s="126">
        <f t="shared" si="0"/>
        <v>17</v>
      </c>
      <c r="S3" s="126">
        <f t="shared" si="0"/>
        <v>18</v>
      </c>
      <c r="T3" s="126">
        <f t="shared" si="0"/>
        <v>19</v>
      </c>
      <c r="U3" s="126">
        <f t="shared" si="0"/>
        <v>20</v>
      </c>
      <c r="V3" s="126">
        <f t="shared" si="0"/>
        <v>21</v>
      </c>
      <c r="W3" s="126">
        <f t="shared" si="0"/>
        <v>22</v>
      </c>
      <c r="X3" s="126">
        <f t="shared" si="0"/>
        <v>23</v>
      </c>
      <c r="Y3" s="126">
        <f t="shared" si="0"/>
        <v>24</v>
      </c>
      <c r="Z3" s="126">
        <f t="shared" si="0"/>
        <v>25</v>
      </c>
      <c r="AA3" s="126">
        <f t="shared" si="0"/>
        <v>26</v>
      </c>
      <c r="AB3" s="126">
        <f t="shared" si="0"/>
        <v>27</v>
      </c>
      <c r="AC3" s="126">
        <f t="shared" si="0"/>
        <v>28</v>
      </c>
      <c r="AD3" s="126">
        <f t="shared" si="0"/>
        <v>29</v>
      </c>
      <c r="AE3" s="126">
        <v>30</v>
      </c>
      <c r="AF3" s="126">
        <v>31</v>
      </c>
      <c r="AG3" s="24" t="s">
        <v>38</v>
      </c>
      <c r="AH3" s="8"/>
    </row>
    <row r="4" spans="1:34" s="5" customFormat="1" ht="20.100000000000001" customHeight="1" x14ac:dyDescent="0.2">
      <c r="A4" s="13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24" t="s">
        <v>37</v>
      </c>
      <c r="AH4" s="8"/>
    </row>
    <row r="5" spans="1:34" s="5" customFormat="1" ht="20.100000000000001" customHeight="1" x14ac:dyDescent="0.2">
      <c r="A5" s="15" t="s">
        <v>44</v>
      </c>
      <c r="B5" s="17">
        <f>[1]Agosto!$E$5</f>
        <v>63.25</v>
      </c>
      <c r="C5" s="17">
        <f>[1]Agosto!$E$6</f>
        <v>57.208333333333336</v>
      </c>
      <c r="D5" s="17">
        <f>[1]Agosto!$E$7</f>
        <v>60.875</v>
      </c>
      <c r="E5" s="17">
        <f>[1]Agosto!$E$8</f>
        <v>60</v>
      </c>
      <c r="F5" s="17">
        <f>[1]Agosto!$E$9</f>
        <v>58.833333333333336</v>
      </c>
      <c r="G5" s="17">
        <f>[1]Agosto!$E$10</f>
        <v>50.666666666666664</v>
      </c>
      <c r="H5" s="17">
        <f>[1]Agosto!$E$11</f>
        <v>54.625</v>
      </c>
      <c r="I5" s="17">
        <f>[1]Agosto!$E$12</f>
        <v>54.333333333333336</v>
      </c>
      <c r="J5" s="17">
        <f>[1]Agosto!$E$13</f>
        <v>47.416666666666664</v>
      </c>
      <c r="K5" s="17">
        <f>[1]Agosto!$E$14</f>
        <v>43.916666666666664</v>
      </c>
      <c r="L5" s="17">
        <f>[1]Agosto!$E$15</f>
        <v>56</v>
      </c>
      <c r="M5" s="17">
        <f>[1]Agosto!$E$16</f>
        <v>56.875</v>
      </c>
      <c r="N5" s="17">
        <f>[1]Agosto!$E$17</f>
        <v>54.5</v>
      </c>
      <c r="O5" s="17">
        <f>[1]Agosto!$E$18</f>
        <v>58.458333333333336</v>
      </c>
      <c r="P5" s="17">
        <f>[1]Agosto!$E$19</f>
        <v>44.916666666666664</v>
      </c>
      <c r="Q5" s="17">
        <f>[1]Agosto!$E$20</f>
        <v>53.583333333333336</v>
      </c>
      <c r="R5" s="17">
        <f>[1]Agosto!$E$21</f>
        <v>53.625</v>
      </c>
      <c r="S5" s="17">
        <f>[1]Agosto!$E$22</f>
        <v>46.333333333333336</v>
      </c>
      <c r="T5" s="17">
        <f>[1]Agosto!$E$23</f>
        <v>59.5</v>
      </c>
      <c r="U5" s="17">
        <f>[1]Agosto!$E$24</f>
        <v>63.5</v>
      </c>
      <c r="V5" s="17">
        <f>[1]Agosto!$E$25</f>
        <v>62.208333333333336</v>
      </c>
      <c r="W5" s="17">
        <f>[1]Agosto!$E$26</f>
        <v>58.583333333333336</v>
      </c>
      <c r="X5" s="17">
        <f>[1]Agosto!$E$27</f>
        <v>53.083333333333336</v>
      </c>
      <c r="Y5" s="17">
        <f>[1]Agosto!$E$28</f>
        <v>51.75</v>
      </c>
      <c r="Z5" s="17">
        <f>[1]Agosto!$E$29</f>
        <v>56.791666666666664</v>
      </c>
      <c r="AA5" s="17">
        <f>[1]Agosto!$E$30</f>
        <v>53.166666666666664</v>
      </c>
      <c r="AB5" s="17">
        <f>[1]Agosto!$E$31</f>
        <v>80.458333333333329</v>
      </c>
      <c r="AC5" s="17">
        <f>[1]Agosto!$E$32</f>
        <v>74.5</v>
      </c>
      <c r="AD5" s="17">
        <f>[1]Agosto!$E$33</f>
        <v>66.791666666666671</v>
      </c>
      <c r="AE5" s="17">
        <f>[1]Agosto!$E$34</f>
        <v>62.791666666666664</v>
      </c>
      <c r="AF5" s="17">
        <f>[1]Agosto!$E$35</f>
        <v>57.375</v>
      </c>
      <c r="AG5" s="25">
        <f>AVERAGE(B5:AF5)</f>
        <v>57.287634408602152</v>
      </c>
      <c r="AH5" s="8"/>
    </row>
    <row r="6" spans="1:34" ht="17.100000000000001" customHeight="1" x14ac:dyDescent="0.2">
      <c r="A6" s="15" t="s">
        <v>0</v>
      </c>
      <c r="B6" s="17">
        <f>[2]Agosto!$E$5</f>
        <v>59.291666666666664</v>
      </c>
      <c r="C6" s="17">
        <f>[2]Agosto!$E$6</f>
        <v>58</v>
      </c>
      <c r="D6" s="17">
        <f>[2]Agosto!$E$7</f>
        <v>58.5</v>
      </c>
      <c r="E6" s="17">
        <f>[2]Agosto!$E$8</f>
        <v>56.5</v>
      </c>
      <c r="F6" s="17">
        <f>[2]Agosto!$E$9</f>
        <v>56.666666666666664</v>
      </c>
      <c r="G6" s="17">
        <f>[2]Agosto!$E$10</f>
        <v>51.583333333333336</v>
      </c>
      <c r="H6" s="17">
        <f>[2]Agosto!$E$11</f>
        <v>46.666666666666664</v>
      </c>
      <c r="I6" s="17">
        <f>[2]Agosto!$E$12</f>
        <v>52.416666666666664</v>
      </c>
      <c r="J6" s="17">
        <f>[2]Agosto!$E$13</f>
        <v>47.333333333333336</v>
      </c>
      <c r="K6" s="17">
        <f>[2]Agosto!$E$14</f>
        <v>49.041666666666664</v>
      </c>
      <c r="L6" s="17">
        <f>[2]Agosto!$E$15</f>
        <v>56.583333333333336</v>
      </c>
      <c r="M6" s="17">
        <f>[2]Agosto!$E$16</f>
        <v>56.166666666666664</v>
      </c>
      <c r="N6" s="17">
        <f>[2]Agosto!$E$17</f>
        <v>52.458333333333336</v>
      </c>
      <c r="O6" s="17">
        <f>[2]Agosto!$E$18</f>
        <v>56.041666666666664</v>
      </c>
      <c r="P6" s="17">
        <f>[2]Agosto!$E$19</f>
        <v>52.791666666666664</v>
      </c>
      <c r="Q6" s="17">
        <f>[2]Agosto!$E$20</f>
        <v>58.75</v>
      </c>
      <c r="R6" s="17">
        <f>[2]Agosto!$E$21</f>
        <v>54.583333333333336</v>
      </c>
      <c r="S6" s="17">
        <f>[2]Agosto!$E$22</f>
        <v>76.458333333333329</v>
      </c>
      <c r="T6" s="17">
        <f>[2]Agosto!$E$23</f>
        <v>81.208333333333329</v>
      </c>
      <c r="U6" s="17">
        <f>[2]Agosto!$E$24</f>
        <v>70.25</v>
      </c>
      <c r="V6" s="17">
        <f>[2]Agosto!$E$25</f>
        <v>63.5</v>
      </c>
      <c r="W6" s="17">
        <f>[2]Agosto!$E$26</f>
        <v>59.666666666666664</v>
      </c>
      <c r="X6" s="17">
        <f>[2]Agosto!$E$27</f>
        <v>53.083333333333336</v>
      </c>
      <c r="Y6" s="17">
        <f>[2]Agosto!$E$28</f>
        <v>69.875</v>
      </c>
      <c r="Z6" s="17">
        <f>[2]Agosto!$E$29</f>
        <v>72</v>
      </c>
      <c r="AA6" s="17">
        <f>[2]Agosto!$E$30</f>
        <v>70.875</v>
      </c>
      <c r="AB6" s="17">
        <f>[2]Agosto!$E$31</f>
        <v>77.5</v>
      </c>
      <c r="AC6" s="17">
        <f>[2]Agosto!$E$32</f>
        <v>74.708333333333329</v>
      </c>
      <c r="AD6" s="17">
        <f>[2]Agosto!$E$33</f>
        <v>61.333333333333336</v>
      </c>
      <c r="AE6" s="17">
        <f>[2]Agosto!$E$34</f>
        <v>58.708333333333336</v>
      </c>
      <c r="AF6" s="17">
        <f>[2]Agosto!$E$35</f>
        <v>54</v>
      </c>
      <c r="AG6" s="26">
        <f t="shared" ref="AG6:AG19" si="1">AVERAGE(B6:AF6)</f>
        <v>60.211021505376337</v>
      </c>
    </row>
    <row r="7" spans="1:34" ht="17.100000000000001" customHeight="1" x14ac:dyDescent="0.2">
      <c r="A7" s="15" t="s">
        <v>1</v>
      </c>
      <c r="B7" s="17">
        <f>[3]Agosto!$E$5</f>
        <v>61.125</v>
      </c>
      <c r="C7" s="17">
        <f>[3]Agosto!$E$6</f>
        <v>61.541666666666664</v>
      </c>
      <c r="D7" s="17">
        <f>[3]Agosto!$E$7</f>
        <v>60.666666666666664</v>
      </c>
      <c r="E7" s="17">
        <f>[3]Agosto!$E$8</f>
        <v>63.291666666666664</v>
      </c>
      <c r="F7" s="17">
        <f>[3]Agosto!$E$9</f>
        <v>61.125</v>
      </c>
      <c r="G7" s="17">
        <f>[3]Agosto!$E$10</f>
        <v>53.833333333333336</v>
      </c>
      <c r="H7" s="17">
        <f>[3]Agosto!$E$11</f>
        <v>42.25</v>
      </c>
      <c r="I7" s="17">
        <f>[3]Agosto!$E$12</f>
        <v>56.458333333333336</v>
      </c>
      <c r="J7" s="17">
        <f>[3]Agosto!$E$13</f>
        <v>46.291666666666664</v>
      </c>
      <c r="K7" s="17">
        <f>[3]Agosto!$E$14</f>
        <v>51.166666666666664</v>
      </c>
      <c r="L7" s="17">
        <f>[3]Agosto!$E$15</f>
        <v>58.375</v>
      </c>
      <c r="M7" s="17">
        <f>[3]Agosto!$E$16</f>
        <v>52.125</v>
      </c>
      <c r="N7" s="17">
        <f>[3]Agosto!$E$17</f>
        <v>51.083333333333336</v>
      </c>
      <c r="O7" s="17">
        <f>[3]Agosto!$E$18</f>
        <v>49.666666666666664</v>
      </c>
      <c r="P7" s="17">
        <f>[3]Agosto!$E$19</f>
        <v>58.291666666666664</v>
      </c>
      <c r="Q7" s="17">
        <f>[3]Agosto!$E$20</f>
        <v>58.208333333333336</v>
      </c>
      <c r="R7" s="17">
        <f>[3]Agosto!$E$21</f>
        <v>57.833333333333336</v>
      </c>
      <c r="S7" s="17">
        <f>[3]Agosto!$E$22</f>
        <v>59.791666666666664</v>
      </c>
      <c r="T7" s="17">
        <f>[3]Agosto!$E$23</f>
        <v>64.583333333333329</v>
      </c>
      <c r="U7" s="17">
        <f>[3]Agosto!$E$24</f>
        <v>57.291666666666664</v>
      </c>
      <c r="V7" s="17">
        <f>[3]Agosto!$E$25</f>
        <v>52.916666666666664</v>
      </c>
      <c r="W7" s="17">
        <f>[3]Agosto!$E$26</f>
        <v>49.416666666666664</v>
      </c>
      <c r="X7" s="17">
        <f>[3]Agosto!$E$27</f>
        <v>56.666666666666664</v>
      </c>
      <c r="Y7" s="17">
        <f>[3]Agosto!$E$28</f>
        <v>61.75</v>
      </c>
      <c r="Z7" s="17">
        <f>[3]Agosto!$E$29</f>
        <v>56.666666666666664</v>
      </c>
      <c r="AA7" s="17">
        <f>[3]Agosto!$E$30</f>
        <v>57.625</v>
      </c>
      <c r="AB7" s="17">
        <f>[3]Agosto!$E$31</f>
        <v>68.541666666666671</v>
      </c>
      <c r="AC7" s="17">
        <f>[3]Agosto!$E$32</f>
        <v>61.291666666666664</v>
      </c>
      <c r="AD7" s="17">
        <f>[3]Agosto!$E$33</f>
        <v>49.541666666666664</v>
      </c>
      <c r="AE7" s="17">
        <f>[3]Agosto!$E$34</f>
        <v>52.166666666666664</v>
      </c>
      <c r="AF7" s="17">
        <f>[3]Agosto!$E$35</f>
        <v>45.833333333333336</v>
      </c>
      <c r="AG7" s="26">
        <f t="shared" si="1"/>
        <v>56.045698924731198</v>
      </c>
    </row>
    <row r="8" spans="1:34" ht="17.100000000000001" customHeight="1" x14ac:dyDescent="0.2">
      <c r="A8" s="15" t="s">
        <v>74</v>
      </c>
      <c r="B8" s="17">
        <f>[4]Agosto!$E$5</f>
        <v>49.666666666666664</v>
      </c>
      <c r="C8" s="17">
        <f>[4]Agosto!$E$6</f>
        <v>49</v>
      </c>
      <c r="D8" s="17">
        <f>[4]Agosto!$E$7</f>
        <v>47.083333333333336</v>
      </c>
      <c r="E8" s="17">
        <f>[4]Agosto!$E$8</f>
        <v>45.75</v>
      </c>
      <c r="F8" s="17">
        <f>[4]Agosto!$E$9</f>
        <v>43.833333333333336</v>
      </c>
      <c r="G8" s="17">
        <f>[4]Agosto!$E$10</f>
        <v>39.083333333333336</v>
      </c>
      <c r="H8" s="17">
        <f>[4]Agosto!$E$11</f>
        <v>38.208333333333336</v>
      </c>
      <c r="I8" s="17">
        <f>[4]Agosto!$E$12</f>
        <v>42</v>
      </c>
      <c r="J8" s="17">
        <f>[4]Agosto!$E$13</f>
        <v>44.083333333333336</v>
      </c>
      <c r="K8" s="17">
        <f>[4]Agosto!$E$14</f>
        <v>51.166666666666664</v>
      </c>
      <c r="L8" s="17">
        <f>[4]Agosto!$E$15</f>
        <v>51.708333333333336</v>
      </c>
      <c r="M8" s="17">
        <f>[4]Agosto!$E$16</f>
        <v>49.833333333333336</v>
      </c>
      <c r="N8" s="17">
        <f>[4]Agosto!$E$17</f>
        <v>46.708333333333336</v>
      </c>
      <c r="O8" s="17">
        <f>[4]Agosto!$E$18</f>
        <v>46.583333333333336</v>
      </c>
      <c r="P8" s="17">
        <f>[4]Agosto!$E$19</f>
        <v>45.958333333333336</v>
      </c>
      <c r="Q8" s="17">
        <f>[4]Agosto!$E$20</f>
        <v>40.291666666666664</v>
      </c>
      <c r="R8" s="17">
        <f>[4]Agosto!$E$21</f>
        <v>48.583333333333336</v>
      </c>
      <c r="S8" s="17">
        <f>[4]Agosto!$E$22</f>
        <v>47.25</v>
      </c>
      <c r="T8" s="17">
        <f>[4]Agosto!$E$23</f>
        <v>72.958333333333329</v>
      </c>
      <c r="U8" s="17">
        <f>[4]Agosto!$E$24</f>
        <v>67.291666666666671</v>
      </c>
      <c r="V8" s="17">
        <f>[4]Agosto!$E$25</f>
        <v>58.25</v>
      </c>
      <c r="W8" s="17">
        <f>[4]Agosto!$E$26</f>
        <v>56.666666666666664</v>
      </c>
      <c r="X8" s="17">
        <f>[4]Agosto!$E$27</f>
        <v>46.708333333333336</v>
      </c>
      <c r="Y8" s="17">
        <f>[4]Agosto!$E$28</f>
        <v>60.5</v>
      </c>
      <c r="Z8" s="17">
        <f>[4]Agosto!$E$29</f>
        <v>69.333333333333329</v>
      </c>
      <c r="AA8" s="17">
        <f>[4]Agosto!$E$30</f>
        <v>63.25</v>
      </c>
      <c r="AB8" s="17">
        <f>[4]Agosto!$E$31</f>
        <v>78.666666666666671</v>
      </c>
      <c r="AC8" s="17">
        <f>[4]Agosto!$E$32</f>
        <v>77.375</v>
      </c>
      <c r="AD8" s="17">
        <f>[4]Agosto!$E$33</f>
        <v>57.458333333333336</v>
      </c>
      <c r="AE8" s="17">
        <f>[4]Agosto!$E$34</f>
        <v>45.833333333333336</v>
      </c>
      <c r="AF8" s="17">
        <f>[4]Agosto!$E$35</f>
        <v>40.291666666666664</v>
      </c>
      <c r="AG8" s="26">
        <f t="shared" si="1"/>
        <v>52.302419354838712</v>
      </c>
    </row>
    <row r="9" spans="1:34" ht="17.100000000000001" customHeight="1" x14ac:dyDescent="0.2">
      <c r="A9" s="15" t="s">
        <v>45</v>
      </c>
      <c r="B9" s="17">
        <f>[5]Agosto!$E$5</f>
        <v>63.25</v>
      </c>
      <c r="C9" s="17">
        <f>[5]Agosto!$E$6</f>
        <v>61.041666666666664</v>
      </c>
      <c r="D9" s="17">
        <f>[5]Agosto!$E$7</f>
        <v>61.541666666666664</v>
      </c>
      <c r="E9" s="17">
        <f>[5]Agosto!$E$8</f>
        <v>58.958333333333336</v>
      </c>
      <c r="F9" s="17">
        <f>[5]Agosto!$E$9</f>
        <v>62.5</v>
      </c>
      <c r="G9" s="17">
        <f>[5]Agosto!$E$10</f>
        <v>56.083333333333336</v>
      </c>
      <c r="H9" s="17">
        <f>[5]Agosto!$E$11</f>
        <v>50.25</v>
      </c>
      <c r="I9" s="17">
        <f>[5]Agosto!$E$12</f>
        <v>52.375</v>
      </c>
      <c r="J9" s="17">
        <f>[5]Agosto!$E$13</f>
        <v>52.958333333333336</v>
      </c>
      <c r="K9" s="17">
        <f>[5]Agosto!$E$14</f>
        <v>57.25</v>
      </c>
      <c r="L9" s="17">
        <f>[5]Agosto!$E$15</f>
        <v>67.625</v>
      </c>
      <c r="M9" s="17">
        <f>[5]Agosto!$E$16</f>
        <v>65.541666666666671</v>
      </c>
      <c r="N9" s="17">
        <f>[5]Agosto!$E$17</f>
        <v>62.666666666666664</v>
      </c>
      <c r="O9" s="17">
        <f>[5]Agosto!$E$18</f>
        <v>71.590909090909093</v>
      </c>
      <c r="P9" s="17">
        <f>[5]Agosto!$E$19</f>
        <v>77.625</v>
      </c>
      <c r="Q9" s="17">
        <f>[5]Agosto!$E$20</f>
        <v>68.428571428571431</v>
      </c>
      <c r="R9" s="17">
        <f>[5]Agosto!$E$21</f>
        <v>61.458333333333336</v>
      </c>
      <c r="S9" s="17">
        <f>[5]Agosto!$E$22</f>
        <v>82.208333333333329</v>
      </c>
      <c r="T9" s="17">
        <f>[5]Agosto!$E$23</f>
        <v>83.416666666666671</v>
      </c>
      <c r="U9" s="17">
        <f>[5]Agosto!$E$24</f>
        <v>76.833333333333329</v>
      </c>
      <c r="V9" s="17">
        <f>[5]Agosto!$E$25</f>
        <v>71.25</v>
      </c>
      <c r="W9" s="17">
        <f>[5]Agosto!$E$26</f>
        <v>58.75</v>
      </c>
      <c r="X9" s="17">
        <f>[5]Agosto!$E$27</f>
        <v>60.25</v>
      </c>
      <c r="Y9" s="17">
        <f>[5]Agosto!$E$28</f>
        <v>79.625</v>
      </c>
      <c r="Z9" s="17">
        <f>[5]Agosto!$E$29</f>
        <v>77.375</v>
      </c>
      <c r="AA9" s="17">
        <f>[5]Agosto!$E$30</f>
        <v>65.958333333333329</v>
      </c>
      <c r="AB9" s="17">
        <f>[5]Agosto!$E$31</f>
        <v>74.333333333333329</v>
      </c>
      <c r="AC9" s="17">
        <f>[5]Agosto!$E$32</f>
        <v>70.166666666666671</v>
      </c>
      <c r="AD9" s="17">
        <f>[5]Agosto!$E$33</f>
        <v>62.333333333333336</v>
      </c>
      <c r="AE9" s="17">
        <f>[5]Agosto!$E$34</f>
        <v>63.041666666666664</v>
      </c>
      <c r="AF9" s="17">
        <f>[5]Agosto!$E$35</f>
        <v>62.333333333333336</v>
      </c>
      <c r="AG9" s="26">
        <f t="shared" si="1"/>
        <v>65.774821952241297</v>
      </c>
    </row>
    <row r="10" spans="1:34" ht="17.100000000000001" customHeight="1" x14ac:dyDescent="0.2">
      <c r="A10" s="15" t="s">
        <v>2</v>
      </c>
      <c r="B10" s="17">
        <f>[6]Agosto!$E$5</f>
        <v>42.5</v>
      </c>
      <c r="C10" s="17">
        <f>[6]Agosto!$E$6</f>
        <v>39.25</v>
      </c>
      <c r="D10" s="17">
        <f>[6]Agosto!$E$7</f>
        <v>40.291666666666664</v>
      </c>
      <c r="E10" s="17">
        <f>[6]Agosto!$E$8</f>
        <v>44.541666666666664</v>
      </c>
      <c r="F10" s="17">
        <f>[6]Agosto!$E$9</f>
        <v>39.416666666666664</v>
      </c>
      <c r="G10" s="17">
        <f>[6]Agosto!$E$10</f>
        <v>37.5</v>
      </c>
      <c r="H10" s="17">
        <f>[6]Agosto!$E$11</f>
        <v>38.958333333333336</v>
      </c>
      <c r="I10" s="17">
        <f>[6]Agosto!$E$12</f>
        <v>38.375</v>
      </c>
      <c r="J10" s="17">
        <f>[6]Agosto!$E$13</f>
        <v>28.416666666666668</v>
      </c>
      <c r="K10" s="17">
        <f>[6]Agosto!$E$14</f>
        <v>34</v>
      </c>
      <c r="L10" s="17">
        <f>[6]Agosto!$E$15</f>
        <v>39.083333333333336</v>
      </c>
      <c r="M10" s="17">
        <f>[6]Agosto!$E$16</f>
        <v>35.5</v>
      </c>
      <c r="N10" s="17">
        <f>[6]Agosto!$E$17</f>
        <v>35.916666666666664</v>
      </c>
      <c r="O10" s="17">
        <f>[6]Agosto!$E$18</f>
        <v>33.375</v>
      </c>
      <c r="P10" s="17">
        <f>[6]Agosto!$E$19</f>
        <v>36.416666666666664</v>
      </c>
      <c r="Q10" s="17">
        <f>[6]Agosto!$E$20</f>
        <v>42.083333333333336</v>
      </c>
      <c r="R10" s="17">
        <f>[6]Agosto!$E$21</f>
        <v>34.958333333333336</v>
      </c>
      <c r="S10" s="17">
        <f>[6]Agosto!$E$22</f>
        <v>43.791666666666664</v>
      </c>
      <c r="T10" s="17">
        <f>[6]Agosto!$E$23</f>
        <v>61.5</v>
      </c>
      <c r="U10" s="17">
        <f>[6]Agosto!$E$24</f>
        <v>54.041666666666664</v>
      </c>
      <c r="V10" s="17">
        <f>[6]Agosto!$E$25</f>
        <v>41.208333333333336</v>
      </c>
      <c r="W10" s="17">
        <f>[6]Agosto!$E$26</f>
        <v>37.083333333333336</v>
      </c>
      <c r="X10" s="17">
        <f>[6]Agosto!$E$27</f>
        <v>37.208333333333336</v>
      </c>
      <c r="Y10" s="17">
        <f>[6]Agosto!$E$28</f>
        <v>49.708333333333336</v>
      </c>
      <c r="Z10" s="17">
        <f>[6]Agosto!$E$29</f>
        <v>47.541666666666664</v>
      </c>
      <c r="AA10" s="17">
        <f>[6]Agosto!$E$30</f>
        <v>42.541666666666664</v>
      </c>
      <c r="AB10" s="17">
        <f>[6]Agosto!$E$31</f>
        <v>69.958333333333329</v>
      </c>
      <c r="AC10" s="17">
        <f>[6]Agosto!$E$32</f>
        <v>65.75</v>
      </c>
      <c r="AD10" s="17">
        <f>[6]Agosto!$E$33</f>
        <v>44.208333333333336</v>
      </c>
      <c r="AE10" s="17">
        <f>[6]Agosto!$E$34</f>
        <v>35.208333333333336</v>
      </c>
      <c r="AF10" s="17">
        <f>[6]Agosto!$E$35</f>
        <v>35.041666666666664</v>
      </c>
      <c r="AG10" s="26">
        <f t="shared" si="1"/>
        <v>42.108870967741936</v>
      </c>
    </row>
    <row r="11" spans="1:34" ht="17.100000000000001" customHeight="1" x14ac:dyDescent="0.2">
      <c r="A11" s="15" t="s">
        <v>3</v>
      </c>
      <c r="B11" s="17">
        <f>[7]Agosto!$E$5</f>
        <v>55.625</v>
      </c>
      <c r="C11" s="17">
        <f>[7]Agosto!$E$6</f>
        <v>55</v>
      </c>
      <c r="D11" s="17">
        <f>[7]Agosto!$E$7</f>
        <v>54.833333333333336</v>
      </c>
      <c r="E11" s="17">
        <f>[7]Agosto!$E$8</f>
        <v>52.625</v>
      </c>
      <c r="F11" s="17">
        <f>[7]Agosto!$E$9</f>
        <v>51.208333333333336</v>
      </c>
      <c r="G11" s="17">
        <f>[7]Agosto!$E$10</f>
        <v>49.416666666666664</v>
      </c>
      <c r="H11" s="17">
        <f>[7]Agosto!$E$11</f>
        <v>50.958333333333336</v>
      </c>
      <c r="I11" s="17">
        <f>[7]Agosto!$E$12</f>
        <v>49.291666666666664</v>
      </c>
      <c r="J11" s="17">
        <f>[7]Agosto!$E$13</f>
        <v>49.583333333333336</v>
      </c>
      <c r="K11" s="17">
        <f>[7]Agosto!$E$14</f>
        <v>48.625</v>
      </c>
      <c r="L11" s="17">
        <f>[7]Agosto!$E$15</f>
        <v>54.083333333333336</v>
      </c>
      <c r="M11" s="17">
        <f>[7]Agosto!$E$16</f>
        <v>48.083333333333336</v>
      </c>
      <c r="N11" s="17">
        <f>[7]Agosto!$E$17</f>
        <v>49.208333333333336</v>
      </c>
      <c r="O11" s="17">
        <f>[7]Agosto!$E$18</f>
        <v>51.541666666666664</v>
      </c>
      <c r="P11" s="17">
        <f>[7]Agosto!$E$19</f>
        <v>46.291666666666664</v>
      </c>
      <c r="Q11" s="17">
        <f>[7]Agosto!$E$20</f>
        <v>47.583333333333336</v>
      </c>
      <c r="R11" s="17">
        <f>[7]Agosto!$E$21</f>
        <v>47.375</v>
      </c>
      <c r="S11" s="17">
        <f>[7]Agosto!$E$22</f>
        <v>45.125</v>
      </c>
      <c r="T11" s="17">
        <f>[7]Agosto!$E$23</f>
        <v>54.125</v>
      </c>
      <c r="U11" s="17">
        <f>[7]Agosto!$E$24</f>
        <v>53.791666666666664</v>
      </c>
      <c r="V11" s="17">
        <f>[7]Agosto!$E$25</f>
        <v>50.208333333333336</v>
      </c>
      <c r="W11" s="17">
        <f>[7]Agosto!$E$26</f>
        <v>45.083333333333336</v>
      </c>
      <c r="X11" s="17">
        <f>[7]Agosto!$E$27</f>
        <v>45.375</v>
      </c>
      <c r="Y11" s="17">
        <f>[7]Agosto!$E$28</f>
        <v>45.958333333333336</v>
      </c>
      <c r="Z11" s="17">
        <f>[7]Agosto!$E$29</f>
        <v>48.666666666666664</v>
      </c>
      <c r="AA11" s="17">
        <f>[7]Agosto!$E$30</f>
        <v>49.041666666666664</v>
      </c>
      <c r="AB11" s="17">
        <f>[7]Agosto!$E$31</f>
        <v>77</v>
      </c>
      <c r="AC11" s="17">
        <f>[7]Agosto!$E$32</f>
        <v>75.666666666666671</v>
      </c>
      <c r="AD11" s="17">
        <f>[7]Agosto!$E$33</f>
        <v>62.541666666666664</v>
      </c>
      <c r="AE11" s="17">
        <f>[7]Agosto!$E$34</f>
        <v>49.875</v>
      </c>
      <c r="AF11" s="17">
        <f>[7]Agosto!$E$35</f>
        <v>50.208333333333336</v>
      </c>
      <c r="AG11" s="26">
        <f t="shared" si="1"/>
        <v>52.064516129032263</v>
      </c>
    </row>
    <row r="12" spans="1:34" ht="17.100000000000001" customHeight="1" x14ac:dyDescent="0.2">
      <c r="A12" s="15" t="s">
        <v>4</v>
      </c>
      <c r="B12" s="17">
        <f>[8]Agosto!$E$5</f>
        <v>40.625</v>
      </c>
      <c r="C12" s="17">
        <f>[8]Agosto!$E$6</f>
        <v>42.5</v>
      </c>
      <c r="D12" s="17">
        <f>[8]Agosto!$E$7</f>
        <v>38.333333333333336</v>
      </c>
      <c r="E12" s="17">
        <f>[8]Agosto!$E$8</f>
        <v>36.875</v>
      </c>
      <c r="F12" s="17">
        <f>[8]Agosto!$E$9</f>
        <v>37.208333333333336</v>
      </c>
      <c r="G12" s="17">
        <f>[8]Agosto!$E$10</f>
        <v>35.166666666666664</v>
      </c>
      <c r="H12" s="17">
        <f>[8]Agosto!$E$11</f>
        <v>36.083333333333336</v>
      </c>
      <c r="I12" s="17">
        <f>[8]Agosto!$E$12</f>
        <v>32.666666666666664</v>
      </c>
      <c r="J12" s="17">
        <f>[8]Agosto!$E$13</f>
        <v>35.75</v>
      </c>
      <c r="K12" s="17">
        <f>[8]Agosto!$E$14</f>
        <v>41.833333333333336</v>
      </c>
      <c r="L12" s="17">
        <f>[8]Agosto!$E$15</f>
        <v>44.333333333333336</v>
      </c>
      <c r="M12" s="17">
        <f>[8]Agosto!$E$16</f>
        <v>41.833333333333336</v>
      </c>
      <c r="N12" s="17">
        <f>[8]Agosto!$E$17</f>
        <v>40.416666666666664</v>
      </c>
      <c r="O12" s="17">
        <f>[8]Agosto!$E$18</f>
        <v>36.25</v>
      </c>
      <c r="P12" s="17">
        <f>[8]Agosto!$E$19</f>
        <v>38.375</v>
      </c>
      <c r="Q12" s="17">
        <f>[8]Agosto!$E$20</f>
        <v>36.791666666666664</v>
      </c>
      <c r="R12" s="17">
        <f>[8]Agosto!$E$21</f>
        <v>37</v>
      </c>
      <c r="S12" s="17">
        <f>[8]Agosto!$E$22</f>
        <v>39.458333333333336</v>
      </c>
      <c r="T12" s="17">
        <f>[8]Agosto!$E$23</f>
        <v>59.375</v>
      </c>
      <c r="U12" s="17">
        <f>[8]Agosto!$E$24</f>
        <v>56.458333333333336</v>
      </c>
      <c r="V12" s="17">
        <f>[8]Agosto!$E$25</f>
        <v>39.125</v>
      </c>
      <c r="W12" s="17">
        <f>[8]Agosto!$E$26</f>
        <v>37.083333333333336</v>
      </c>
      <c r="X12" s="17">
        <f>[8]Agosto!$E$27</f>
        <v>33.791666666666664</v>
      </c>
      <c r="Y12" s="17">
        <f>[8]Agosto!$E$28</f>
        <v>30.25</v>
      </c>
      <c r="Z12" s="17">
        <f>[8]Agosto!$E$29</f>
        <v>47.458333333333336</v>
      </c>
      <c r="AA12" s="17">
        <f>[8]Agosto!$E$30</f>
        <v>47.375</v>
      </c>
      <c r="AB12" s="17">
        <f>[8]Agosto!$E$31</f>
        <v>74.916666666666671</v>
      </c>
      <c r="AC12" s="17">
        <f>[8]Agosto!$E$32</f>
        <v>75.041666666666671</v>
      </c>
      <c r="AD12" s="17">
        <f>[8]Agosto!$E$33</f>
        <v>52.25</v>
      </c>
      <c r="AE12" s="17">
        <f>[8]Agosto!$E$34</f>
        <v>37.791666666666664</v>
      </c>
      <c r="AF12" s="17">
        <f>[8]Agosto!$E$35</f>
        <v>34.041666666666664</v>
      </c>
      <c r="AG12" s="26">
        <f t="shared" si="1"/>
        <v>42.466397849462375</v>
      </c>
    </row>
    <row r="13" spans="1:34" ht="17.100000000000001" customHeight="1" x14ac:dyDescent="0.2">
      <c r="A13" s="15" t="s">
        <v>5</v>
      </c>
      <c r="B13" s="17">
        <f>[9]Agosto!$E$5</f>
        <v>43.666666666666664</v>
      </c>
      <c r="C13" s="17">
        <f>[9]Agosto!$E$6</f>
        <v>56</v>
      </c>
      <c r="D13" s="17" t="str">
        <f>[9]Agosto!$E$7</f>
        <v>*</v>
      </c>
      <c r="E13" s="17" t="str">
        <f>[9]Agosto!$E$8</f>
        <v>*</v>
      </c>
      <c r="F13" s="17" t="str">
        <f>[9]Agosto!$E$9</f>
        <v>*</v>
      </c>
      <c r="G13" s="17" t="str">
        <f>[9]Agosto!$E$10</f>
        <v>*</v>
      </c>
      <c r="H13" s="17" t="str">
        <f>[9]Agosto!$E$11</f>
        <v>*</v>
      </c>
      <c r="I13" s="17" t="str">
        <f>[9]Agosto!$E$12</f>
        <v>*</v>
      </c>
      <c r="J13" s="17" t="str">
        <f>[9]Agosto!$E$13</f>
        <v>*</v>
      </c>
      <c r="K13" s="17" t="str">
        <f>[9]Agosto!$E$14</f>
        <v>*</v>
      </c>
      <c r="L13" s="17" t="str">
        <f>[9]Agosto!$E$15</f>
        <v>*</v>
      </c>
      <c r="M13" s="17" t="str">
        <f>[9]Agosto!$E$16</f>
        <v>*</v>
      </c>
      <c r="N13" s="17" t="str">
        <f>[9]Agosto!$E$17</f>
        <v>*</v>
      </c>
      <c r="O13" s="17" t="str">
        <f>[9]Agosto!$E$18</f>
        <v>*</v>
      </c>
      <c r="P13" s="17" t="str">
        <f>[9]Agosto!$E$19</f>
        <v>*</v>
      </c>
      <c r="Q13" s="17" t="str">
        <f>[9]Agosto!$E$20</f>
        <v>*</v>
      </c>
      <c r="R13" s="17" t="str">
        <f>[9]Agosto!$E$21</f>
        <v>*</v>
      </c>
      <c r="S13" s="17" t="str">
        <f>[9]Agosto!$E$22</f>
        <v>*</v>
      </c>
      <c r="T13" s="17" t="str">
        <f>[9]Agosto!$E$23</f>
        <v>*</v>
      </c>
      <c r="U13" s="17" t="str">
        <f>[9]Agosto!$E$24</f>
        <v>*</v>
      </c>
      <c r="V13" s="17" t="str">
        <f>[9]Agosto!$E$25</f>
        <v>*</v>
      </c>
      <c r="W13" s="17" t="str">
        <f>[9]Agosto!$E$26</f>
        <v>*</v>
      </c>
      <c r="X13" s="17" t="str">
        <f>[9]Agosto!$E$27</f>
        <v>*</v>
      </c>
      <c r="Y13" s="17" t="str">
        <f>[9]Agosto!$E$28</f>
        <v>*</v>
      </c>
      <c r="Z13" s="17" t="str">
        <f>[9]Agosto!$E$29</f>
        <v>*</v>
      </c>
      <c r="AA13" s="17" t="str">
        <f>[9]Agosto!$E$30</f>
        <v>*</v>
      </c>
      <c r="AB13" s="17" t="str">
        <f>[9]Agosto!$E$31</f>
        <v>*</v>
      </c>
      <c r="AC13" s="17" t="str">
        <f>[9]Agosto!$E$32</f>
        <v>*</v>
      </c>
      <c r="AD13" s="17" t="str">
        <f>[9]Agosto!$E$33</f>
        <v>*</v>
      </c>
      <c r="AE13" s="17" t="str">
        <f>[9]Agosto!$E$34</f>
        <v>*</v>
      </c>
      <c r="AF13" s="17" t="str">
        <f>[9]Agosto!$E$35</f>
        <v>*</v>
      </c>
      <c r="AG13" s="26">
        <f t="shared" si="1"/>
        <v>49.833333333333329</v>
      </c>
    </row>
    <row r="14" spans="1:34" ht="17.100000000000001" customHeight="1" x14ac:dyDescent="0.2">
      <c r="A14" s="15" t="s">
        <v>47</v>
      </c>
      <c r="B14" s="17">
        <f>[10]Agosto!$E$5</f>
        <v>42.375</v>
      </c>
      <c r="C14" s="17">
        <f>[10]Agosto!$E$6</f>
        <v>45.708333333333336</v>
      </c>
      <c r="D14" s="17">
        <f>[10]Agosto!$E$7</f>
        <v>38.375</v>
      </c>
      <c r="E14" s="17">
        <f>[10]Agosto!$E$8</f>
        <v>39.333333333333336</v>
      </c>
      <c r="F14" s="17">
        <f>[10]Agosto!$E$9</f>
        <v>39.5</v>
      </c>
      <c r="G14" s="17">
        <f>[10]Agosto!$E$10</f>
        <v>35.75</v>
      </c>
      <c r="H14" s="17">
        <f>[10]Agosto!$E$11</f>
        <v>35.333333333333336</v>
      </c>
      <c r="I14" s="17">
        <f>[10]Agosto!$E$12</f>
        <v>36.625</v>
      </c>
      <c r="J14" s="17">
        <f>[10]Agosto!$E$13</f>
        <v>35.958333333333336</v>
      </c>
      <c r="K14" s="17">
        <f>[10]Agosto!$E$14</f>
        <v>42.166666666666664</v>
      </c>
      <c r="L14" s="17">
        <f>[10]Agosto!$E$15</f>
        <v>46.541666666666664</v>
      </c>
      <c r="M14" s="17">
        <f>[10]Agosto!$E$16</f>
        <v>44.208333333333336</v>
      </c>
      <c r="N14" s="17">
        <f>[10]Agosto!$E$17</f>
        <v>40.958333333333336</v>
      </c>
      <c r="O14" s="17">
        <f>[10]Agosto!$E$18</f>
        <v>37.375</v>
      </c>
      <c r="P14" s="17">
        <f>[10]Agosto!$E$19</f>
        <v>43.416666666666664</v>
      </c>
      <c r="Q14" s="17">
        <f>[10]Agosto!$E$20</f>
        <v>40.083333333333336</v>
      </c>
      <c r="R14" s="17">
        <f>[10]Agosto!$E$21</f>
        <v>39.375</v>
      </c>
      <c r="S14" s="17">
        <f>[10]Agosto!$E$22</f>
        <v>40.208333333333336</v>
      </c>
      <c r="T14" s="17">
        <f>[10]Agosto!$E$23</f>
        <v>60.125</v>
      </c>
      <c r="U14" s="17">
        <f>[10]Agosto!$E$24</f>
        <v>53.791666666666664</v>
      </c>
      <c r="V14" s="17">
        <f>[10]Agosto!$E$25</f>
        <v>41.833333333333336</v>
      </c>
      <c r="W14" s="17">
        <f>[10]Agosto!$E$26</f>
        <v>37.833333333333336</v>
      </c>
      <c r="X14" s="17">
        <f>[10]Agosto!$E$27</f>
        <v>35.791666666666664</v>
      </c>
      <c r="Y14" s="17">
        <f>[10]Agosto!$E$28</f>
        <v>35.583333333333336</v>
      </c>
      <c r="Z14" s="17">
        <f>[10]Agosto!$E$29</f>
        <v>45.416666666666664</v>
      </c>
      <c r="AA14" s="17">
        <f>[10]Agosto!$E$30</f>
        <v>47.125</v>
      </c>
      <c r="AB14" s="17">
        <f>[10]Agosto!$E$31</f>
        <v>72.875</v>
      </c>
      <c r="AC14" s="17">
        <f>[10]Agosto!$E$32</f>
        <v>72.083333333333329</v>
      </c>
      <c r="AD14" s="17">
        <f>[10]Agosto!$E$33</f>
        <v>51.291666666666664</v>
      </c>
      <c r="AE14" s="17">
        <f>[10]Agosto!$E$34</f>
        <v>42</v>
      </c>
      <c r="AF14" s="17">
        <f>[10]Agosto!$E$35</f>
        <v>36.416666666666664</v>
      </c>
      <c r="AG14" s="26">
        <f>AVERAGE(B14:AF14)</f>
        <v>43.7244623655914</v>
      </c>
    </row>
    <row r="15" spans="1:34" ht="17.100000000000001" customHeight="1" x14ac:dyDescent="0.2">
      <c r="A15" s="15" t="s">
        <v>6</v>
      </c>
      <c r="B15" s="17">
        <f>[11]Agosto!$E$5</f>
        <v>60.458333333333336</v>
      </c>
      <c r="C15" s="17">
        <f>[11]Agosto!$E$6</f>
        <v>58.208333333333336</v>
      </c>
      <c r="D15" s="17">
        <f>[11]Agosto!$E$7</f>
        <v>58.75</v>
      </c>
      <c r="E15" s="17">
        <f>[11]Agosto!$E$8</f>
        <v>58.666666666666664</v>
      </c>
      <c r="F15" s="17">
        <f>[11]Agosto!$E$9</f>
        <v>56.583333333333336</v>
      </c>
      <c r="G15" s="17">
        <f>[11]Agosto!$E$10</f>
        <v>56.166666666666664</v>
      </c>
      <c r="H15" s="17">
        <f>[11]Agosto!$E$11</f>
        <v>55.875</v>
      </c>
      <c r="I15" s="17">
        <f>[11]Agosto!$E$12</f>
        <v>55.791666666666664</v>
      </c>
      <c r="J15" s="17">
        <f>[11]Agosto!$E$13</f>
        <v>51.208333333333336</v>
      </c>
      <c r="K15" s="17">
        <f>[11]Agosto!$E$14</f>
        <v>53.291666666666664</v>
      </c>
      <c r="L15" s="17">
        <f>[11]Agosto!$E$15</f>
        <v>54.333333333333336</v>
      </c>
      <c r="M15" s="17">
        <f>[11]Agosto!$E$16</f>
        <v>54.166666666666664</v>
      </c>
      <c r="N15" s="17">
        <f>[11]Agosto!$E$17</f>
        <v>53.708333333333336</v>
      </c>
      <c r="O15" s="17">
        <f>[11]Agosto!$E$18</f>
        <v>49.583333333333336</v>
      </c>
      <c r="P15" s="17">
        <f>[11]Agosto!$E$19</f>
        <v>48.125</v>
      </c>
      <c r="Q15" s="17">
        <f>[11]Agosto!$E$20</f>
        <v>51.166666666666664</v>
      </c>
      <c r="R15" s="17">
        <f>[11]Agosto!$E$21</f>
        <v>50.5</v>
      </c>
      <c r="S15" s="17">
        <f>[11]Agosto!$E$22</f>
        <v>51.291666666666664</v>
      </c>
      <c r="T15" s="17">
        <f>[11]Agosto!$E$23</f>
        <v>56.25</v>
      </c>
      <c r="U15" s="17">
        <f>[11]Agosto!$E$24</f>
        <v>52.291666666666664</v>
      </c>
      <c r="V15" s="17">
        <f>[11]Agosto!$E$25</f>
        <v>47.708333333333336</v>
      </c>
      <c r="W15" s="17">
        <f>[11]Agosto!$E$26</f>
        <v>46.791666666666664</v>
      </c>
      <c r="X15" s="17">
        <f>[11]Agosto!$E$27</f>
        <v>49.625</v>
      </c>
      <c r="Y15" s="17">
        <f>[11]Agosto!$E$28</f>
        <v>54.291666666666664</v>
      </c>
      <c r="Z15" s="17">
        <f>[11]Agosto!$E$29</f>
        <v>55.125</v>
      </c>
      <c r="AA15" s="17">
        <f>[11]Agosto!$E$30</f>
        <v>50.333333333333336</v>
      </c>
      <c r="AB15" s="17">
        <f>[11]Agosto!$E$31</f>
        <v>72.75</v>
      </c>
      <c r="AC15" s="17">
        <f>[11]Agosto!$E$32</f>
        <v>72.375</v>
      </c>
      <c r="AD15" s="17">
        <f>[11]Agosto!$E$33</f>
        <v>63.833333333333336</v>
      </c>
      <c r="AE15" s="17">
        <f>[11]Agosto!$E$34</f>
        <v>54.833333333333336</v>
      </c>
      <c r="AF15" s="17">
        <f>[11]Agosto!$E$35</f>
        <v>56.166666666666664</v>
      </c>
      <c r="AG15" s="26">
        <f t="shared" si="1"/>
        <v>55.16935483870968</v>
      </c>
    </row>
    <row r="16" spans="1:34" ht="17.100000000000001" customHeight="1" x14ac:dyDescent="0.2">
      <c r="A16" s="15" t="s">
        <v>7</v>
      </c>
      <c r="B16" s="17">
        <f>[12]Agosto!$E$5</f>
        <v>47</v>
      </c>
      <c r="C16" s="17">
        <f>[12]Agosto!$E$6</f>
        <v>49.875</v>
      </c>
      <c r="D16" s="17">
        <f>[12]Agosto!$E$7</f>
        <v>46.583333333333336</v>
      </c>
      <c r="E16" s="17">
        <f>[12]Agosto!$E$8</f>
        <v>42.916666666666664</v>
      </c>
      <c r="F16" s="17">
        <f>[12]Agosto!$E$9</f>
        <v>40.041666666666664</v>
      </c>
      <c r="G16" s="17">
        <f>[12]Agosto!$E$10</f>
        <v>43.416666666666664</v>
      </c>
      <c r="H16" s="17">
        <f>[12]Agosto!$E$11</f>
        <v>46.875</v>
      </c>
      <c r="I16" s="17">
        <f>[12]Agosto!$E$12</f>
        <v>45.916666666666664</v>
      </c>
      <c r="J16" s="17">
        <f>[12]Agosto!$E$13</f>
        <v>41.25</v>
      </c>
      <c r="K16" s="17">
        <f>[12]Agosto!$E$14</f>
        <v>43.833333333333336</v>
      </c>
      <c r="L16" s="17">
        <f>[12]Agosto!$E$15</f>
        <v>44.416666666666664</v>
      </c>
      <c r="M16" s="17">
        <f>[12]Agosto!$E$16</f>
        <v>46.583333333333336</v>
      </c>
      <c r="N16" s="17">
        <f>[12]Agosto!$E$17</f>
        <v>44.166666666666664</v>
      </c>
      <c r="O16" s="17">
        <f>[12]Agosto!$E$18</f>
        <v>41.291666666666664</v>
      </c>
      <c r="P16" s="17">
        <f>[12]Agosto!$E$19</f>
        <v>44.083333333333336</v>
      </c>
      <c r="Q16" s="17">
        <f>[12]Agosto!$E$20</f>
        <v>40.541666666666664</v>
      </c>
      <c r="R16" s="17">
        <f>[12]Agosto!$E$21</f>
        <v>41.791666666666664</v>
      </c>
      <c r="S16" s="17">
        <f>[12]Agosto!$E$22</f>
        <v>62.125</v>
      </c>
      <c r="T16" s="17">
        <f>[12]Agosto!$E$23</f>
        <v>78.333333333333329</v>
      </c>
      <c r="U16" s="17">
        <f>[12]Agosto!$E$24</f>
        <v>64.708333333333329</v>
      </c>
      <c r="V16" s="17">
        <f>[12]Agosto!$E$25</f>
        <v>50.625</v>
      </c>
      <c r="W16" s="17">
        <f>[12]Agosto!$E$26</f>
        <v>48.666666666666664</v>
      </c>
      <c r="X16" s="17">
        <f>[12]Agosto!$E$27</f>
        <v>45.958333333333336</v>
      </c>
      <c r="Y16" s="17">
        <f>[12]Agosto!$E$28</f>
        <v>60.166666666666664</v>
      </c>
      <c r="Z16" s="17">
        <f>[12]Agosto!$E$29</f>
        <v>65.916666666666671</v>
      </c>
      <c r="AA16" s="17">
        <f>[12]Agosto!$E$30</f>
        <v>63.041666666666664</v>
      </c>
      <c r="AB16" s="17">
        <f>[12]Agosto!$E$31</f>
        <v>81</v>
      </c>
      <c r="AC16" s="17">
        <f>[12]Agosto!$E$32</f>
        <v>76.541666666666671</v>
      </c>
      <c r="AD16" s="17">
        <f>[12]Agosto!$E$33</f>
        <v>50.833333333333336</v>
      </c>
      <c r="AE16" s="17">
        <f>[12]Agosto!$E$34</f>
        <v>40.083333333333336</v>
      </c>
      <c r="AF16" s="17">
        <f>[12]Agosto!$E$35</f>
        <v>37.583333333333336</v>
      </c>
      <c r="AG16" s="26">
        <f t="shared" si="1"/>
        <v>50.844086021505376</v>
      </c>
    </row>
    <row r="17" spans="1:33" ht="17.100000000000001" customHeight="1" x14ac:dyDescent="0.2">
      <c r="A17" s="15" t="s">
        <v>8</v>
      </c>
      <c r="B17" s="17">
        <f>[13]Agosto!$E$5</f>
        <v>52.166666666666664</v>
      </c>
      <c r="C17" s="17">
        <f>[13]Agosto!$E$6</f>
        <v>55.666666666666664</v>
      </c>
      <c r="D17" s="17">
        <f>[13]Agosto!$E$7</f>
        <v>56.833333333333336</v>
      </c>
      <c r="E17" s="17">
        <f>[13]Agosto!$E$8</f>
        <v>50.708333333333336</v>
      </c>
      <c r="F17" s="17">
        <f>[13]Agosto!$E$9</f>
        <v>49.75</v>
      </c>
      <c r="G17" s="17">
        <f>[13]Agosto!$E$10</f>
        <v>50.875</v>
      </c>
      <c r="H17" s="17">
        <f>[13]Agosto!$E$11</f>
        <v>49.666666666666664</v>
      </c>
      <c r="I17" s="17">
        <f>[13]Agosto!$E$12</f>
        <v>51.625</v>
      </c>
      <c r="J17" s="17">
        <f>[13]Agosto!$E$13</f>
        <v>49.958333333333336</v>
      </c>
      <c r="K17" s="17">
        <f>[13]Agosto!$E$14</f>
        <v>55.625</v>
      </c>
      <c r="L17" s="17">
        <f>[13]Agosto!$E$15</f>
        <v>58.166666666666664</v>
      </c>
      <c r="M17" s="17">
        <f>[13]Agosto!$E$16</f>
        <v>55.958333333333336</v>
      </c>
      <c r="N17" s="17">
        <f>[13]Agosto!$E$17</f>
        <v>54.916666666666664</v>
      </c>
      <c r="O17" s="17">
        <f>[13]Agosto!$E$18</f>
        <v>51.291666666666664</v>
      </c>
      <c r="P17" s="17">
        <f>[13]Agosto!$E$19</f>
        <v>51.166666666666664</v>
      </c>
      <c r="Q17" s="17">
        <f>[13]Agosto!$E$20</f>
        <v>50.375</v>
      </c>
      <c r="R17" s="17">
        <f>[13]Agosto!$E$21</f>
        <v>53.166666666666664</v>
      </c>
      <c r="S17" s="17">
        <f>[13]Agosto!$E$22</f>
        <v>71.916666666666671</v>
      </c>
      <c r="T17" s="17">
        <f>[13]Agosto!$E$23</f>
        <v>81.041666666666671</v>
      </c>
      <c r="U17" s="17">
        <f>[13]Agosto!$E$24</f>
        <v>70.041666666666671</v>
      </c>
      <c r="V17" s="17">
        <f>[13]Agosto!$E$25</f>
        <v>64.5</v>
      </c>
      <c r="W17" s="17">
        <f>[13]Agosto!$E$26</f>
        <v>62</v>
      </c>
      <c r="X17" s="17">
        <f>[13]Agosto!$E$27</f>
        <v>59.833333333333336</v>
      </c>
      <c r="Y17" s="17">
        <f>[13]Agosto!$E$28</f>
        <v>77.916666666666671</v>
      </c>
      <c r="Z17" s="17">
        <f>[13]Agosto!$E$29</f>
        <v>83.458333333333329</v>
      </c>
      <c r="AA17" s="17">
        <f>[13]Agosto!$E$30</f>
        <v>75.25</v>
      </c>
      <c r="AB17" s="17">
        <f>[13]Agosto!$E$31</f>
        <v>81.083333333333329</v>
      </c>
      <c r="AC17" s="17">
        <f>[13]Agosto!$E$32</f>
        <v>81.5</v>
      </c>
      <c r="AD17" s="17">
        <f>[13]Agosto!$E$33</f>
        <v>66</v>
      </c>
      <c r="AE17" s="17">
        <f>[13]Agosto!$E$34</f>
        <v>54.75</v>
      </c>
      <c r="AF17" s="17">
        <f>[13]Agosto!$E$35</f>
        <v>53.458333333333336</v>
      </c>
      <c r="AG17" s="26">
        <f t="shared" si="1"/>
        <v>60.666666666666657</v>
      </c>
    </row>
    <row r="18" spans="1:33" ht="17.100000000000001" customHeight="1" x14ac:dyDescent="0.2">
      <c r="A18" s="15" t="s">
        <v>9</v>
      </c>
      <c r="B18" s="17">
        <f>[14]Agosto!$E$5</f>
        <v>45.75</v>
      </c>
      <c r="C18" s="17">
        <f>[14]Agosto!$E$6</f>
        <v>46.916666666666664</v>
      </c>
      <c r="D18" s="17">
        <f>[14]Agosto!$E$7</f>
        <v>48.416666666666664</v>
      </c>
      <c r="E18" s="17">
        <f>[14]Agosto!$E$8</f>
        <v>42.583333333333336</v>
      </c>
      <c r="F18" s="17">
        <f>[14]Agosto!$E$9</f>
        <v>41.333333333333336</v>
      </c>
      <c r="G18" s="17">
        <f>[14]Agosto!$E$10</f>
        <v>41.5</v>
      </c>
      <c r="H18" s="17">
        <f>[14]Agosto!$E$11</f>
        <v>42.875</v>
      </c>
      <c r="I18" s="17">
        <f>[14]Agosto!$E$12</f>
        <v>42</v>
      </c>
      <c r="J18" s="17">
        <f>[14]Agosto!$E$13</f>
        <v>40.291666666666664</v>
      </c>
      <c r="K18" s="17">
        <f>[14]Agosto!$E$14</f>
        <v>45.916666666666664</v>
      </c>
      <c r="L18" s="17">
        <f>[14]Agosto!$E$15</f>
        <v>47.375</v>
      </c>
      <c r="M18" s="17">
        <f>[14]Agosto!$E$16</f>
        <v>45.958333333333336</v>
      </c>
      <c r="N18" s="17">
        <f>[14]Agosto!$E$17</f>
        <v>42.791666666666664</v>
      </c>
      <c r="O18" s="17">
        <f>[14]Agosto!$E$18</f>
        <v>39.375</v>
      </c>
      <c r="P18" s="17">
        <f>[14]Agosto!$E$19</f>
        <v>43.333333333333336</v>
      </c>
      <c r="Q18" s="17">
        <f>[14]Agosto!$E$20</f>
        <v>40.875</v>
      </c>
      <c r="R18" s="17">
        <f>[14]Agosto!$E$21</f>
        <v>43.541666666666664</v>
      </c>
      <c r="S18" s="17">
        <f>[14]Agosto!$E$22</f>
        <v>52.5</v>
      </c>
      <c r="T18" s="17">
        <f>[14]Agosto!$E$23</f>
        <v>71.041666666666671</v>
      </c>
      <c r="U18" s="17">
        <f>[14]Agosto!$E$24</f>
        <v>60.041666666666664</v>
      </c>
      <c r="V18" s="17">
        <f>[14]Agosto!$E$25</f>
        <v>53.416666666666664</v>
      </c>
      <c r="W18" s="17">
        <f>[14]Agosto!$E$26</f>
        <v>50.541666666666664</v>
      </c>
      <c r="X18" s="17">
        <f>[14]Agosto!$E$27</f>
        <v>44.5</v>
      </c>
      <c r="Y18" s="17">
        <f>[14]Agosto!$E$28</f>
        <v>64.083333333333329</v>
      </c>
      <c r="Z18" s="17">
        <f>[14]Agosto!$E$29</f>
        <v>69.166666666666671</v>
      </c>
      <c r="AA18" s="17">
        <f>[14]Agosto!$E$30</f>
        <v>68.708333333333329</v>
      </c>
      <c r="AB18" s="17">
        <f>[14]Agosto!$E$31</f>
        <v>80.666666666666671</v>
      </c>
      <c r="AC18" s="17">
        <f>[14]Agosto!$E$32</f>
        <v>77.333333333333329</v>
      </c>
      <c r="AD18" s="17">
        <f>[14]Agosto!$E$33</f>
        <v>57.958333333333336</v>
      </c>
      <c r="AE18" s="17">
        <f>[14]Agosto!$E$34</f>
        <v>40.666666666666664</v>
      </c>
      <c r="AF18" s="17">
        <f>[14]Agosto!$E$35</f>
        <v>37.541666666666664</v>
      </c>
      <c r="AG18" s="26">
        <f t="shared" si="1"/>
        <v>50.612903225806448</v>
      </c>
    </row>
    <row r="19" spans="1:33" ht="17.100000000000001" customHeight="1" x14ac:dyDescent="0.2">
      <c r="A19" s="15" t="s">
        <v>46</v>
      </c>
      <c r="B19" s="17">
        <f>[15]Agosto!$E$5</f>
        <v>58.458333333333336</v>
      </c>
      <c r="C19" s="17">
        <f>[15]Agosto!$E$6</f>
        <v>57.041666666666664</v>
      </c>
      <c r="D19" s="17">
        <f>[15]Agosto!$E$7</f>
        <v>56.541666666666664</v>
      </c>
      <c r="E19" s="17">
        <f>[15]Agosto!$E$8</f>
        <v>60.958333333333336</v>
      </c>
      <c r="F19" s="17">
        <f>[15]Agosto!$E$9</f>
        <v>62.25</v>
      </c>
      <c r="G19" s="17">
        <f>[15]Agosto!$E$10</f>
        <v>52.875</v>
      </c>
      <c r="H19" s="17">
        <f>[15]Agosto!$E$11</f>
        <v>46.791666666666664</v>
      </c>
      <c r="I19" s="17">
        <f>[15]Agosto!$E$12</f>
        <v>51.791666666666664</v>
      </c>
      <c r="J19" s="17">
        <f>[15]Agosto!$E$13</f>
        <v>40.208333333333336</v>
      </c>
      <c r="K19" s="17">
        <f>[15]Agosto!$E$14</f>
        <v>44.875</v>
      </c>
      <c r="L19" s="17">
        <f>[15]Agosto!$E$15</f>
        <v>56.916666666666664</v>
      </c>
      <c r="M19" s="17">
        <f>[15]Agosto!$E$16</f>
        <v>53.666666666666664</v>
      </c>
      <c r="N19" s="17">
        <f>[15]Agosto!$E$17</f>
        <v>60.458333333333336</v>
      </c>
      <c r="O19" s="17">
        <f>[15]Agosto!$E$18</f>
        <v>58.083333333333336</v>
      </c>
      <c r="P19" s="17">
        <f>[15]Agosto!$E$19</f>
        <v>56.166666666666664</v>
      </c>
      <c r="Q19" s="17">
        <f>[15]Agosto!$E$20</f>
        <v>55.25</v>
      </c>
      <c r="R19" s="17">
        <f>[15]Agosto!$E$21</f>
        <v>51.434782608695649</v>
      </c>
      <c r="S19" s="17">
        <f>[15]Agosto!$E$22</f>
        <v>70.291666666666671</v>
      </c>
      <c r="T19" s="17">
        <f>[15]Agosto!$E$23</f>
        <v>72.083333333333329</v>
      </c>
      <c r="U19" s="17">
        <f>[15]Agosto!$E$24</f>
        <v>62.791666666666664</v>
      </c>
      <c r="V19" s="17">
        <f>[15]Agosto!$E$25</f>
        <v>57.916666666666664</v>
      </c>
      <c r="W19" s="17">
        <f>[15]Agosto!$E$26</f>
        <v>51.173913043478258</v>
      </c>
      <c r="X19" s="17">
        <f>[15]Agosto!$E$27</f>
        <v>56.708333333333336</v>
      </c>
      <c r="Y19" s="17">
        <f>[15]Agosto!$E$28</f>
        <v>68.833333333333329</v>
      </c>
      <c r="Z19" s="17">
        <f>[15]Agosto!$E$29</f>
        <v>66.208333333333329</v>
      </c>
      <c r="AA19" s="17">
        <f>[15]Agosto!$E$30</f>
        <v>54.583333333333336</v>
      </c>
      <c r="AB19" s="17">
        <f>[15]Agosto!$E$31</f>
        <v>75.916666666666671</v>
      </c>
      <c r="AC19" s="17">
        <f>[15]Agosto!$E$32</f>
        <v>67.75</v>
      </c>
      <c r="AD19" s="17">
        <f>[15]Agosto!$E$33</f>
        <v>51.833333333333336</v>
      </c>
      <c r="AE19" s="17">
        <f>[15]Agosto!$E$34</f>
        <v>54.041666666666664</v>
      </c>
      <c r="AF19" s="17">
        <f>[15]Agosto!$E$35</f>
        <v>50.083333333333336</v>
      </c>
      <c r="AG19" s="26">
        <f t="shared" si="1"/>
        <v>57.547861150070119</v>
      </c>
    </row>
    <row r="20" spans="1:33" ht="17.100000000000001" customHeight="1" x14ac:dyDescent="0.2">
      <c r="A20" s="15" t="s">
        <v>10</v>
      </c>
      <c r="B20" s="17">
        <f>[16]Agosto!$E$5</f>
        <v>49.833333333333336</v>
      </c>
      <c r="C20" s="17">
        <f>[16]Agosto!$E$6</f>
        <v>51.125</v>
      </c>
      <c r="D20" s="17">
        <f>[16]Agosto!$E$7</f>
        <v>49.125</v>
      </c>
      <c r="E20" s="17">
        <f>[16]Agosto!$E$8</f>
        <v>49.833333333333336</v>
      </c>
      <c r="F20" s="17">
        <f>[16]Agosto!$E$9</f>
        <v>45.666666666666664</v>
      </c>
      <c r="G20" s="17">
        <f>[16]Agosto!$E$10</f>
        <v>40.458333333333336</v>
      </c>
      <c r="H20" s="17">
        <f>[16]Agosto!$E$11</f>
        <v>43.541666666666664</v>
      </c>
      <c r="I20" s="17">
        <f>[16]Agosto!$E$12</f>
        <v>45.083333333333336</v>
      </c>
      <c r="J20" s="17">
        <f>[16]Agosto!$E$13</f>
        <v>42.166666666666664</v>
      </c>
      <c r="K20" s="17">
        <f>[16]Agosto!$E$14</f>
        <v>44.083333333333336</v>
      </c>
      <c r="L20" s="17">
        <f>[16]Agosto!$E$15</f>
        <v>51.916666666666664</v>
      </c>
      <c r="M20" s="17">
        <f>[16]Agosto!$E$16</f>
        <v>46.791666666666664</v>
      </c>
      <c r="N20" s="17">
        <f>[16]Agosto!$E$17</f>
        <v>44.833333333333336</v>
      </c>
      <c r="O20" s="17">
        <f>[16]Agosto!$E$18</f>
        <v>41.25</v>
      </c>
      <c r="P20" s="17">
        <f>[16]Agosto!$E$19</f>
        <v>45.5</v>
      </c>
      <c r="Q20" s="17">
        <f>[16]Agosto!$E$20</f>
        <v>49.25</v>
      </c>
      <c r="R20" s="17">
        <f>[16]Agosto!$E$21</f>
        <v>46.333333333333336</v>
      </c>
      <c r="S20" s="17">
        <f>[16]Agosto!$E$22</f>
        <v>68.291666666666671</v>
      </c>
      <c r="T20" s="17">
        <f>[16]Agosto!$E$23</f>
        <v>79.666666666666671</v>
      </c>
      <c r="U20" s="17">
        <f>[16]Agosto!$E$24</f>
        <v>70.625</v>
      </c>
      <c r="V20" s="17">
        <f>[16]Agosto!$E$25</f>
        <v>60.739130434782609</v>
      </c>
      <c r="W20" s="17">
        <f>[16]Agosto!$E$26</f>
        <v>51.166666666666664</v>
      </c>
      <c r="X20" s="17">
        <f>[16]Agosto!$E$27</f>
        <v>48.125</v>
      </c>
      <c r="Y20" s="17">
        <f>[16]Agosto!$E$28</f>
        <v>68.375</v>
      </c>
      <c r="Z20" s="17">
        <f>[16]Agosto!$E$29</f>
        <v>73.666666666666671</v>
      </c>
      <c r="AA20" s="17">
        <f>[16]Agosto!$E$30</f>
        <v>64.708333333333329</v>
      </c>
      <c r="AB20" s="17">
        <f>[16]Agosto!$E$31</f>
        <v>79.875</v>
      </c>
      <c r="AC20" s="17">
        <f>[16]Agosto!$E$32</f>
        <v>78.708333333333329</v>
      </c>
      <c r="AD20" s="17">
        <f>[16]Agosto!$E$33</f>
        <v>68.9375</v>
      </c>
      <c r="AE20" s="17">
        <f>[16]Agosto!$E$34</f>
        <v>51.071428571428569</v>
      </c>
      <c r="AF20" s="17">
        <f>[16]Agosto!$E$35</f>
        <v>51.722222222222221</v>
      </c>
      <c r="AG20" s="26">
        <f t="shared" ref="AG20:AG32" si="2">AVERAGE(B20:AF20)</f>
        <v>54.918396168659143</v>
      </c>
    </row>
    <row r="21" spans="1:33" ht="17.100000000000001" customHeight="1" x14ac:dyDescent="0.2">
      <c r="A21" s="15" t="s">
        <v>11</v>
      </c>
      <c r="B21" s="17">
        <f>[17]Agosto!$E$5</f>
        <v>65.541666666666671</v>
      </c>
      <c r="C21" s="17">
        <f>[17]Agosto!$E$6</f>
        <v>63.25</v>
      </c>
      <c r="D21" s="17">
        <f>[17]Agosto!$E$7</f>
        <v>61.416666666666664</v>
      </c>
      <c r="E21" s="17">
        <f>[17]Agosto!$E$8</f>
        <v>62.5</v>
      </c>
      <c r="F21" s="17">
        <f>[17]Agosto!$E$9</f>
        <v>59.041666666666664</v>
      </c>
      <c r="G21" s="17">
        <f>[17]Agosto!$E$10</f>
        <v>57.041666666666664</v>
      </c>
      <c r="H21" s="17">
        <f>[17]Agosto!$E$11</f>
        <v>49.625</v>
      </c>
      <c r="I21" s="17">
        <f>[17]Agosto!$E$12</f>
        <v>60.583333333333336</v>
      </c>
      <c r="J21" s="17">
        <f>[17]Agosto!$E$13</f>
        <v>52.291666666666664</v>
      </c>
      <c r="K21" s="17">
        <f>[17]Agosto!$E$14</f>
        <v>50.541666666666664</v>
      </c>
      <c r="L21" s="17">
        <f>[17]Agosto!$E$15</f>
        <v>58.833333333333336</v>
      </c>
      <c r="M21" s="17">
        <f>[17]Agosto!$E$16</f>
        <v>60.375</v>
      </c>
      <c r="N21" s="17">
        <f>[17]Agosto!$E$17</f>
        <v>59</v>
      </c>
      <c r="O21" s="17">
        <f>[17]Agosto!$E$18</f>
        <v>59.333333333333336</v>
      </c>
      <c r="P21" s="17">
        <f>[17]Agosto!$E$19</f>
        <v>59.833333333333336</v>
      </c>
      <c r="Q21" s="17">
        <f>[17]Agosto!$E$20</f>
        <v>60.125</v>
      </c>
      <c r="R21" s="17">
        <f>[17]Agosto!$E$21</f>
        <v>59.791666666666664</v>
      </c>
      <c r="S21" s="17">
        <f>[17]Agosto!$E$22</f>
        <v>64.125</v>
      </c>
      <c r="T21" s="17">
        <f>[17]Agosto!$E$23</f>
        <v>75.416666666666671</v>
      </c>
      <c r="U21" s="17">
        <f>[17]Agosto!$E$24</f>
        <v>69.875</v>
      </c>
      <c r="V21" s="17">
        <f>[17]Agosto!$E$25</f>
        <v>61.208333333333336</v>
      </c>
      <c r="W21" s="17">
        <f>[17]Agosto!$E$26</f>
        <v>59.791666666666664</v>
      </c>
      <c r="X21" s="17">
        <f>[17]Agosto!$E$27</f>
        <v>59.166666666666664</v>
      </c>
      <c r="Y21" s="17">
        <f>[17]Agosto!$E$28</f>
        <v>60.666666666666664</v>
      </c>
      <c r="Z21" s="17">
        <f>[17]Agosto!$E$29</f>
        <v>64.291666666666671</v>
      </c>
      <c r="AA21" s="17">
        <f>[17]Agosto!$E$30</f>
        <v>62.458333333333336</v>
      </c>
      <c r="AB21" s="17">
        <f>[17]Agosto!$E$31</f>
        <v>80.791666666666671</v>
      </c>
      <c r="AC21" s="17">
        <f>[17]Agosto!$E$32</f>
        <v>78.416666666666671</v>
      </c>
      <c r="AD21" s="17">
        <f>[17]Agosto!$E$33</f>
        <v>65.708333333333329</v>
      </c>
      <c r="AE21" s="17">
        <f>[17]Agosto!$E$34</f>
        <v>59.416666666666664</v>
      </c>
      <c r="AF21" s="17">
        <f>[17]Agosto!$E$35</f>
        <v>55.166666666666664</v>
      </c>
      <c r="AG21" s="26">
        <f t="shared" si="2"/>
        <v>61.794354838709694</v>
      </c>
    </row>
    <row r="22" spans="1:33" ht="17.100000000000001" customHeight="1" x14ac:dyDescent="0.2">
      <c r="A22" s="15" t="s">
        <v>12</v>
      </c>
      <c r="B22" s="17">
        <f>[18]Agosto!$E$5</f>
        <v>63.125</v>
      </c>
      <c r="C22" s="17">
        <f>[18]Agosto!$E$6</f>
        <v>58.583333333333336</v>
      </c>
      <c r="D22" s="17">
        <f>[18]Agosto!$E$7</f>
        <v>59.583333333333336</v>
      </c>
      <c r="E22" s="17">
        <f>[18]Agosto!$E$8</f>
        <v>64.416666666666671</v>
      </c>
      <c r="F22" s="17">
        <f>[18]Agosto!$E$9</f>
        <v>61.75</v>
      </c>
      <c r="G22" s="17">
        <f>[18]Agosto!$E$10</f>
        <v>54.833333333333336</v>
      </c>
      <c r="H22" s="17">
        <f>[18]Agosto!$E$11</f>
        <v>51.333333333333336</v>
      </c>
      <c r="I22" s="17">
        <f>[18]Agosto!$E$12</f>
        <v>62.333333333333336</v>
      </c>
      <c r="J22" s="17">
        <f>[18]Agosto!$E$13</f>
        <v>54.125</v>
      </c>
      <c r="K22" s="17">
        <f>[18]Agosto!$E$14</f>
        <v>53.75</v>
      </c>
      <c r="L22" s="17">
        <f>[18]Agosto!$E$15</f>
        <v>57.791666666666664</v>
      </c>
      <c r="M22" s="17">
        <f>[18]Agosto!$E$16</f>
        <v>57.333333333333336</v>
      </c>
      <c r="N22" s="17">
        <f>[18]Agosto!$E$17</f>
        <v>58.583333333333336</v>
      </c>
      <c r="O22" s="17">
        <f>[18]Agosto!$E$18</f>
        <v>56.541666666666664</v>
      </c>
      <c r="P22" s="17">
        <f>[18]Agosto!$E$19</f>
        <v>59.958333333333336</v>
      </c>
      <c r="Q22" s="17">
        <f>[18]Agosto!$E$20</f>
        <v>57.916666666666664</v>
      </c>
      <c r="R22" s="17">
        <f>[18]Agosto!$E$21</f>
        <v>54.5</v>
      </c>
      <c r="S22" s="17">
        <f>[18]Agosto!$E$22</f>
        <v>62.875</v>
      </c>
      <c r="T22" s="17">
        <f>[18]Agosto!$E$23</f>
        <v>66.625</v>
      </c>
      <c r="U22" s="17">
        <f>[18]Agosto!$E$24</f>
        <v>62.208333333333336</v>
      </c>
      <c r="V22" s="17">
        <f>[18]Agosto!$E$25</f>
        <v>54.666666666666664</v>
      </c>
      <c r="W22" s="17">
        <f>[18]Agosto!$E$26</f>
        <v>55.833333333333336</v>
      </c>
      <c r="X22" s="17">
        <f>[18]Agosto!$E$27</f>
        <v>57</v>
      </c>
      <c r="Y22" s="17">
        <f>[18]Agosto!$E$28</f>
        <v>64.291666666666671</v>
      </c>
      <c r="Z22" s="17">
        <f>[18]Agosto!$E$29</f>
        <v>62.5</v>
      </c>
      <c r="AA22" s="17">
        <f>[18]Agosto!$E$30</f>
        <v>60.416666666666664</v>
      </c>
      <c r="AB22" s="17">
        <f>[18]Agosto!$E$31</f>
        <v>73.541666666666671</v>
      </c>
      <c r="AC22" s="17">
        <f>[18]Agosto!$E$32</f>
        <v>66.708333333333329</v>
      </c>
      <c r="AD22" s="17">
        <f>[18]Agosto!$E$33</f>
        <v>52.041666666666664</v>
      </c>
      <c r="AE22" s="17">
        <f>[18]Agosto!$E$34</f>
        <v>51.166666666666664</v>
      </c>
      <c r="AF22" s="17">
        <f>[18]Agosto!$E$35</f>
        <v>47</v>
      </c>
      <c r="AG22" s="26">
        <f t="shared" si="2"/>
        <v>58.817204301075272</v>
      </c>
    </row>
    <row r="23" spans="1:33" ht="17.100000000000001" customHeight="1" x14ac:dyDescent="0.2">
      <c r="A23" s="15" t="s">
        <v>13</v>
      </c>
      <c r="B23" s="17">
        <f>[19]Agosto!$E$5</f>
        <v>52.958333333333336</v>
      </c>
      <c r="C23" s="17">
        <f>[19]Agosto!$E$6</f>
        <v>54.833333333333336</v>
      </c>
      <c r="D23" s="17">
        <f>[19]Agosto!$E$7</f>
        <v>53.5</v>
      </c>
      <c r="E23" s="17">
        <f>[19]Agosto!$E$8</f>
        <v>55.458333333333336</v>
      </c>
      <c r="F23" s="17">
        <f>[19]Agosto!$E$9</f>
        <v>54.375</v>
      </c>
      <c r="G23" s="17">
        <f>[19]Agosto!$E$10</f>
        <v>43.416666666666664</v>
      </c>
      <c r="H23" s="17">
        <f>[19]Agosto!$E$11</f>
        <v>45.958333333333336</v>
      </c>
      <c r="I23" s="17">
        <f>[19]Agosto!$E$12</f>
        <v>61.375</v>
      </c>
      <c r="J23" s="17" t="str">
        <f>[19]Agosto!$E$13</f>
        <v>*</v>
      </c>
      <c r="K23" s="17" t="str">
        <f>[19]Agosto!$E$14</f>
        <v>*</v>
      </c>
      <c r="L23" s="17" t="str">
        <f>[19]Agosto!$E$15</f>
        <v>*</v>
      </c>
      <c r="M23" s="17" t="str">
        <f>[19]Agosto!$E$16</f>
        <v>*</v>
      </c>
      <c r="N23" s="17" t="str">
        <f>[19]Agosto!$E$17</f>
        <v>*</v>
      </c>
      <c r="O23" s="17" t="str">
        <f>[19]Agosto!$E$18</f>
        <v>*</v>
      </c>
      <c r="P23" s="17" t="str">
        <f>[19]Agosto!$E$19</f>
        <v>*</v>
      </c>
      <c r="Q23" s="17" t="str">
        <f>[19]Agosto!$E$20</f>
        <v>*</v>
      </c>
      <c r="R23" s="17" t="str">
        <f>[19]Agosto!$E$21</f>
        <v>*</v>
      </c>
      <c r="S23" s="17" t="str">
        <f>[19]Agosto!$E$22</f>
        <v>*</v>
      </c>
      <c r="T23" s="17" t="str">
        <f>[19]Agosto!$E$23</f>
        <v>*</v>
      </c>
      <c r="U23" s="17" t="str">
        <f>[19]Agosto!$E$24</f>
        <v>*</v>
      </c>
      <c r="V23" s="17" t="str">
        <f>[19]Agosto!$E$25</f>
        <v>*</v>
      </c>
      <c r="W23" s="17" t="str">
        <f>[19]Agosto!$E$26</f>
        <v>*</v>
      </c>
      <c r="X23" s="17" t="str">
        <f>[19]Agosto!$E$27</f>
        <v>*</v>
      </c>
      <c r="Y23" s="17" t="str">
        <f>[19]Agosto!$E$28</f>
        <v>*</v>
      </c>
      <c r="Z23" s="17" t="str">
        <f>[19]Agosto!$E$29</f>
        <v>*</v>
      </c>
      <c r="AA23" s="17" t="str">
        <f>[19]Agosto!$E$30</f>
        <v>*</v>
      </c>
      <c r="AB23" s="17" t="str">
        <f>[19]Agosto!$E$31</f>
        <v>*</v>
      </c>
      <c r="AC23" s="17" t="str">
        <f>[19]Agosto!$E$32</f>
        <v>*</v>
      </c>
      <c r="AD23" s="17" t="str">
        <f>[19]Agosto!$E$33</f>
        <v>*</v>
      </c>
      <c r="AE23" s="17" t="str">
        <f>[19]Agosto!$E$34</f>
        <v>*</v>
      </c>
      <c r="AF23" s="17" t="str">
        <f>[19]Agosto!$E$35</f>
        <v>*</v>
      </c>
      <c r="AG23" s="26">
        <f t="shared" si="2"/>
        <v>52.734375</v>
      </c>
    </row>
    <row r="24" spans="1:33" ht="17.100000000000001" customHeight="1" x14ac:dyDescent="0.2">
      <c r="A24" s="15" t="s">
        <v>14</v>
      </c>
      <c r="B24" s="17">
        <f>[20]Agosto!$E$5</f>
        <v>55.625</v>
      </c>
      <c r="C24" s="17">
        <f>[20]Agosto!$E$6</f>
        <v>59.458333333333336</v>
      </c>
      <c r="D24" s="17">
        <f>[20]Agosto!$E$7</f>
        <v>51.833333333333336</v>
      </c>
      <c r="E24" s="17">
        <f>[20]Agosto!$E$8</f>
        <v>55.083333333333336</v>
      </c>
      <c r="F24" s="17">
        <f>[20]Agosto!$E$9</f>
        <v>54.583333333333336</v>
      </c>
      <c r="G24" s="17">
        <f>[20]Agosto!$E$10</f>
        <v>50.833333333333336</v>
      </c>
      <c r="H24" s="17">
        <f>[20]Agosto!$E$11</f>
        <v>48.875</v>
      </c>
      <c r="I24" s="17">
        <f>[20]Agosto!$E$12</f>
        <v>45.416666666666664</v>
      </c>
      <c r="J24" s="17">
        <f>[20]Agosto!$E$13</f>
        <v>54.125</v>
      </c>
      <c r="K24" s="17">
        <f>[20]Agosto!$E$14</f>
        <v>48.875</v>
      </c>
      <c r="L24" s="17">
        <f>[20]Agosto!$E$15</f>
        <v>56.958333333333336</v>
      </c>
      <c r="M24" s="17">
        <f>[20]Agosto!$E$16</f>
        <v>56.125</v>
      </c>
      <c r="N24" s="17">
        <f>[20]Agosto!$E$17</f>
        <v>54.458333333333336</v>
      </c>
      <c r="O24" s="17">
        <f>[20]Agosto!$E$18</f>
        <v>54.791666666666664</v>
      </c>
      <c r="P24" s="17">
        <f>[20]Agosto!$E$19</f>
        <v>45.833333333333336</v>
      </c>
      <c r="Q24" s="17">
        <f>[20]Agosto!$E$20</f>
        <v>50.5</v>
      </c>
      <c r="R24" s="17">
        <f>[20]Agosto!$E$21</f>
        <v>47.875</v>
      </c>
      <c r="S24" s="17">
        <f>[20]Agosto!$E$22</f>
        <v>40.166666666666664</v>
      </c>
      <c r="T24" s="17">
        <f>[20]Agosto!$E$23</f>
        <v>55.041666666666664</v>
      </c>
      <c r="U24" s="17">
        <f>[20]Agosto!$E$24</f>
        <v>58.833333333333336</v>
      </c>
      <c r="V24" s="17">
        <f>[20]Agosto!$E$25</f>
        <v>54.541666666666664</v>
      </c>
      <c r="W24" s="17">
        <f>[20]Agosto!$E$26</f>
        <v>49.833333333333336</v>
      </c>
      <c r="X24" s="17">
        <f>[20]Agosto!$E$27</f>
        <v>43.25</v>
      </c>
      <c r="Y24" s="17">
        <f>[20]Agosto!$E$28</f>
        <v>43.416666666666664</v>
      </c>
      <c r="Z24" s="17">
        <f>[20]Agosto!$E$29</f>
        <v>53.125</v>
      </c>
      <c r="AA24" s="17">
        <f>[20]Agosto!$E$30</f>
        <v>50.375</v>
      </c>
      <c r="AB24" s="17">
        <f>[20]Agosto!$E$31</f>
        <v>82.708333333333329</v>
      </c>
      <c r="AC24" s="17">
        <f>[20]Agosto!$E$32</f>
        <v>75.333333333333329</v>
      </c>
      <c r="AD24" s="17">
        <f>[20]Agosto!$E$33</f>
        <v>59.666666666666664</v>
      </c>
      <c r="AE24" s="17">
        <f>[20]Agosto!$E$34</f>
        <v>52.125</v>
      </c>
      <c r="AF24" s="17">
        <f>[20]Agosto!$E$35</f>
        <v>52.5</v>
      </c>
      <c r="AG24" s="26">
        <f t="shared" si="2"/>
        <v>53.618279569892472</v>
      </c>
    </row>
    <row r="25" spans="1:33" ht="17.100000000000001" customHeight="1" x14ac:dyDescent="0.2">
      <c r="A25" s="15" t="s">
        <v>15</v>
      </c>
      <c r="B25" s="17">
        <f>[21]Agosto!$E$5</f>
        <v>52.5</v>
      </c>
      <c r="C25" s="17">
        <f>[21]Agosto!$E$6</f>
        <v>50.458333333333336</v>
      </c>
      <c r="D25" s="17">
        <f>[21]Agosto!$E$7</f>
        <v>39.333333333333336</v>
      </c>
      <c r="E25" s="17">
        <f>[21]Agosto!$E$8</f>
        <v>39.5</v>
      </c>
      <c r="F25" s="17">
        <f>[21]Agosto!$E$9</f>
        <v>44.666666666666664</v>
      </c>
      <c r="G25" s="17">
        <f>[21]Agosto!$E$10</f>
        <v>46.916666666666664</v>
      </c>
      <c r="H25" s="17">
        <f>[21]Agosto!$E$11</f>
        <v>47</v>
      </c>
      <c r="I25" s="17">
        <f>[21]Agosto!$E$12</f>
        <v>50.125</v>
      </c>
      <c r="J25" s="17">
        <f>[21]Agosto!$E$13</f>
        <v>45.875</v>
      </c>
      <c r="K25" s="17">
        <f>[21]Agosto!$E$14</f>
        <v>49.458333333333336</v>
      </c>
      <c r="L25" s="17">
        <f>[21]Agosto!$E$15</f>
        <v>51.583333333333336</v>
      </c>
      <c r="M25" s="17">
        <f>[21]Agosto!$E$16</f>
        <v>52.5</v>
      </c>
      <c r="N25" s="17">
        <f>[21]Agosto!$E$17</f>
        <v>47.541666666666664</v>
      </c>
      <c r="O25" s="17">
        <f>[21]Agosto!$E$18</f>
        <v>47.833333333333336</v>
      </c>
      <c r="P25" s="17">
        <f>[21]Agosto!$E$19</f>
        <v>43.083333333333336</v>
      </c>
      <c r="Q25" s="17">
        <f>[21]Agosto!$E$20</f>
        <v>46.916666666666664</v>
      </c>
      <c r="R25" s="17">
        <f>[21]Agosto!$E$21</f>
        <v>49.333333333333336</v>
      </c>
      <c r="S25" s="17">
        <f>[21]Agosto!$E$22</f>
        <v>76.5</v>
      </c>
      <c r="T25" s="17">
        <f>[21]Agosto!$E$23</f>
        <v>80.291666666666671</v>
      </c>
      <c r="U25" s="17">
        <f>[21]Agosto!$E$24</f>
        <v>62.5</v>
      </c>
      <c r="V25" s="17">
        <f>[21]Agosto!$E$25</f>
        <v>56.166666666666664</v>
      </c>
      <c r="W25" s="17">
        <f>[21]Agosto!$E$26</f>
        <v>55.583333333333336</v>
      </c>
      <c r="X25" s="17">
        <f>[21]Agosto!$E$27</f>
        <v>51.916666666666664</v>
      </c>
      <c r="Y25" s="17">
        <f>[21]Agosto!$E$28</f>
        <v>70.875</v>
      </c>
      <c r="Z25" s="17">
        <f>[21]Agosto!$E$29</f>
        <v>69.25</v>
      </c>
      <c r="AA25" s="17">
        <f>[21]Agosto!$E$30</f>
        <v>66.833333333333329</v>
      </c>
      <c r="AB25" s="17">
        <f>[21]Agosto!$E$31</f>
        <v>78.125</v>
      </c>
      <c r="AC25" s="17">
        <f>[21]Agosto!$E$32</f>
        <v>65.625</v>
      </c>
      <c r="AD25" s="17">
        <f>[21]Agosto!$E$33</f>
        <v>57.416666666666664</v>
      </c>
      <c r="AE25" s="17">
        <f>[21]Agosto!$E$34</f>
        <v>47.166666666666664</v>
      </c>
      <c r="AF25" s="17">
        <f>[21]Agosto!$E$35</f>
        <v>43.541666666666664</v>
      </c>
      <c r="AG25" s="26">
        <f t="shared" si="2"/>
        <v>54.400537634408607</v>
      </c>
    </row>
    <row r="26" spans="1:33" ht="17.100000000000001" customHeight="1" x14ac:dyDescent="0.2">
      <c r="A26" s="15" t="s">
        <v>16</v>
      </c>
      <c r="B26" s="17">
        <f>[22]Agosto!$E$5</f>
        <v>51.916666666666664</v>
      </c>
      <c r="C26" s="17">
        <f>[22]Agosto!$E$6</f>
        <v>46.625</v>
      </c>
      <c r="D26" s="17">
        <f>[22]Agosto!$E$7</f>
        <v>45.958333333333336</v>
      </c>
      <c r="E26" s="17">
        <f>[22]Agosto!$E$8</f>
        <v>37.041666666666664</v>
      </c>
      <c r="F26" s="17">
        <f>[22]Agosto!$E$9</f>
        <v>43.208333333333336</v>
      </c>
      <c r="G26" s="17">
        <f>[22]Agosto!$E$10</f>
        <v>44.541666666666664</v>
      </c>
      <c r="H26" s="17">
        <f>[22]Agosto!$E$11</f>
        <v>42.75</v>
      </c>
      <c r="I26" s="17">
        <f>[22]Agosto!$E$12</f>
        <v>41.708333333333336</v>
      </c>
      <c r="J26" s="17">
        <f>[22]Agosto!$E$13</f>
        <v>39</v>
      </c>
      <c r="K26" s="17">
        <f>[22]Agosto!$E$14</f>
        <v>49.333333333333336</v>
      </c>
      <c r="L26" s="17">
        <f>[22]Agosto!$E$15</f>
        <v>67.75</v>
      </c>
      <c r="M26" s="17">
        <f>[22]Agosto!$E$16</f>
        <v>53.625</v>
      </c>
      <c r="N26" s="17">
        <f>[22]Agosto!$E$17</f>
        <v>61.625</v>
      </c>
      <c r="O26" s="17">
        <f>[22]Agosto!$E$18</f>
        <v>72.416666666666671</v>
      </c>
      <c r="P26" s="17">
        <f>[22]Agosto!$E$19</f>
        <v>76.833333333333329</v>
      </c>
      <c r="Q26" s="17">
        <f>[22]Agosto!$E$20</f>
        <v>63.833333333333336</v>
      </c>
      <c r="R26" s="17">
        <f>[22]Agosto!$E$21</f>
        <v>54.458333333333336</v>
      </c>
      <c r="S26" s="17">
        <f>[22]Agosto!$E$22</f>
        <v>74.166666666666671</v>
      </c>
      <c r="T26" s="17">
        <f>[22]Agosto!$E$23</f>
        <v>72.791666666666671</v>
      </c>
      <c r="U26" s="17">
        <f>[22]Agosto!$E$24</f>
        <v>69.625</v>
      </c>
      <c r="V26" s="17">
        <f>[22]Agosto!$E$25</f>
        <v>59.083333333333336</v>
      </c>
      <c r="W26" s="17">
        <f>[22]Agosto!$E$26</f>
        <v>43.5</v>
      </c>
      <c r="X26" s="17">
        <f>[22]Agosto!$E$27</f>
        <v>48.625</v>
      </c>
      <c r="Y26" s="17">
        <f>[22]Agosto!$E$28</f>
        <v>65</v>
      </c>
      <c r="Z26" s="17">
        <f>[22]Agosto!$E$29</f>
        <v>68.458333333333329</v>
      </c>
      <c r="AA26" s="17">
        <f>[22]Agosto!$E$30</f>
        <v>58.083333333333336</v>
      </c>
      <c r="AB26" s="17">
        <f>[22]Agosto!$E$31</f>
        <v>59.625</v>
      </c>
      <c r="AC26" s="17">
        <f>[22]Agosto!$E$32</f>
        <v>66.166666666666671</v>
      </c>
      <c r="AD26" s="17">
        <f>[22]Agosto!$E$33</f>
        <v>54.791666666666664</v>
      </c>
      <c r="AE26" s="17">
        <f>[22]Agosto!$E$34</f>
        <v>52.25</v>
      </c>
      <c r="AF26" s="17">
        <f>[22]Agosto!$E$35</f>
        <v>47.666666666666664</v>
      </c>
      <c r="AG26" s="26">
        <f t="shared" si="2"/>
        <v>55.88575268817204</v>
      </c>
    </row>
    <row r="27" spans="1:33" ht="17.100000000000001" customHeight="1" x14ac:dyDescent="0.2">
      <c r="A27" s="15" t="s">
        <v>17</v>
      </c>
      <c r="B27" s="17">
        <f>[23]Agosto!$E$5</f>
        <v>55.333333333333336</v>
      </c>
      <c r="C27" s="17">
        <f>[23]Agosto!$E$6</f>
        <v>54.25</v>
      </c>
      <c r="D27" s="17">
        <f>[23]Agosto!$E$7</f>
        <v>59.375</v>
      </c>
      <c r="E27" s="17">
        <f>[23]Agosto!$E$8</f>
        <v>60.208333333333336</v>
      </c>
      <c r="F27" s="17">
        <f>[23]Agosto!$E$9</f>
        <v>52.75</v>
      </c>
      <c r="G27" s="17">
        <f>[23]Agosto!$E$10</f>
        <v>48.958333333333336</v>
      </c>
      <c r="H27" s="17">
        <f>[23]Agosto!$E$11</f>
        <v>59.6</v>
      </c>
      <c r="I27" s="17">
        <f>[23]Agosto!$E$12</f>
        <v>68</v>
      </c>
      <c r="J27" s="17">
        <f>[23]Agosto!$E$13</f>
        <v>43.083333333333336</v>
      </c>
      <c r="K27" s="17">
        <f>[23]Agosto!$E$14</f>
        <v>48.291666666666664</v>
      </c>
      <c r="L27" s="17">
        <f>[23]Agosto!$E$15</f>
        <v>52.875</v>
      </c>
      <c r="M27" s="17">
        <f>[23]Agosto!$E$16</f>
        <v>49.666666666666664</v>
      </c>
      <c r="N27" s="17">
        <f>[23]Agosto!$E$17</f>
        <v>46.166666666666664</v>
      </c>
      <c r="O27" s="17">
        <f>[23]Agosto!$E$18</f>
        <v>46.333333333333336</v>
      </c>
      <c r="P27" s="17">
        <f>[23]Agosto!$E$19</f>
        <v>54.291666666666664</v>
      </c>
      <c r="Q27" s="17">
        <f>[23]Agosto!$E$20</f>
        <v>58.083333333333336</v>
      </c>
      <c r="R27" s="17">
        <f>[23]Agosto!$E$21</f>
        <v>48.458333333333336</v>
      </c>
      <c r="S27" s="17">
        <f>[23]Agosto!$E$22</f>
        <v>58.166666666666664</v>
      </c>
      <c r="T27" s="17">
        <f>[23]Agosto!$E$23</f>
        <v>75.083333333333329</v>
      </c>
      <c r="U27" s="17">
        <f>[23]Agosto!$E$24</f>
        <v>70.458333333333329</v>
      </c>
      <c r="V27" s="17">
        <f>[23]Agosto!$E$25</f>
        <v>63.583333333333336</v>
      </c>
      <c r="W27" s="17">
        <f>[23]Agosto!$E$26</f>
        <v>51</v>
      </c>
      <c r="X27" s="17">
        <f>[23]Agosto!$E$27</f>
        <v>50.875</v>
      </c>
      <c r="Y27" s="17">
        <f>[23]Agosto!$E$28</f>
        <v>62.916666666666664</v>
      </c>
      <c r="Z27" s="17">
        <f>[23]Agosto!$E$29</f>
        <v>68.041666666666671</v>
      </c>
      <c r="AA27" s="17">
        <f>[23]Agosto!$E$30</f>
        <v>62.416666666666664</v>
      </c>
      <c r="AB27" s="17">
        <f>[23]Agosto!$E$31</f>
        <v>82.458333333333329</v>
      </c>
      <c r="AC27" s="17">
        <f>[23]Agosto!$E$32</f>
        <v>78.458333333333329</v>
      </c>
      <c r="AD27" s="17">
        <f>[23]Agosto!$E$33</f>
        <v>63.333333333333336</v>
      </c>
      <c r="AE27" s="17">
        <f>[23]Agosto!$E$34</f>
        <v>55.875</v>
      </c>
      <c r="AF27" s="17">
        <f>[23]Agosto!$E$35</f>
        <v>53.041666666666664</v>
      </c>
      <c r="AG27" s="26">
        <f t="shared" si="2"/>
        <v>58.110752688172035</v>
      </c>
    </row>
    <row r="28" spans="1:33" ht="17.100000000000001" customHeight="1" x14ac:dyDescent="0.2">
      <c r="A28" s="15" t="s">
        <v>18</v>
      </c>
      <c r="B28" s="17">
        <f>[24]Agosto!$E$5</f>
        <v>42.416666666666664</v>
      </c>
      <c r="C28" s="17">
        <f>[24]Agosto!$E$6</f>
        <v>42.833333333333336</v>
      </c>
      <c r="D28" s="17">
        <f>[24]Agosto!$E$7</f>
        <v>42.041666666666664</v>
      </c>
      <c r="E28" s="17">
        <f>[24]Agosto!$E$8</f>
        <v>45.125</v>
      </c>
      <c r="F28" s="17">
        <f>[24]Agosto!$E$9</f>
        <v>40.666666666666664</v>
      </c>
      <c r="G28" s="17">
        <f>[24]Agosto!$E$10</f>
        <v>38.166666666666664</v>
      </c>
      <c r="H28" s="17">
        <f>[24]Agosto!$E$11</f>
        <v>39.666666666666664</v>
      </c>
      <c r="I28" s="17">
        <f>[24]Agosto!$E$12</f>
        <v>40.291666666666664</v>
      </c>
      <c r="J28" s="17">
        <f>[24]Agosto!$E$13</f>
        <v>32.208333333333336</v>
      </c>
      <c r="K28" s="17">
        <f>[24]Agosto!$E$14</f>
        <v>37</v>
      </c>
      <c r="L28" s="17">
        <f>[24]Agosto!$E$15</f>
        <v>42.25</v>
      </c>
      <c r="M28" s="17">
        <f>[24]Agosto!$E$16</f>
        <v>41.75</v>
      </c>
      <c r="N28" s="17">
        <f>[24]Agosto!$E$17</f>
        <v>37.25</v>
      </c>
      <c r="O28" s="17">
        <f>[24]Agosto!$E$18</f>
        <v>37.791666666666664</v>
      </c>
      <c r="P28" s="17">
        <f>[24]Agosto!$E$19</f>
        <v>36.666666666666664</v>
      </c>
      <c r="Q28" s="17">
        <f>[24]Agosto!$E$20</f>
        <v>38.833333333333336</v>
      </c>
      <c r="R28" s="17">
        <f>[24]Agosto!$E$21</f>
        <v>35.958333333333336</v>
      </c>
      <c r="S28" s="17">
        <f>[24]Agosto!$E$22</f>
        <v>43.666666666666664</v>
      </c>
      <c r="T28" s="17">
        <f>[24]Agosto!$E$23</f>
        <v>58.625</v>
      </c>
      <c r="U28" s="17">
        <f>[24]Agosto!$E$24</f>
        <v>52</v>
      </c>
      <c r="V28" s="17">
        <f>[24]Agosto!$E$25</f>
        <v>39.666666666666664</v>
      </c>
      <c r="W28" s="17">
        <f>[24]Agosto!$E$26</f>
        <v>39.5</v>
      </c>
      <c r="X28" s="17">
        <f>[24]Agosto!$E$27</f>
        <v>38</v>
      </c>
      <c r="Y28" s="17">
        <f>[24]Agosto!$E$28</f>
        <v>47.25</v>
      </c>
      <c r="Z28" s="17">
        <f>[24]Agosto!$E$29</f>
        <v>53.416666666666664</v>
      </c>
      <c r="AA28" s="17">
        <f>[24]Agosto!$E$30</f>
        <v>46.291666666666664</v>
      </c>
      <c r="AB28" s="17">
        <f>[24]Agosto!$E$31</f>
        <v>71.75</v>
      </c>
      <c r="AC28" s="17">
        <f>[24]Agosto!$E$32</f>
        <v>71.5</v>
      </c>
      <c r="AD28" s="17">
        <f>[24]Agosto!$E$33</f>
        <v>57.5</v>
      </c>
      <c r="AE28" s="17">
        <f>[24]Agosto!$E$34</f>
        <v>40.416666666666664</v>
      </c>
      <c r="AF28" s="17">
        <f>[24]Agosto!$E$35</f>
        <v>37</v>
      </c>
      <c r="AG28" s="26">
        <f t="shared" si="2"/>
        <v>44.112903225806448</v>
      </c>
    </row>
    <row r="29" spans="1:33" ht="17.100000000000001" customHeight="1" x14ac:dyDescent="0.2">
      <c r="A29" s="15" t="s">
        <v>19</v>
      </c>
      <c r="B29" s="17">
        <f>[25]Agosto!$E$5</f>
        <v>49.833333333333336</v>
      </c>
      <c r="C29" s="17">
        <f>[25]Agosto!$E$6</f>
        <v>54.625</v>
      </c>
      <c r="D29" s="17">
        <f>[25]Agosto!$E$7</f>
        <v>51.333333333333336</v>
      </c>
      <c r="E29" s="17">
        <f>[25]Agosto!$E$8</f>
        <v>44.833333333333336</v>
      </c>
      <c r="F29" s="17">
        <f>[25]Agosto!$E$9</f>
        <v>47.166666666666664</v>
      </c>
      <c r="G29" s="17">
        <f>[25]Agosto!$E$10</f>
        <v>47.833333333333336</v>
      </c>
      <c r="H29" s="17">
        <f>[25]Agosto!$E$11</f>
        <v>49.375</v>
      </c>
      <c r="I29" s="17">
        <f>[25]Agosto!$E$12</f>
        <v>51</v>
      </c>
      <c r="J29" s="17">
        <f>[25]Agosto!$E$13</f>
        <v>49.083333333333336</v>
      </c>
      <c r="K29" s="17">
        <f>[25]Agosto!$E$14</f>
        <v>52.208333333333336</v>
      </c>
      <c r="L29" s="17">
        <f>[25]Agosto!$E$15</f>
        <v>56.041666666666664</v>
      </c>
      <c r="M29" s="17">
        <f>[25]Agosto!$E$16</f>
        <v>51.291666666666664</v>
      </c>
      <c r="N29" s="17">
        <f>[25]Agosto!$E$17</f>
        <v>51.916666666666664</v>
      </c>
      <c r="O29" s="17">
        <f>[25]Agosto!$E$18</f>
        <v>50.5</v>
      </c>
      <c r="P29" s="17">
        <f>[25]Agosto!$E$19</f>
        <v>50.541666666666664</v>
      </c>
      <c r="Q29" s="17">
        <f>[25]Agosto!$E$20</f>
        <v>57.5</v>
      </c>
      <c r="R29" s="17">
        <f>[25]Agosto!$E$21</f>
        <v>46.291666666666664</v>
      </c>
      <c r="S29" s="17">
        <f>[25]Agosto!$E$22</f>
        <v>72.666666666666671</v>
      </c>
      <c r="T29" s="17">
        <f>[25]Agosto!$E$23</f>
        <v>76.166666666666671</v>
      </c>
      <c r="U29" s="17">
        <f>[25]Agosto!$E$24</f>
        <v>71.291666666666671</v>
      </c>
      <c r="V29" s="17">
        <f>[25]Agosto!$E$25</f>
        <v>61.291666666666664</v>
      </c>
      <c r="W29" s="17">
        <f>[25]Agosto!$E$26</f>
        <v>57.458333333333336</v>
      </c>
      <c r="X29" s="17">
        <f>[25]Agosto!$E$27</f>
        <v>57.958333333333336</v>
      </c>
      <c r="Y29" s="17">
        <f>[25]Agosto!$E$28</f>
        <v>84.666666666666671</v>
      </c>
      <c r="Z29" s="17">
        <f>[25]Agosto!$E$29</f>
        <v>80.583333333333329</v>
      </c>
      <c r="AA29" s="17">
        <f>[25]Agosto!$E$30</f>
        <v>76.166666666666671</v>
      </c>
      <c r="AB29" s="17">
        <f>[25]Agosto!$E$31</f>
        <v>77.875</v>
      </c>
      <c r="AC29" s="17">
        <f>[25]Agosto!$E$32</f>
        <v>71.5</v>
      </c>
      <c r="AD29" s="17">
        <f>[25]Agosto!$E$33</f>
        <v>60.041666666666664</v>
      </c>
      <c r="AE29" s="17">
        <f>[25]Agosto!$E$34</f>
        <v>50.083333333333336</v>
      </c>
      <c r="AF29" s="17">
        <f>[25]Agosto!$E$35</f>
        <v>49.833333333333336</v>
      </c>
      <c r="AG29" s="26">
        <f t="shared" si="2"/>
        <v>58.353494623655905</v>
      </c>
    </row>
    <row r="30" spans="1:33" ht="17.100000000000001" customHeight="1" x14ac:dyDescent="0.2">
      <c r="A30" s="15" t="s">
        <v>31</v>
      </c>
      <c r="B30" s="17">
        <f>[26]Agosto!$E$5</f>
        <v>44.666666666666664</v>
      </c>
      <c r="C30" s="17">
        <f>[26]Agosto!$E$6</f>
        <v>41.125</v>
      </c>
      <c r="D30" s="17">
        <f>[26]Agosto!$E$7</f>
        <v>42.333333333333336</v>
      </c>
      <c r="E30" s="17">
        <f>[26]Agosto!$E$8</f>
        <v>45.916666666666664</v>
      </c>
      <c r="F30" s="17">
        <f>[26]Agosto!$E$9</f>
        <v>40.208333333333336</v>
      </c>
      <c r="G30" s="17">
        <f>[26]Agosto!$E$10</f>
        <v>40.083333333333336</v>
      </c>
      <c r="H30" s="17">
        <f>[26]Agosto!$E$11</f>
        <v>37.291666666666664</v>
      </c>
      <c r="I30" s="17">
        <f>[26]Agosto!$E$12</f>
        <v>40.125</v>
      </c>
      <c r="J30" s="17">
        <f>[26]Agosto!$E$13</f>
        <v>30.875</v>
      </c>
      <c r="K30" s="17">
        <f>[26]Agosto!$E$14</f>
        <v>34.458333333333336</v>
      </c>
      <c r="L30" s="17">
        <f>[26]Agosto!$E$15</f>
        <v>41.375</v>
      </c>
      <c r="M30" s="17">
        <f>[26]Agosto!$E$16</f>
        <v>39.083333333333336</v>
      </c>
      <c r="N30" s="17">
        <f>[26]Agosto!$E$17</f>
        <v>36.5</v>
      </c>
      <c r="O30" s="17">
        <f>[26]Agosto!$E$18</f>
        <v>36.291666666666664</v>
      </c>
      <c r="P30" s="17">
        <f>[26]Agosto!$E$19</f>
        <v>40.416666666666664</v>
      </c>
      <c r="Q30" s="17">
        <f>[26]Agosto!$E$20</f>
        <v>42.208333333333336</v>
      </c>
      <c r="R30" s="17">
        <f>[26]Agosto!$E$21</f>
        <v>36.916666666666664</v>
      </c>
      <c r="S30" s="17">
        <f>[26]Agosto!$E$22</f>
        <v>45.916666666666664</v>
      </c>
      <c r="T30" s="17">
        <f>[26]Agosto!$E$23</f>
        <v>70.75</v>
      </c>
      <c r="U30" s="17">
        <f>[26]Agosto!$E$24</f>
        <v>62.833333333333336</v>
      </c>
      <c r="V30" s="17">
        <f>[26]Agosto!$E$25</f>
        <v>47.916666666666664</v>
      </c>
      <c r="W30" s="17">
        <f>[26]Agosto!$E$26</f>
        <v>41.083333333333336</v>
      </c>
      <c r="X30" s="17">
        <f>[26]Agosto!$E$27</f>
        <v>40.083333333333336</v>
      </c>
      <c r="Y30" s="17">
        <f>[26]Agosto!$E$28</f>
        <v>53.5</v>
      </c>
      <c r="Z30" s="17">
        <f>[26]Agosto!$E$29</f>
        <v>54.5</v>
      </c>
      <c r="AA30" s="17">
        <f>[26]Agosto!$E$30</f>
        <v>47.708333333333336</v>
      </c>
      <c r="AB30" s="17">
        <f>[26]Agosto!$E$31</f>
        <v>68.333333333333329</v>
      </c>
      <c r="AC30" s="17">
        <f>[26]Agosto!$E$32</f>
        <v>72.416666666666671</v>
      </c>
      <c r="AD30" s="17">
        <f>[26]Agosto!$E$33</f>
        <v>51.291666666666664</v>
      </c>
      <c r="AE30" s="17">
        <f>[26]Agosto!$E$34</f>
        <v>36.541666666666664</v>
      </c>
      <c r="AF30" s="17">
        <f>[26]Agosto!$E$35</f>
        <v>35.5</v>
      </c>
      <c r="AG30" s="26">
        <f t="shared" si="2"/>
        <v>45.104838709677416</v>
      </c>
    </row>
    <row r="31" spans="1:33" ht="17.100000000000001" customHeight="1" x14ac:dyDescent="0.2">
      <c r="A31" s="15" t="s">
        <v>48</v>
      </c>
      <c r="B31" s="17">
        <f>[27]Agosto!$E$5</f>
        <v>35.333333333333336</v>
      </c>
      <c r="C31" s="17">
        <f>[27]Agosto!$E$6</f>
        <v>36.541666666666664</v>
      </c>
      <c r="D31" s="17">
        <f>[27]Agosto!$E$7</f>
        <v>38.666666666666664</v>
      </c>
      <c r="E31" s="17">
        <f>[27]Agosto!$E$8</f>
        <v>36.083333333333336</v>
      </c>
      <c r="F31" s="17">
        <f>[27]Agosto!$E$9</f>
        <v>35.5</v>
      </c>
      <c r="G31" s="17">
        <f>[27]Agosto!$E$10</f>
        <v>35.291666666666664</v>
      </c>
      <c r="H31" s="17">
        <f>[27]Agosto!$E$11</f>
        <v>35.125</v>
      </c>
      <c r="I31" s="17">
        <f>[27]Agosto!$E$12</f>
        <v>35</v>
      </c>
      <c r="J31" s="17">
        <f>[27]Agosto!$E$13</f>
        <v>30.5</v>
      </c>
      <c r="K31" s="17">
        <f>[27]Agosto!$E$14</f>
        <v>33.458333333333336</v>
      </c>
      <c r="L31" s="17">
        <f>[27]Agosto!$E$15</f>
        <v>36</v>
      </c>
      <c r="M31" s="17">
        <f>[27]Agosto!$E$16</f>
        <v>37.708333333333336</v>
      </c>
      <c r="N31" s="17">
        <f>[27]Agosto!$E$17</f>
        <v>33.291666666666664</v>
      </c>
      <c r="O31" s="17">
        <f>[27]Agosto!$E$18</f>
        <v>30.041666666666668</v>
      </c>
      <c r="P31" s="17">
        <f>[27]Agosto!$E$19</f>
        <v>33.791666666666664</v>
      </c>
      <c r="Q31" s="17">
        <f>[27]Agosto!$E$20</f>
        <v>31.791666666666668</v>
      </c>
      <c r="R31" s="17">
        <f>[27]Agosto!$E$21</f>
        <v>33.208333333333336</v>
      </c>
      <c r="S31" s="17">
        <f>[27]Agosto!$E$22</f>
        <v>37.583333333333336</v>
      </c>
      <c r="T31" s="17">
        <f>[27]Agosto!$E$23</f>
        <v>63.75</v>
      </c>
      <c r="U31" s="17">
        <f>[27]Agosto!$E$24</f>
        <v>51.75</v>
      </c>
      <c r="V31" s="17">
        <f>[27]Agosto!$E$25</f>
        <v>39.375</v>
      </c>
      <c r="W31" s="17">
        <f>[27]Agosto!$E$26</f>
        <v>34.625</v>
      </c>
      <c r="X31" s="17">
        <f>[27]Agosto!$E$27</f>
        <v>34.875</v>
      </c>
      <c r="Y31" s="17">
        <f>[27]Agosto!$E$28</f>
        <v>47.875</v>
      </c>
      <c r="Z31" s="17">
        <f>[27]Agosto!$E$29</f>
        <v>53.625</v>
      </c>
      <c r="AA31" s="17">
        <f>[27]Agosto!$E$30</f>
        <v>38.75</v>
      </c>
      <c r="AB31" s="17">
        <f>[27]Agosto!$E$31</f>
        <v>67.166666666666671</v>
      </c>
      <c r="AC31" s="17">
        <f>[27]Agosto!$E$32</f>
        <v>71.833333333333329</v>
      </c>
      <c r="AD31" s="17">
        <f>[27]Agosto!$E$33</f>
        <v>51.416666666666664</v>
      </c>
      <c r="AE31" s="17">
        <f>[27]Agosto!$E$34</f>
        <v>40</v>
      </c>
      <c r="AF31" s="17">
        <f>[27]Agosto!$E$35</f>
        <v>34.208333333333336</v>
      </c>
      <c r="AG31" s="26">
        <f t="shared" ref="AG31" si="3">AVERAGE(B31:AF31)</f>
        <v>40.456989247311824</v>
      </c>
    </row>
    <row r="32" spans="1:33" ht="17.100000000000001" customHeight="1" x14ac:dyDescent="0.2">
      <c r="A32" s="15" t="s">
        <v>20</v>
      </c>
      <c r="B32" s="17">
        <f>[28]Agosto!$E$5</f>
        <v>52.375</v>
      </c>
      <c r="C32" s="17">
        <f>[28]Agosto!$E$6</f>
        <v>55.375</v>
      </c>
      <c r="D32" s="17">
        <f>[28]Agosto!$E$7</f>
        <v>54.125</v>
      </c>
      <c r="E32" s="17">
        <f>[28]Agosto!$E$8</f>
        <v>51.5</v>
      </c>
      <c r="F32" s="17">
        <f>[28]Agosto!$E$9</f>
        <v>49.541666666666664</v>
      </c>
      <c r="G32" s="17">
        <f>[28]Agosto!$E$10</f>
        <v>49.666666666666664</v>
      </c>
      <c r="H32" s="17">
        <f>[28]Agosto!$E$11</f>
        <v>48.75</v>
      </c>
      <c r="I32" s="17">
        <f>[28]Agosto!$E$12</f>
        <v>49.416666666666664</v>
      </c>
      <c r="J32" s="17">
        <f>[28]Agosto!$E$13</f>
        <v>43.916666666666664</v>
      </c>
      <c r="K32" s="17">
        <f>[28]Agosto!$E$14</f>
        <v>49.25</v>
      </c>
      <c r="L32" s="17">
        <f>[28]Agosto!$E$15</f>
        <v>52.291666666666664</v>
      </c>
      <c r="M32" s="17">
        <f>[28]Agosto!$E$16</f>
        <v>49.625</v>
      </c>
      <c r="N32" s="17">
        <f>[28]Agosto!$E$17</f>
        <v>47</v>
      </c>
      <c r="O32" s="17">
        <f>[28]Agosto!$E$18</f>
        <v>50.875</v>
      </c>
      <c r="P32" s="17">
        <f>[28]Agosto!$E$19</f>
        <v>53.291666666666664</v>
      </c>
      <c r="Q32" s="17">
        <f>[28]Agosto!$E$20</f>
        <v>46.166666666666664</v>
      </c>
      <c r="R32" s="17">
        <f>[28]Agosto!$E$21</f>
        <v>42.833333333333336</v>
      </c>
      <c r="S32" s="17">
        <f>[28]Agosto!$E$22</f>
        <v>45.458333333333336</v>
      </c>
      <c r="T32" s="17">
        <f>[28]Agosto!$E$23</f>
        <v>66.291666666666671</v>
      </c>
      <c r="U32" s="17">
        <f>[28]Agosto!$E$24</f>
        <v>62</v>
      </c>
      <c r="V32" s="17">
        <f>[28]Agosto!$E$25</f>
        <v>55.666666666666664</v>
      </c>
      <c r="W32" s="17">
        <f>[28]Agosto!$E$26</f>
        <v>54.166666666666664</v>
      </c>
      <c r="X32" s="17">
        <f>[28]Agosto!$E$27</f>
        <v>45.041666666666664</v>
      </c>
      <c r="Y32" s="17">
        <f>[28]Agosto!$E$28</f>
        <v>49.291666666666664</v>
      </c>
      <c r="Z32" s="17">
        <f>[28]Agosto!$E$29</f>
        <v>54.541666666666664</v>
      </c>
      <c r="AA32" s="17">
        <f>[28]Agosto!$E$30</f>
        <v>52.791666666666664</v>
      </c>
      <c r="AB32" s="17">
        <f>[28]Agosto!$E$31</f>
        <v>75.333333333333329</v>
      </c>
      <c r="AC32" s="17">
        <f>[28]Agosto!$E$32</f>
        <v>73.75</v>
      </c>
      <c r="AD32" s="17">
        <f>[28]Agosto!$E$33</f>
        <v>57.958333333333336</v>
      </c>
      <c r="AE32" s="17">
        <f>[28]Agosto!$E$34</f>
        <v>52.166666666666664</v>
      </c>
      <c r="AF32" s="17">
        <f>[28]Agosto!$E$35</f>
        <v>50.291666666666664</v>
      </c>
      <c r="AG32" s="26">
        <f t="shared" si="2"/>
        <v>52.927419354838726</v>
      </c>
    </row>
    <row r="33" spans="1:35" s="5" customFormat="1" ht="17.100000000000001" customHeight="1" thickBot="1" x14ac:dyDescent="0.25">
      <c r="A33" s="78" t="s">
        <v>34</v>
      </c>
      <c r="B33" s="79">
        <f t="shared" ref="B33:AG33" si="4">AVERAGE(B5:B32)</f>
        <v>52.023809523809526</v>
      </c>
      <c r="C33" s="79">
        <f t="shared" si="4"/>
        <v>52.215773809523803</v>
      </c>
      <c r="D33" s="79">
        <f t="shared" si="4"/>
        <v>50.972222222222221</v>
      </c>
      <c r="E33" s="79">
        <f t="shared" si="4"/>
        <v>50.41512345679012</v>
      </c>
      <c r="F33" s="79">
        <f t="shared" si="4"/>
        <v>49.236111111111114</v>
      </c>
      <c r="G33" s="79">
        <f t="shared" si="4"/>
        <v>46.368827160493829</v>
      </c>
      <c r="H33" s="79">
        <f t="shared" si="4"/>
        <v>45.715123456790124</v>
      </c>
      <c r="I33" s="79">
        <f t="shared" si="4"/>
        <v>48.597222222222229</v>
      </c>
      <c r="J33" s="79">
        <f t="shared" si="4"/>
        <v>43.383012820512818</v>
      </c>
      <c r="K33" s="79">
        <f t="shared" si="4"/>
        <v>46.669871794871781</v>
      </c>
      <c r="L33" s="79">
        <f t="shared" si="4"/>
        <v>52.354166666666671</v>
      </c>
      <c r="M33" s="79">
        <f t="shared" si="4"/>
        <v>50.091346153846153</v>
      </c>
      <c r="N33" s="79">
        <f t="shared" si="4"/>
        <v>48.774038461538467</v>
      </c>
      <c r="O33" s="79">
        <f t="shared" si="4"/>
        <v>48.634906759906769</v>
      </c>
      <c r="P33" s="79">
        <f t="shared" si="4"/>
        <v>49.500000000000028</v>
      </c>
      <c r="Q33" s="79">
        <f t="shared" si="4"/>
        <v>49.505265567765562</v>
      </c>
      <c r="R33" s="79">
        <f t="shared" si="4"/>
        <v>47.353260869565212</v>
      </c>
      <c r="S33" s="79">
        <f t="shared" si="4"/>
        <v>56.858974358974365</v>
      </c>
      <c r="T33" s="79">
        <f t="shared" si="4"/>
        <v>69.078525641025649</v>
      </c>
      <c r="U33" s="79">
        <f t="shared" si="4"/>
        <v>62.581730769230759</v>
      </c>
      <c r="V33" s="79">
        <f t="shared" si="4"/>
        <v>54.175863991081386</v>
      </c>
      <c r="W33" s="79">
        <f t="shared" si="4"/>
        <v>49.72624024526197</v>
      </c>
      <c r="X33" s="79">
        <f t="shared" si="4"/>
        <v>48.21153846153846</v>
      </c>
      <c r="Y33" s="79">
        <f t="shared" si="4"/>
        <v>58.785256410256416</v>
      </c>
      <c r="Z33" s="79">
        <f t="shared" si="4"/>
        <v>62.197115384615387</v>
      </c>
      <c r="AA33" s="79">
        <f t="shared" si="4"/>
        <v>57.533653846153854</v>
      </c>
      <c r="AB33" s="79">
        <f t="shared" si="4"/>
        <v>75.509615384615373</v>
      </c>
      <c r="AC33" s="79">
        <f t="shared" si="4"/>
        <v>72.788461538461533</v>
      </c>
      <c r="AD33" s="79">
        <f t="shared" si="4"/>
        <v>57.627403846153861</v>
      </c>
      <c r="AE33" s="79">
        <f t="shared" si="4"/>
        <v>49.233516483516482</v>
      </c>
      <c r="AF33" s="79">
        <f t="shared" si="4"/>
        <v>46.455662393162385</v>
      </c>
      <c r="AG33" s="110">
        <f t="shared" si="4"/>
        <v>53.139119526574589</v>
      </c>
      <c r="AH33" s="8"/>
    </row>
    <row r="34" spans="1:35" x14ac:dyDescent="0.2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3"/>
      <c r="AE34" s="84"/>
      <c r="AF34" s="85"/>
      <c r="AG34" s="85"/>
      <c r="AH34" s="86"/>
    </row>
    <row r="35" spans="1:35" x14ac:dyDescent="0.2">
      <c r="A35" s="87"/>
      <c r="B35" s="88"/>
      <c r="C35" s="89" t="s">
        <v>133</v>
      </c>
      <c r="D35" s="89"/>
      <c r="E35" s="89"/>
      <c r="F35" s="89"/>
      <c r="G35" s="89"/>
      <c r="H35" s="88"/>
      <c r="I35" s="88"/>
      <c r="J35" s="88"/>
      <c r="K35" s="88"/>
      <c r="L35" s="88"/>
      <c r="M35" s="88" t="s">
        <v>49</v>
      </c>
      <c r="N35" s="88"/>
      <c r="O35" s="88"/>
      <c r="P35" s="88"/>
      <c r="Q35" s="88"/>
      <c r="R35" s="88"/>
      <c r="S35" s="88"/>
      <c r="T35" s="88"/>
      <c r="U35" s="88"/>
      <c r="V35" s="88" t="s">
        <v>53</v>
      </c>
      <c r="W35" s="88"/>
      <c r="X35" s="88"/>
      <c r="Y35" s="88"/>
      <c r="Z35" s="88"/>
      <c r="AA35" s="88"/>
      <c r="AB35" s="88"/>
      <c r="AC35" s="88"/>
      <c r="AD35" s="90"/>
      <c r="AE35" s="88"/>
      <c r="AF35" s="88"/>
      <c r="AG35" s="90"/>
      <c r="AH35" s="95"/>
    </row>
    <row r="36" spans="1:35" x14ac:dyDescent="0.2">
      <c r="A36" s="87"/>
      <c r="B36" s="88"/>
      <c r="C36" s="88"/>
      <c r="D36" s="88"/>
      <c r="E36" s="88"/>
      <c r="F36" s="88"/>
      <c r="G36" s="88"/>
      <c r="H36" s="88"/>
      <c r="I36" s="88"/>
      <c r="J36" s="92"/>
      <c r="K36" s="92"/>
      <c r="L36" s="92"/>
      <c r="M36" s="92" t="s">
        <v>50</v>
      </c>
      <c r="N36" s="92"/>
      <c r="O36" s="92"/>
      <c r="P36" s="92"/>
      <c r="Q36" s="88"/>
      <c r="R36" s="88"/>
      <c r="S36" s="88"/>
      <c r="T36" s="88"/>
      <c r="U36" s="88"/>
      <c r="V36" s="92" t="s">
        <v>54</v>
      </c>
      <c r="W36" s="92"/>
      <c r="X36" s="88"/>
      <c r="Y36" s="88"/>
      <c r="Z36" s="88"/>
      <c r="AA36" s="88"/>
      <c r="AB36" s="88"/>
      <c r="AC36" s="88"/>
      <c r="AD36" s="90"/>
      <c r="AE36" s="93"/>
      <c r="AF36" s="94"/>
      <c r="AG36" s="88"/>
      <c r="AH36" s="95"/>
      <c r="AI36" s="2"/>
    </row>
    <row r="37" spans="1:35" ht="13.5" thickBot="1" x14ac:dyDescent="0.25">
      <c r="A37" s="99"/>
      <c r="B37" s="105"/>
      <c r="C37" s="105"/>
      <c r="D37" s="105" t="s">
        <v>134</v>
      </c>
      <c r="E37" s="105"/>
      <c r="F37" s="105"/>
      <c r="G37" s="105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1"/>
      <c r="AE37" s="106"/>
      <c r="AF37" s="107"/>
      <c r="AG37" s="108"/>
      <c r="AH37" s="109"/>
      <c r="AI37" s="2"/>
    </row>
  </sheetData>
  <sheetProtection password="C6EC" sheet="1" objects="1" scenarios="1"/>
  <mergeCells count="34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opLeftCell="E16" zoomScale="90" zoomScaleNormal="90" workbookViewId="0">
      <selection activeCell="D43" sqref="D43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6.7109375" style="1" customWidth="1"/>
    <col min="35" max="35" width="9.140625" style="1"/>
  </cols>
  <sheetData>
    <row r="1" spans="1:35" ht="20.100000000000001" customHeight="1" x14ac:dyDescent="0.2">
      <c r="A1" s="131" t="s">
        <v>26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</row>
    <row r="2" spans="1:35" s="4" customFormat="1" ht="20.100000000000001" customHeight="1" x14ac:dyDescent="0.2">
      <c r="A2" s="134" t="s">
        <v>21</v>
      </c>
      <c r="B2" s="127" t="s">
        <v>135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32"/>
      <c r="AI2" s="7"/>
    </row>
    <row r="3" spans="1:35" s="5" customFormat="1" ht="20.100000000000001" customHeight="1" x14ac:dyDescent="0.2">
      <c r="A3" s="134"/>
      <c r="B3" s="133">
        <v>1</v>
      </c>
      <c r="C3" s="133">
        <f>SUM(B3+1)</f>
        <v>2</v>
      </c>
      <c r="D3" s="133">
        <f t="shared" ref="D3:AD3" si="0">SUM(C3+1)</f>
        <v>3</v>
      </c>
      <c r="E3" s="133">
        <f t="shared" si="0"/>
        <v>4</v>
      </c>
      <c r="F3" s="133">
        <f t="shared" si="0"/>
        <v>5</v>
      </c>
      <c r="G3" s="133">
        <f t="shared" si="0"/>
        <v>6</v>
      </c>
      <c r="H3" s="133">
        <f t="shared" si="0"/>
        <v>7</v>
      </c>
      <c r="I3" s="133">
        <f t="shared" si="0"/>
        <v>8</v>
      </c>
      <c r="J3" s="133">
        <f t="shared" si="0"/>
        <v>9</v>
      </c>
      <c r="K3" s="133">
        <f t="shared" si="0"/>
        <v>10</v>
      </c>
      <c r="L3" s="133">
        <f t="shared" si="0"/>
        <v>11</v>
      </c>
      <c r="M3" s="133">
        <f t="shared" si="0"/>
        <v>12</v>
      </c>
      <c r="N3" s="133">
        <f t="shared" si="0"/>
        <v>13</v>
      </c>
      <c r="O3" s="133">
        <f t="shared" si="0"/>
        <v>14</v>
      </c>
      <c r="P3" s="133">
        <f t="shared" si="0"/>
        <v>15</v>
      </c>
      <c r="Q3" s="133">
        <f t="shared" si="0"/>
        <v>16</v>
      </c>
      <c r="R3" s="133">
        <f t="shared" si="0"/>
        <v>17</v>
      </c>
      <c r="S3" s="133">
        <f t="shared" si="0"/>
        <v>18</v>
      </c>
      <c r="T3" s="133">
        <f t="shared" si="0"/>
        <v>19</v>
      </c>
      <c r="U3" s="133">
        <f t="shared" si="0"/>
        <v>20</v>
      </c>
      <c r="V3" s="133">
        <f t="shared" si="0"/>
        <v>21</v>
      </c>
      <c r="W3" s="133">
        <f t="shared" si="0"/>
        <v>22</v>
      </c>
      <c r="X3" s="133">
        <f t="shared" si="0"/>
        <v>23</v>
      </c>
      <c r="Y3" s="133">
        <f t="shared" si="0"/>
        <v>24</v>
      </c>
      <c r="Z3" s="133">
        <f t="shared" si="0"/>
        <v>25</v>
      </c>
      <c r="AA3" s="133">
        <f t="shared" si="0"/>
        <v>26</v>
      </c>
      <c r="AB3" s="133">
        <f t="shared" si="0"/>
        <v>27</v>
      </c>
      <c r="AC3" s="133">
        <f t="shared" si="0"/>
        <v>28</v>
      </c>
      <c r="AD3" s="133">
        <f t="shared" si="0"/>
        <v>29</v>
      </c>
      <c r="AE3" s="133">
        <v>30</v>
      </c>
      <c r="AF3" s="133">
        <v>31</v>
      </c>
      <c r="AG3" s="76" t="s">
        <v>39</v>
      </c>
      <c r="AH3" s="77" t="s">
        <v>38</v>
      </c>
      <c r="AI3" s="8"/>
    </row>
    <row r="4" spans="1:35" s="5" customFormat="1" ht="20.100000000000001" customHeight="1" x14ac:dyDescent="0.2">
      <c r="A4" s="134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76" t="s">
        <v>37</v>
      </c>
      <c r="AH4" s="77" t="s">
        <v>37</v>
      </c>
      <c r="AI4" s="8"/>
    </row>
    <row r="5" spans="1:35" s="5" customFormat="1" ht="20.100000000000001" customHeight="1" x14ac:dyDescent="0.2">
      <c r="A5" s="15" t="s">
        <v>44</v>
      </c>
      <c r="B5" s="17">
        <f>[1]Agosto!$F$5</f>
        <v>100</v>
      </c>
      <c r="C5" s="17">
        <f>[1]Agosto!$F$6</f>
        <v>96</v>
      </c>
      <c r="D5" s="17">
        <f>[1]Agosto!$F$7</f>
        <v>98</v>
      </c>
      <c r="E5" s="17">
        <f>[1]Agosto!$F$8</f>
        <v>98</v>
      </c>
      <c r="F5" s="17">
        <f>[1]Agosto!$F$9</f>
        <v>98</v>
      </c>
      <c r="G5" s="17">
        <f>[1]Agosto!$F$10</f>
        <v>95</v>
      </c>
      <c r="H5" s="17">
        <f>[1]Agosto!$F$11</f>
        <v>97</v>
      </c>
      <c r="I5" s="17">
        <f>[1]Agosto!$F$12</f>
        <v>98</v>
      </c>
      <c r="J5" s="17">
        <f>[1]Agosto!$F$13</f>
        <v>87</v>
      </c>
      <c r="K5" s="17">
        <f>[1]Agosto!$F$14</f>
        <v>84</v>
      </c>
      <c r="L5" s="17">
        <f>[1]Agosto!$F$15</f>
        <v>96</v>
      </c>
      <c r="M5" s="17">
        <f>[1]Agosto!$F$16</f>
        <v>99</v>
      </c>
      <c r="N5" s="17">
        <f>[1]Agosto!$F$17</f>
        <v>96</v>
      </c>
      <c r="O5" s="17">
        <f>[1]Agosto!$F$18</f>
        <v>98</v>
      </c>
      <c r="P5" s="17">
        <f>[1]Agosto!$F$19</f>
        <v>85</v>
      </c>
      <c r="Q5" s="17">
        <f>[1]Agosto!$F$20</f>
        <v>92</v>
      </c>
      <c r="R5" s="17">
        <f>[1]Agosto!$F$21</f>
        <v>90</v>
      </c>
      <c r="S5" s="17">
        <f>[1]Agosto!$F$22</f>
        <v>79</v>
      </c>
      <c r="T5" s="17">
        <f>[1]Agosto!$F$23</f>
        <v>95</v>
      </c>
      <c r="U5" s="17">
        <f>[1]Agosto!$F$24</f>
        <v>100</v>
      </c>
      <c r="V5" s="17">
        <f>[1]Agosto!$F$25</f>
        <v>98</v>
      </c>
      <c r="W5" s="17">
        <f>[1]Agosto!$F$26</f>
        <v>95</v>
      </c>
      <c r="X5" s="17">
        <f>[1]Agosto!$F$27</f>
        <v>95</v>
      </c>
      <c r="Y5" s="17">
        <f>[1]Agosto!$F$28</f>
        <v>81</v>
      </c>
      <c r="Z5" s="17">
        <f>[1]Agosto!$F$29</f>
        <v>89</v>
      </c>
      <c r="AA5" s="17">
        <f>[1]Agosto!$F$30</f>
        <v>87</v>
      </c>
      <c r="AB5" s="17">
        <f>[1]Agosto!$F$31</f>
        <v>98</v>
      </c>
      <c r="AC5" s="17">
        <f>[1]Agosto!$F$32</f>
        <v>100</v>
      </c>
      <c r="AD5" s="17">
        <f>[1]Agosto!$F$33</f>
        <v>100</v>
      </c>
      <c r="AE5" s="17">
        <f>[1]Agosto!$F$34</f>
        <v>99</v>
      </c>
      <c r="AF5" s="17">
        <f>[1]Agosto!$F$35</f>
        <v>97</v>
      </c>
      <c r="AG5" s="25">
        <f>MAX(B5:AF5)</f>
        <v>100</v>
      </c>
      <c r="AH5" s="33">
        <f>AVERAGE(B5:AF5)</f>
        <v>94.193548387096769</v>
      </c>
      <c r="AI5" s="8"/>
    </row>
    <row r="6" spans="1:35" ht="17.100000000000001" customHeight="1" x14ac:dyDescent="0.2">
      <c r="A6" s="15" t="s">
        <v>0</v>
      </c>
      <c r="B6" s="17">
        <f>[2]Agosto!$F$5</f>
        <v>89</v>
      </c>
      <c r="C6" s="17">
        <f>[2]Agosto!$F$6</f>
        <v>91</v>
      </c>
      <c r="D6" s="17">
        <f>[2]Agosto!$F$7</f>
        <v>91</v>
      </c>
      <c r="E6" s="17">
        <f>[2]Agosto!$F$8</f>
        <v>92</v>
      </c>
      <c r="F6" s="17">
        <f>[2]Agosto!$F$9</f>
        <v>92</v>
      </c>
      <c r="G6" s="17">
        <f>[2]Agosto!$F$10</f>
        <v>80</v>
      </c>
      <c r="H6" s="17">
        <f>[2]Agosto!$F$11</f>
        <v>76</v>
      </c>
      <c r="I6" s="17">
        <f>[2]Agosto!$F$12</f>
        <v>81</v>
      </c>
      <c r="J6" s="17">
        <f>[2]Agosto!$F$13</f>
        <v>85</v>
      </c>
      <c r="K6" s="17">
        <f>[2]Agosto!$F$14</f>
        <v>80</v>
      </c>
      <c r="L6" s="17">
        <f>[2]Agosto!$F$15</f>
        <v>83</v>
      </c>
      <c r="M6" s="17">
        <f>[2]Agosto!$F$16</f>
        <v>89</v>
      </c>
      <c r="N6" s="17">
        <f>[2]Agosto!$F$17</f>
        <v>87</v>
      </c>
      <c r="O6" s="17">
        <f>[2]Agosto!$F$18</f>
        <v>91</v>
      </c>
      <c r="P6" s="17">
        <f>[2]Agosto!$F$19</f>
        <v>80</v>
      </c>
      <c r="Q6" s="17">
        <f>[2]Agosto!$F$20</f>
        <v>93</v>
      </c>
      <c r="R6" s="17">
        <f>[2]Agosto!$F$21</f>
        <v>81</v>
      </c>
      <c r="S6" s="17">
        <f>[2]Agosto!$F$22</f>
        <v>96</v>
      </c>
      <c r="T6" s="17">
        <f>[2]Agosto!$F$23</f>
        <v>97</v>
      </c>
      <c r="U6" s="17">
        <f>[2]Agosto!$F$24</f>
        <v>97</v>
      </c>
      <c r="V6" s="17">
        <f>[2]Agosto!$F$25</f>
        <v>94</v>
      </c>
      <c r="W6" s="17">
        <f>[2]Agosto!$F$26</f>
        <v>87</v>
      </c>
      <c r="X6" s="17">
        <f>[2]Agosto!$F$27</f>
        <v>77</v>
      </c>
      <c r="Y6" s="17">
        <f>[2]Agosto!$F$28</f>
        <v>96</v>
      </c>
      <c r="Z6" s="17">
        <f>[2]Agosto!$F$29</f>
        <v>96</v>
      </c>
      <c r="AA6" s="17">
        <f>[2]Agosto!$F$30</f>
        <v>97</v>
      </c>
      <c r="AB6" s="17">
        <f>[2]Agosto!$F$31</f>
        <v>97</v>
      </c>
      <c r="AC6" s="17">
        <f>[2]Agosto!$F$32</f>
        <v>98</v>
      </c>
      <c r="AD6" s="17">
        <f>[2]Agosto!$F$33</f>
        <v>94</v>
      </c>
      <c r="AE6" s="17">
        <f>[2]Agosto!$F$34</f>
        <v>94</v>
      </c>
      <c r="AF6" s="17">
        <f>[2]Agosto!$F$35</f>
        <v>92</v>
      </c>
      <c r="AG6" s="26">
        <f>MAX(B6:AF6)</f>
        <v>98</v>
      </c>
      <c r="AH6" s="29">
        <f t="shared" ref="AH6:AH16" si="1">AVERAGE(B6:AF6)</f>
        <v>89.451612903225808</v>
      </c>
    </row>
    <row r="7" spans="1:35" ht="17.100000000000001" customHeight="1" x14ac:dyDescent="0.2">
      <c r="A7" s="15" t="s">
        <v>1</v>
      </c>
      <c r="B7" s="17">
        <f>[3]Agosto!$F$5</f>
        <v>94</v>
      </c>
      <c r="C7" s="17">
        <f>[3]Agosto!$F$6</f>
        <v>96</v>
      </c>
      <c r="D7" s="17">
        <f>[3]Agosto!$F$7</f>
        <v>91</v>
      </c>
      <c r="E7" s="17">
        <f>[3]Agosto!$F$8</f>
        <v>95</v>
      </c>
      <c r="F7" s="17">
        <f>[3]Agosto!$F$9</f>
        <v>95</v>
      </c>
      <c r="G7" s="17">
        <f>[3]Agosto!$F$10</f>
        <v>90</v>
      </c>
      <c r="H7" s="17">
        <f>[3]Agosto!$F$11</f>
        <v>73</v>
      </c>
      <c r="I7" s="17">
        <f>[3]Agosto!$F$12</f>
        <v>85</v>
      </c>
      <c r="J7" s="17">
        <f>[3]Agosto!$F$13</f>
        <v>81</v>
      </c>
      <c r="K7" s="17">
        <f>[3]Agosto!$F$14</f>
        <v>88</v>
      </c>
      <c r="L7" s="17">
        <f>[3]Agosto!$F$15</f>
        <v>93</v>
      </c>
      <c r="M7" s="17">
        <f>[3]Agosto!$F$16</f>
        <v>86</v>
      </c>
      <c r="N7" s="17">
        <f>[3]Agosto!$F$17</f>
        <v>85</v>
      </c>
      <c r="O7" s="17">
        <f>[3]Agosto!$F$18</f>
        <v>83</v>
      </c>
      <c r="P7" s="17">
        <f>[3]Agosto!$F$19</f>
        <v>89</v>
      </c>
      <c r="Q7" s="17">
        <f>[3]Agosto!$F$20</f>
        <v>94</v>
      </c>
      <c r="R7" s="17">
        <f>[3]Agosto!$F$21</f>
        <v>92</v>
      </c>
      <c r="S7" s="17">
        <f>[3]Agosto!$F$22</f>
        <v>89</v>
      </c>
      <c r="T7" s="17">
        <f>[3]Agosto!$F$23</f>
        <v>94</v>
      </c>
      <c r="U7" s="17">
        <f>[3]Agosto!$F$24</f>
        <v>93</v>
      </c>
      <c r="V7" s="17">
        <f>[3]Agosto!$F$25</f>
        <v>85</v>
      </c>
      <c r="W7" s="17">
        <f>[3]Agosto!$F$26</f>
        <v>87</v>
      </c>
      <c r="X7" s="17">
        <f>[3]Agosto!$F$27</f>
        <v>88</v>
      </c>
      <c r="Y7" s="17">
        <f>[3]Agosto!$F$28</f>
        <v>89</v>
      </c>
      <c r="Z7" s="17">
        <f>[3]Agosto!$F$29</f>
        <v>86</v>
      </c>
      <c r="AA7" s="17">
        <f>[3]Agosto!$F$30</f>
        <v>87</v>
      </c>
      <c r="AB7" s="17">
        <f>[3]Agosto!$F$31</f>
        <v>85</v>
      </c>
      <c r="AC7" s="17">
        <f>[3]Agosto!$F$32</f>
        <v>90</v>
      </c>
      <c r="AD7" s="17">
        <f>[3]Agosto!$F$33</f>
        <v>80</v>
      </c>
      <c r="AE7" s="17">
        <f>[3]Agosto!$F$34</f>
        <v>84</v>
      </c>
      <c r="AF7" s="17">
        <f>[3]Agosto!$F$35</f>
        <v>86</v>
      </c>
      <c r="AG7" s="26">
        <f>MAX(B7:AF7)</f>
        <v>96</v>
      </c>
      <c r="AH7" s="29">
        <f t="shared" si="1"/>
        <v>88.161290322580641</v>
      </c>
    </row>
    <row r="8" spans="1:35" ht="17.100000000000001" customHeight="1" x14ac:dyDescent="0.2">
      <c r="A8" s="15" t="s">
        <v>74</v>
      </c>
      <c r="B8" s="17">
        <f>[4]Agosto!$F$5</f>
        <v>74</v>
      </c>
      <c r="C8" s="17">
        <f>[4]Agosto!$F$6</f>
        <v>71</v>
      </c>
      <c r="D8" s="17">
        <f>[4]Agosto!$F$7</f>
        <v>78</v>
      </c>
      <c r="E8" s="17">
        <f>[4]Agosto!$F$8</f>
        <v>82</v>
      </c>
      <c r="F8" s="17">
        <f>[4]Agosto!$F$9</f>
        <v>75</v>
      </c>
      <c r="G8" s="17">
        <f>[4]Agosto!$F$10</f>
        <v>69</v>
      </c>
      <c r="H8" s="17">
        <f>[4]Agosto!$F$11</f>
        <v>58</v>
      </c>
      <c r="I8" s="17">
        <f>[4]Agosto!$F$12</f>
        <v>70</v>
      </c>
      <c r="J8" s="17">
        <f>[4]Agosto!$F$13</f>
        <v>65</v>
      </c>
      <c r="K8" s="17">
        <f>[4]Agosto!$F$14</f>
        <v>76</v>
      </c>
      <c r="L8" s="17">
        <f>[4]Agosto!$F$15</f>
        <v>76</v>
      </c>
      <c r="M8" s="17">
        <f>[4]Agosto!$F$16</f>
        <v>80</v>
      </c>
      <c r="N8" s="17">
        <f>[4]Agosto!$F$17</f>
        <v>73</v>
      </c>
      <c r="O8" s="17">
        <f>[4]Agosto!$F$18</f>
        <v>70</v>
      </c>
      <c r="P8" s="17">
        <f>[4]Agosto!$F$19</f>
        <v>78</v>
      </c>
      <c r="Q8" s="17">
        <f>[4]Agosto!$F$20</f>
        <v>69</v>
      </c>
      <c r="R8" s="17">
        <f>[4]Agosto!$F$21</f>
        <v>67</v>
      </c>
      <c r="S8" s="17">
        <f>[4]Agosto!$F$22</f>
        <v>82</v>
      </c>
      <c r="T8" s="17">
        <f>[4]Agosto!$F$23</f>
        <v>97</v>
      </c>
      <c r="U8" s="17">
        <f>[4]Agosto!$F$24</f>
        <v>96</v>
      </c>
      <c r="V8" s="17">
        <f>[4]Agosto!$F$25</f>
        <v>84</v>
      </c>
      <c r="W8" s="17">
        <f>[4]Agosto!$F$26</f>
        <v>83</v>
      </c>
      <c r="X8" s="17">
        <f>[4]Agosto!$F$27</f>
        <v>80</v>
      </c>
      <c r="Y8" s="17">
        <f>[4]Agosto!$F$28</f>
        <v>74</v>
      </c>
      <c r="Z8" s="17">
        <f>[4]Agosto!$F$29</f>
        <v>92</v>
      </c>
      <c r="AA8" s="17">
        <f>[4]Agosto!$F$30</f>
        <v>84</v>
      </c>
      <c r="AB8" s="17">
        <f>[4]Agosto!$F$31</f>
        <v>95</v>
      </c>
      <c r="AC8" s="17">
        <f>[4]Agosto!$F$32</f>
        <v>97</v>
      </c>
      <c r="AD8" s="17">
        <f>[4]Agosto!$F$33</f>
        <v>89</v>
      </c>
      <c r="AE8" s="17">
        <f>[4]Agosto!$F$34</f>
        <v>74</v>
      </c>
      <c r="AF8" s="17">
        <f>[4]Agosto!$F$35</f>
        <v>66</v>
      </c>
      <c r="AG8" s="26">
        <f>MAX(B8:AF8)</f>
        <v>97</v>
      </c>
      <c r="AH8" s="29">
        <f t="shared" si="1"/>
        <v>78.193548387096769</v>
      </c>
    </row>
    <row r="9" spans="1:35" ht="17.100000000000001" customHeight="1" x14ac:dyDescent="0.2">
      <c r="A9" s="15" t="s">
        <v>45</v>
      </c>
      <c r="B9" s="17">
        <f>[5]Agosto!$F$5</f>
        <v>88</v>
      </c>
      <c r="C9" s="17">
        <f>[5]Agosto!$F$6</f>
        <v>89</v>
      </c>
      <c r="D9" s="17">
        <f>[5]Agosto!$F$7</f>
        <v>87</v>
      </c>
      <c r="E9" s="17">
        <f>[5]Agosto!$F$8</f>
        <v>81</v>
      </c>
      <c r="F9" s="17">
        <f>[5]Agosto!$F$9</f>
        <v>94</v>
      </c>
      <c r="G9" s="17">
        <f>[5]Agosto!$F$10</f>
        <v>87</v>
      </c>
      <c r="H9" s="17">
        <f>[5]Agosto!$F$11</f>
        <v>66</v>
      </c>
      <c r="I9" s="17">
        <f>[5]Agosto!$F$12</f>
        <v>73</v>
      </c>
      <c r="J9" s="17">
        <f>[5]Agosto!$F$13</f>
        <v>77</v>
      </c>
      <c r="K9" s="17">
        <f>[5]Agosto!$F$14</f>
        <v>79</v>
      </c>
      <c r="L9" s="17">
        <f>[5]Agosto!$F$15</f>
        <v>97</v>
      </c>
      <c r="M9" s="17">
        <f>[5]Agosto!$F$16</f>
        <v>100</v>
      </c>
      <c r="N9" s="17">
        <f>[5]Agosto!$F$17</f>
        <v>84</v>
      </c>
      <c r="O9" s="17">
        <f>[5]Agosto!$F$18</f>
        <v>100</v>
      </c>
      <c r="P9" s="17">
        <f>[5]Agosto!$F$19</f>
        <v>100</v>
      </c>
      <c r="Q9" s="17">
        <f>[5]Agosto!$F$20</f>
        <v>100</v>
      </c>
      <c r="R9" s="17">
        <f>[5]Agosto!$F$21</f>
        <v>92</v>
      </c>
      <c r="S9" s="17">
        <f>[5]Agosto!$F$22</f>
        <v>92</v>
      </c>
      <c r="T9" s="17">
        <f>[5]Agosto!$F$23</f>
        <v>100</v>
      </c>
      <c r="U9" s="17">
        <f>[5]Agosto!$F$24</f>
        <v>100</v>
      </c>
      <c r="V9" s="17">
        <f>[5]Agosto!$F$25</f>
        <v>96</v>
      </c>
      <c r="W9" s="17">
        <f>[5]Agosto!$F$26</f>
        <v>75</v>
      </c>
      <c r="X9" s="17">
        <f>[5]Agosto!$F$27</f>
        <v>81</v>
      </c>
      <c r="Y9" s="17">
        <f>[5]Agosto!$F$28</f>
        <v>90</v>
      </c>
      <c r="Z9" s="17">
        <f>[5]Agosto!$F$29</f>
        <v>94</v>
      </c>
      <c r="AA9" s="17">
        <f>[5]Agosto!$F$30</f>
        <v>79</v>
      </c>
      <c r="AB9" s="17">
        <f>[5]Agosto!$F$31</f>
        <v>90</v>
      </c>
      <c r="AC9" s="17">
        <f>[5]Agosto!$F$32</f>
        <v>95</v>
      </c>
      <c r="AD9" s="17">
        <f>[5]Agosto!$F$33</f>
        <v>87</v>
      </c>
      <c r="AE9" s="17">
        <f>[5]Agosto!$F$34</f>
        <v>85</v>
      </c>
      <c r="AF9" s="17">
        <f>[5]Agosto!$F$35</f>
        <v>83</v>
      </c>
      <c r="AG9" s="26">
        <f>MAX(B9:AF9)</f>
        <v>100</v>
      </c>
      <c r="AH9" s="29">
        <f t="shared" ref="AH9" si="2">AVERAGE(B9:AF9)</f>
        <v>88.41935483870968</v>
      </c>
    </row>
    <row r="10" spans="1:35" ht="17.100000000000001" customHeight="1" x14ac:dyDescent="0.2">
      <c r="A10" s="15" t="s">
        <v>2</v>
      </c>
      <c r="B10" s="17">
        <f>[6]Agosto!$F$5</f>
        <v>65</v>
      </c>
      <c r="C10" s="17">
        <f>[6]Agosto!$F$6</f>
        <v>56</v>
      </c>
      <c r="D10" s="17">
        <f>[6]Agosto!$F$7</f>
        <v>59</v>
      </c>
      <c r="E10" s="17">
        <f>[6]Agosto!$F$8</f>
        <v>69</v>
      </c>
      <c r="F10" s="17">
        <f>[6]Agosto!$F$9</f>
        <v>63</v>
      </c>
      <c r="G10" s="17">
        <f>[6]Agosto!$F$10</f>
        <v>52</v>
      </c>
      <c r="H10" s="17">
        <f>[6]Agosto!$F$11</f>
        <v>52</v>
      </c>
      <c r="I10" s="17">
        <f>[6]Agosto!$F$12</f>
        <v>56</v>
      </c>
      <c r="J10" s="17">
        <f>[6]Agosto!$F$13</f>
        <v>41</v>
      </c>
      <c r="K10" s="17">
        <f>[6]Agosto!$F$14</f>
        <v>53</v>
      </c>
      <c r="L10" s="17">
        <f>[6]Agosto!$F$15</f>
        <v>56</v>
      </c>
      <c r="M10" s="17">
        <f>[6]Agosto!$F$16</f>
        <v>46</v>
      </c>
      <c r="N10" s="17">
        <f>[6]Agosto!$F$17</f>
        <v>62</v>
      </c>
      <c r="O10" s="17">
        <f>[6]Agosto!$F$18</f>
        <v>55</v>
      </c>
      <c r="P10" s="17">
        <f>[6]Agosto!$F$19</f>
        <v>52</v>
      </c>
      <c r="Q10" s="17">
        <f>[6]Agosto!$F$20</f>
        <v>68</v>
      </c>
      <c r="R10" s="17">
        <f>[6]Agosto!$F$21</f>
        <v>51</v>
      </c>
      <c r="S10" s="17">
        <f>[6]Agosto!$F$22</f>
        <v>65</v>
      </c>
      <c r="T10" s="17">
        <f>[6]Agosto!$F$23</f>
        <v>87</v>
      </c>
      <c r="U10" s="17">
        <f>[6]Agosto!$F$24</f>
        <v>81</v>
      </c>
      <c r="V10" s="17">
        <f>[6]Agosto!$F$25</f>
        <v>61</v>
      </c>
      <c r="W10" s="17">
        <f>[6]Agosto!$F$26</f>
        <v>49</v>
      </c>
      <c r="X10" s="17">
        <f>[6]Agosto!$F$27</f>
        <v>57</v>
      </c>
      <c r="Y10" s="17">
        <f>[6]Agosto!$F$28</f>
        <v>78</v>
      </c>
      <c r="Z10" s="17">
        <f>[6]Agosto!$F$29</f>
        <v>65</v>
      </c>
      <c r="AA10" s="17">
        <f>[6]Agosto!$F$30</f>
        <v>59</v>
      </c>
      <c r="AB10" s="17">
        <f>[6]Agosto!$F$31</f>
        <v>88</v>
      </c>
      <c r="AC10" s="17">
        <f>[6]Agosto!$F$32</f>
        <v>92</v>
      </c>
      <c r="AD10" s="17">
        <f>[6]Agosto!$F$33</f>
        <v>71</v>
      </c>
      <c r="AE10" s="17">
        <f>[6]Agosto!$F$34</f>
        <v>60</v>
      </c>
      <c r="AF10" s="17">
        <f>[6]Agosto!$F$35</f>
        <v>57</v>
      </c>
      <c r="AG10" s="26">
        <f t="shared" ref="AG10:AG16" si="3">MAX(B10:AF10)</f>
        <v>92</v>
      </c>
      <c r="AH10" s="29">
        <f>AVERAGE(B10:AF10)</f>
        <v>62.12903225806452</v>
      </c>
    </row>
    <row r="11" spans="1:35" ht="17.100000000000001" customHeight="1" x14ac:dyDescent="0.2">
      <c r="A11" s="15" t="s">
        <v>3</v>
      </c>
      <c r="B11" s="17">
        <f>[7]Agosto!$F$5</f>
        <v>85</v>
      </c>
      <c r="C11" s="17">
        <f>[7]Agosto!$F$6</f>
        <v>86</v>
      </c>
      <c r="D11" s="17">
        <f>[7]Agosto!$F$7</f>
        <v>89</v>
      </c>
      <c r="E11" s="17">
        <f>[7]Agosto!$F$8</f>
        <v>84</v>
      </c>
      <c r="F11" s="17">
        <f>[7]Agosto!$F$9</f>
        <v>86</v>
      </c>
      <c r="G11" s="17">
        <f>[7]Agosto!$F$10</f>
        <v>83</v>
      </c>
      <c r="H11" s="17">
        <f>[7]Agosto!$F$11</f>
        <v>84</v>
      </c>
      <c r="I11" s="17">
        <f>[7]Agosto!$F$12</f>
        <v>82</v>
      </c>
      <c r="J11" s="17">
        <f>[7]Agosto!$F$13</f>
        <v>84</v>
      </c>
      <c r="K11" s="17">
        <f>[7]Agosto!$F$14</f>
        <v>79</v>
      </c>
      <c r="L11" s="17">
        <f>[7]Agosto!$F$15</f>
        <v>86</v>
      </c>
      <c r="M11" s="17">
        <f>[7]Agosto!$F$16</f>
        <v>82</v>
      </c>
      <c r="N11" s="17">
        <f>[7]Agosto!$F$17</f>
        <v>84</v>
      </c>
      <c r="O11" s="17">
        <f>[7]Agosto!$F$18</f>
        <v>85</v>
      </c>
      <c r="P11" s="17">
        <f>[7]Agosto!$F$19</f>
        <v>77</v>
      </c>
      <c r="Q11" s="17">
        <f>[7]Agosto!$F$20</f>
        <v>82</v>
      </c>
      <c r="R11" s="17">
        <f>[7]Agosto!$F$21</f>
        <v>82</v>
      </c>
      <c r="S11" s="17">
        <f>[7]Agosto!$F$22</f>
        <v>74</v>
      </c>
      <c r="T11" s="17">
        <f>[7]Agosto!$F$23</f>
        <v>79</v>
      </c>
      <c r="U11" s="17">
        <f>[7]Agosto!$F$24</f>
        <v>81</v>
      </c>
      <c r="V11" s="17">
        <f>[7]Agosto!$F$25</f>
        <v>82</v>
      </c>
      <c r="W11" s="17">
        <f>[7]Agosto!$F$26</f>
        <v>79</v>
      </c>
      <c r="X11" s="17">
        <f>[7]Agosto!$F$27</f>
        <v>82</v>
      </c>
      <c r="Y11" s="17">
        <f>[7]Agosto!$F$28</f>
        <v>75</v>
      </c>
      <c r="Z11" s="17">
        <f>[7]Agosto!$F$29</f>
        <v>74</v>
      </c>
      <c r="AA11" s="17">
        <f>[7]Agosto!$F$30</f>
        <v>79</v>
      </c>
      <c r="AB11" s="17">
        <f>[7]Agosto!$F$31</f>
        <v>93</v>
      </c>
      <c r="AC11" s="17">
        <f>[7]Agosto!$F$32</f>
        <v>94</v>
      </c>
      <c r="AD11" s="17">
        <f>[7]Agosto!$F$33</f>
        <v>92</v>
      </c>
      <c r="AE11" s="17">
        <f>[7]Agosto!$F$34</f>
        <v>79</v>
      </c>
      <c r="AF11" s="17">
        <f>[7]Agosto!$F$35</f>
        <v>86</v>
      </c>
      <c r="AG11" s="26">
        <f t="shared" si="3"/>
        <v>94</v>
      </c>
      <c r="AH11" s="29">
        <f>AVERAGE(B11:AF11)</f>
        <v>82.870967741935488</v>
      </c>
    </row>
    <row r="12" spans="1:35" ht="17.100000000000001" customHeight="1" x14ac:dyDescent="0.2">
      <c r="A12" s="15" t="s">
        <v>4</v>
      </c>
      <c r="B12" s="17">
        <f>[8]Agosto!$F$5</f>
        <v>62</v>
      </c>
      <c r="C12" s="17">
        <f>[8]Agosto!$F$6</f>
        <v>66</v>
      </c>
      <c r="D12" s="17">
        <f>[8]Agosto!$F$7</f>
        <v>61</v>
      </c>
      <c r="E12" s="17">
        <f>[8]Agosto!$F$8</f>
        <v>52</v>
      </c>
      <c r="F12" s="17">
        <f>[8]Agosto!$F$9</f>
        <v>57</v>
      </c>
      <c r="G12" s="17">
        <f>[8]Agosto!$F$10</f>
        <v>55</v>
      </c>
      <c r="H12" s="17">
        <f>[8]Agosto!$F$11</f>
        <v>52</v>
      </c>
      <c r="I12" s="17">
        <f>[8]Agosto!$F$12</f>
        <v>51</v>
      </c>
      <c r="J12" s="17">
        <f>[8]Agosto!$F$13</f>
        <v>57</v>
      </c>
      <c r="K12" s="17">
        <f>[8]Agosto!$F$14</f>
        <v>64</v>
      </c>
      <c r="L12" s="17">
        <f>[8]Agosto!$F$15</f>
        <v>69</v>
      </c>
      <c r="M12" s="17">
        <f>[8]Agosto!$F$16</f>
        <v>62</v>
      </c>
      <c r="N12" s="17">
        <f>[8]Agosto!$F$17</f>
        <v>65</v>
      </c>
      <c r="O12" s="17">
        <f>[8]Agosto!$F$18</f>
        <v>62</v>
      </c>
      <c r="P12" s="17">
        <f>[8]Agosto!$F$19</f>
        <v>63</v>
      </c>
      <c r="Q12" s="17">
        <f>[8]Agosto!$F$20</f>
        <v>55</v>
      </c>
      <c r="R12" s="17">
        <f>[8]Agosto!$F$21</f>
        <v>59</v>
      </c>
      <c r="S12" s="17">
        <f>[8]Agosto!$F$22</f>
        <v>60</v>
      </c>
      <c r="T12" s="17">
        <f>[8]Agosto!$F$23</f>
        <v>94</v>
      </c>
      <c r="U12" s="17">
        <f>[8]Agosto!$F$24</f>
        <v>90</v>
      </c>
      <c r="V12" s="17">
        <f>[8]Agosto!$F$25</f>
        <v>59</v>
      </c>
      <c r="W12" s="17">
        <f>[8]Agosto!$F$26</f>
        <v>58</v>
      </c>
      <c r="X12" s="17">
        <f>[8]Agosto!$F$27</f>
        <v>54</v>
      </c>
      <c r="Y12" s="17">
        <f>[8]Agosto!$F$28</f>
        <v>46</v>
      </c>
      <c r="Z12" s="17">
        <f>[8]Agosto!$F$29</f>
        <v>75</v>
      </c>
      <c r="AA12" s="17">
        <f>[8]Agosto!$F$30</f>
        <v>74</v>
      </c>
      <c r="AB12" s="17">
        <f>[8]Agosto!$F$31</f>
        <v>94</v>
      </c>
      <c r="AC12" s="17">
        <f>[8]Agosto!$F$32</f>
        <v>95</v>
      </c>
      <c r="AD12" s="17">
        <f>[8]Agosto!$F$33</f>
        <v>82</v>
      </c>
      <c r="AE12" s="17">
        <f>[8]Agosto!$F$34</f>
        <v>54</v>
      </c>
      <c r="AF12" s="17">
        <f>[8]Agosto!$F$35</f>
        <v>56</v>
      </c>
      <c r="AG12" s="26">
        <f>MAX(B12:AF12)</f>
        <v>95</v>
      </c>
      <c r="AH12" s="29">
        <f t="shared" si="1"/>
        <v>64.612903225806448</v>
      </c>
    </row>
    <row r="13" spans="1:35" ht="17.100000000000001" customHeight="1" x14ac:dyDescent="0.2">
      <c r="A13" s="15" t="s">
        <v>5</v>
      </c>
      <c r="B13" s="17">
        <f>[9]Agosto!$F$5</f>
        <v>53</v>
      </c>
      <c r="C13" s="17">
        <f>[9]Agosto!$F$6</f>
        <v>61</v>
      </c>
      <c r="D13" s="17" t="str">
        <f>[9]Agosto!$F$7</f>
        <v>*</v>
      </c>
      <c r="E13" s="17" t="str">
        <f>[9]Agosto!$F$8</f>
        <v>*</v>
      </c>
      <c r="F13" s="17" t="str">
        <f>[9]Agosto!$F$9</f>
        <v>*</v>
      </c>
      <c r="G13" s="17" t="str">
        <f>[9]Agosto!$F$10</f>
        <v>*</v>
      </c>
      <c r="H13" s="17" t="str">
        <f>[9]Agosto!$F$11</f>
        <v>*</v>
      </c>
      <c r="I13" s="17" t="str">
        <f>[9]Agosto!$F$12</f>
        <v>*</v>
      </c>
      <c r="J13" s="17" t="str">
        <f>[9]Agosto!$F$13</f>
        <v>*</v>
      </c>
      <c r="K13" s="17" t="str">
        <f>[9]Agosto!$F$14</f>
        <v>*</v>
      </c>
      <c r="L13" s="17" t="str">
        <f>[9]Agosto!$F$15</f>
        <v>*</v>
      </c>
      <c r="M13" s="17" t="str">
        <f>[9]Agosto!$F$16</f>
        <v>*</v>
      </c>
      <c r="N13" s="17" t="str">
        <f>[9]Agosto!$F$17</f>
        <v>*</v>
      </c>
      <c r="O13" s="17" t="str">
        <f>[9]Agosto!$F$18</f>
        <v>*</v>
      </c>
      <c r="P13" s="17" t="str">
        <f>[9]Agosto!$F$19</f>
        <v>*</v>
      </c>
      <c r="Q13" s="17" t="str">
        <f>[9]Agosto!$F$20</f>
        <v>*</v>
      </c>
      <c r="R13" s="17" t="str">
        <f>[9]Agosto!$F$21</f>
        <v>*</v>
      </c>
      <c r="S13" s="17" t="str">
        <f>[9]Agosto!$F$22</f>
        <v>*</v>
      </c>
      <c r="T13" s="17" t="str">
        <f>[9]Agosto!$F$23</f>
        <v>*</v>
      </c>
      <c r="U13" s="17" t="str">
        <f>[9]Agosto!$F$24</f>
        <v>*</v>
      </c>
      <c r="V13" s="17" t="str">
        <f>[9]Agosto!$F$25</f>
        <v>*</v>
      </c>
      <c r="W13" s="17" t="str">
        <f>[9]Agosto!$F$26</f>
        <v>*</v>
      </c>
      <c r="X13" s="17" t="str">
        <f>[9]Agosto!$F$27</f>
        <v>*</v>
      </c>
      <c r="Y13" s="17" t="str">
        <f>[9]Agosto!$F$28</f>
        <v>*</v>
      </c>
      <c r="Z13" s="17" t="str">
        <f>[9]Agosto!$F$29</f>
        <v>*</v>
      </c>
      <c r="AA13" s="17" t="str">
        <f>[9]Agosto!$F$30</f>
        <v>*</v>
      </c>
      <c r="AB13" s="17" t="str">
        <f>[9]Agosto!$F$31</f>
        <v>*</v>
      </c>
      <c r="AC13" s="17" t="str">
        <f>[9]Agosto!$F$32</f>
        <v>*</v>
      </c>
      <c r="AD13" s="17" t="str">
        <f>[9]Agosto!$F$33</f>
        <v>*</v>
      </c>
      <c r="AE13" s="17" t="str">
        <f>[9]Agosto!$F$34</f>
        <v>*</v>
      </c>
      <c r="AF13" s="17" t="str">
        <f>[9]Agosto!$F$35</f>
        <v>*</v>
      </c>
      <c r="AG13" s="26">
        <f t="shared" si="3"/>
        <v>61</v>
      </c>
      <c r="AH13" s="29">
        <f t="shared" si="1"/>
        <v>57</v>
      </c>
    </row>
    <row r="14" spans="1:35" ht="17.100000000000001" customHeight="1" x14ac:dyDescent="0.2">
      <c r="A14" s="15" t="s">
        <v>47</v>
      </c>
      <c r="B14" s="17">
        <f>[10]Agosto!$F$5</f>
        <v>69</v>
      </c>
      <c r="C14" s="17">
        <f>[10]Agosto!$F$6</f>
        <v>76</v>
      </c>
      <c r="D14" s="17">
        <f>[10]Agosto!$F$7</f>
        <v>61</v>
      </c>
      <c r="E14" s="17">
        <f>[10]Agosto!$F$8</f>
        <v>67</v>
      </c>
      <c r="F14" s="17">
        <f>[10]Agosto!$F$9</f>
        <v>69</v>
      </c>
      <c r="G14" s="17">
        <f>[10]Agosto!$F$10</f>
        <v>55</v>
      </c>
      <c r="H14" s="17">
        <f>[10]Agosto!$F$11</f>
        <v>50</v>
      </c>
      <c r="I14" s="17">
        <f>[10]Agosto!$F$12</f>
        <v>58</v>
      </c>
      <c r="J14" s="17">
        <f>[10]Agosto!$F$13</f>
        <v>58</v>
      </c>
      <c r="K14" s="17">
        <f>[10]Agosto!$F$14</f>
        <v>69</v>
      </c>
      <c r="L14" s="17">
        <f>[10]Agosto!$F$15</f>
        <v>72</v>
      </c>
      <c r="M14" s="17">
        <f>[10]Agosto!$F$16</f>
        <v>70</v>
      </c>
      <c r="N14" s="17">
        <f>[10]Agosto!$F$17</f>
        <v>66</v>
      </c>
      <c r="O14" s="17">
        <f>[10]Agosto!$F$18</f>
        <v>62</v>
      </c>
      <c r="P14" s="17">
        <f>[10]Agosto!$F$19</f>
        <v>75</v>
      </c>
      <c r="Q14" s="17">
        <f>[10]Agosto!$F$20</f>
        <v>64</v>
      </c>
      <c r="R14" s="17">
        <f>[10]Agosto!$F$21</f>
        <v>66</v>
      </c>
      <c r="S14" s="17">
        <f>[10]Agosto!$F$22</f>
        <v>61</v>
      </c>
      <c r="T14" s="17">
        <f>[10]Agosto!$F$23</f>
        <v>90</v>
      </c>
      <c r="U14" s="17">
        <f>[10]Agosto!$F$24</f>
        <v>82</v>
      </c>
      <c r="V14" s="17">
        <f>[10]Agosto!$F$25</f>
        <v>68</v>
      </c>
      <c r="W14" s="17">
        <f>[10]Agosto!$F$26</f>
        <v>65</v>
      </c>
      <c r="X14" s="17">
        <f>[10]Agosto!$F$27</f>
        <v>54</v>
      </c>
      <c r="Y14" s="17">
        <f>[10]Agosto!$F$28</f>
        <v>67</v>
      </c>
      <c r="Z14" s="17">
        <f>[10]Agosto!$F$29</f>
        <v>75</v>
      </c>
      <c r="AA14" s="17">
        <f>[10]Agosto!$F$30</f>
        <v>72</v>
      </c>
      <c r="AB14" s="17">
        <f>[10]Agosto!$F$31</f>
        <v>95</v>
      </c>
      <c r="AC14" s="17">
        <f>[10]Agosto!$F$32</f>
        <v>95</v>
      </c>
      <c r="AD14" s="17">
        <f>[10]Agosto!$F$33</f>
        <v>83</v>
      </c>
      <c r="AE14" s="17">
        <f>[10]Agosto!$F$34</f>
        <v>69</v>
      </c>
      <c r="AF14" s="17">
        <f>[10]Agosto!$F$35</f>
        <v>59</v>
      </c>
      <c r="AG14" s="26">
        <f t="shared" ref="AG14" si="4">MAX(B14:AF14)</f>
        <v>95</v>
      </c>
      <c r="AH14" s="29">
        <f t="shared" ref="AH14" si="5">AVERAGE(B14:AF14)</f>
        <v>69.096774193548384</v>
      </c>
    </row>
    <row r="15" spans="1:35" ht="17.100000000000001" customHeight="1" x14ac:dyDescent="0.2">
      <c r="A15" s="15" t="s">
        <v>6</v>
      </c>
      <c r="B15" s="17">
        <f>[11]Agosto!$F$5</f>
        <v>93</v>
      </c>
      <c r="C15" s="17">
        <f>[11]Agosto!$F$6</f>
        <v>91</v>
      </c>
      <c r="D15" s="17">
        <f>[11]Agosto!$F$7</f>
        <v>93</v>
      </c>
      <c r="E15" s="17">
        <f>[11]Agosto!$F$8</f>
        <v>91</v>
      </c>
      <c r="F15" s="17">
        <f>[11]Agosto!$F$9</f>
        <v>91</v>
      </c>
      <c r="G15" s="17">
        <f>[11]Agosto!$F$10</f>
        <v>92</v>
      </c>
      <c r="H15" s="17">
        <f>[11]Agosto!$F$11</f>
        <v>90</v>
      </c>
      <c r="I15" s="17">
        <f>[11]Agosto!$F$12</f>
        <v>90</v>
      </c>
      <c r="J15" s="17">
        <f>[11]Agosto!$F$13</f>
        <v>91</v>
      </c>
      <c r="K15" s="17">
        <f>[11]Agosto!$F$14</f>
        <v>88</v>
      </c>
      <c r="L15" s="17">
        <f>[11]Agosto!$F$15</f>
        <v>88</v>
      </c>
      <c r="M15" s="17">
        <f>[11]Agosto!$F$16</f>
        <v>90</v>
      </c>
      <c r="N15" s="17">
        <f>[11]Agosto!$F$17</f>
        <v>93</v>
      </c>
      <c r="O15" s="17">
        <f>[11]Agosto!$F$18</f>
        <v>90</v>
      </c>
      <c r="P15" s="17">
        <f>[11]Agosto!$F$19</f>
        <v>86</v>
      </c>
      <c r="Q15" s="17">
        <f>[11]Agosto!$F$20</f>
        <v>90</v>
      </c>
      <c r="R15" s="17">
        <f>[11]Agosto!$F$21</f>
        <v>86</v>
      </c>
      <c r="S15" s="17">
        <f>[11]Agosto!$F$22</f>
        <v>83</v>
      </c>
      <c r="T15" s="17">
        <f>[11]Agosto!$F$23</f>
        <v>88</v>
      </c>
      <c r="U15" s="17">
        <f>[11]Agosto!$F$24</f>
        <v>79</v>
      </c>
      <c r="V15" s="17">
        <f>[11]Agosto!$F$25</f>
        <v>79</v>
      </c>
      <c r="W15" s="17">
        <f>[11]Agosto!$F$26</f>
        <v>80</v>
      </c>
      <c r="X15" s="17">
        <f>[11]Agosto!$F$27</f>
        <v>85</v>
      </c>
      <c r="Y15" s="17">
        <f>[11]Agosto!$F$28</f>
        <v>85</v>
      </c>
      <c r="Z15" s="17">
        <f>[11]Agosto!$F$29</f>
        <v>85</v>
      </c>
      <c r="AA15" s="17">
        <f>[11]Agosto!$F$30</f>
        <v>71</v>
      </c>
      <c r="AB15" s="17">
        <f>[11]Agosto!$F$31</f>
        <v>87</v>
      </c>
      <c r="AC15" s="17">
        <f>[11]Agosto!$F$32</f>
        <v>90</v>
      </c>
      <c r="AD15" s="17">
        <f>[11]Agosto!$F$33</f>
        <v>86</v>
      </c>
      <c r="AE15" s="17">
        <f>[11]Agosto!$F$34</f>
        <v>67</v>
      </c>
      <c r="AF15" s="17">
        <f>[11]Agosto!$F$35</f>
        <v>79</v>
      </c>
      <c r="AG15" s="26">
        <f t="shared" si="3"/>
        <v>93</v>
      </c>
      <c r="AH15" s="29">
        <f t="shared" si="1"/>
        <v>86.354838709677423</v>
      </c>
    </row>
    <row r="16" spans="1:35" ht="17.100000000000001" customHeight="1" x14ac:dyDescent="0.2">
      <c r="A16" s="15" t="s">
        <v>7</v>
      </c>
      <c r="B16" s="17">
        <f>[12]Agosto!$F$5</f>
        <v>67</v>
      </c>
      <c r="C16" s="17">
        <f>[12]Agosto!$F$6</f>
        <v>71</v>
      </c>
      <c r="D16" s="17">
        <f>[12]Agosto!$F$7</f>
        <v>76</v>
      </c>
      <c r="E16" s="17">
        <f>[12]Agosto!$F$8</f>
        <v>78</v>
      </c>
      <c r="F16" s="17">
        <f>[12]Agosto!$F$9</f>
        <v>62</v>
      </c>
      <c r="G16" s="17">
        <f>[12]Agosto!$F$10</f>
        <v>65</v>
      </c>
      <c r="H16" s="17">
        <f>[12]Agosto!$F$11</f>
        <v>64</v>
      </c>
      <c r="I16" s="17">
        <f>[12]Agosto!$F$12</f>
        <v>66</v>
      </c>
      <c r="J16" s="17">
        <f>[12]Agosto!$F$13</f>
        <v>65</v>
      </c>
      <c r="K16" s="17">
        <f>[12]Agosto!$F$14</f>
        <v>69</v>
      </c>
      <c r="L16" s="17">
        <f>[12]Agosto!$F$15</f>
        <v>66</v>
      </c>
      <c r="M16" s="17">
        <f>[12]Agosto!$F$16</f>
        <v>68</v>
      </c>
      <c r="N16" s="17">
        <f>[12]Agosto!$F$17</f>
        <v>65</v>
      </c>
      <c r="O16" s="17">
        <f>[12]Agosto!$F$18</f>
        <v>60</v>
      </c>
      <c r="P16" s="17">
        <f>[12]Agosto!$F$19</f>
        <v>57</v>
      </c>
      <c r="Q16" s="17">
        <f>[12]Agosto!$F$20</f>
        <v>64</v>
      </c>
      <c r="R16" s="17">
        <f>[12]Agosto!$F$21</f>
        <v>58</v>
      </c>
      <c r="S16" s="17">
        <f>[12]Agosto!$F$22</f>
        <v>90</v>
      </c>
      <c r="T16" s="17">
        <f>[12]Agosto!$F$23</f>
        <v>94</v>
      </c>
      <c r="U16" s="17">
        <f>[12]Agosto!$F$24</f>
        <v>96</v>
      </c>
      <c r="V16" s="17">
        <f>[12]Agosto!$F$25</f>
        <v>71</v>
      </c>
      <c r="W16" s="17">
        <f>[12]Agosto!$F$26</f>
        <v>69</v>
      </c>
      <c r="X16" s="17">
        <f>[12]Agosto!$F$27</f>
        <v>66</v>
      </c>
      <c r="Y16" s="17">
        <f>[12]Agosto!$F$28</f>
        <v>85</v>
      </c>
      <c r="Z16" s="17">
        <f>[12]Agosto!$F$29</f>
        <v>88</v>
      </c>
      <c r="AA16" s="17">
        <f>[12]Agosto!$F$30</f>
        <v>85</v>
      </c>
      <c r="AB16" s="17">
        <f>[12]Agosto!$F$31</f>
        <v>95</v>
      </c>
      <c r="AC16" s="17">
        <f>[12]Agosto!$F$32</f>
        <v>98</v>
      </c>
      <c r="AD16" s="17">
        <f>[12]Agosto!$F$33</f>
        <v>78</v>
      </c>
      <c r="AE16" s="17">
        <f>[12]Agosto!$F$34</f>
        <v>67</v>
      </c>
      <c r="AF16" s="17">
        <f>[12]Agosto!$F$35</f>
        <v>61</v>
      </c>
      <c r="AG16" s="26">
        <f t="shared" si="3"/>
        <v>98</v>
      </c>
      <c r="AH16" s="29">
        <f t="shared" si="1"/>
        <v>73.032258064516128</v>
      </c>
    </row>
    <row r="17" spans="1:34" ht="17.100000000000001" customHeight="1" x14ac:dyDescent="0.2">
      <c r="A17" s="15" t="s">
        <v>8</v>
      </c>
      <c r="B17" s="17">
        <f>[13]Agosto!$F$5</f>
        <v>65</v>
      </c>
      <c r="C17" s="17">
        <f>[13]Agosto!$F$6</f>
        <v>76</v>
      </c>
      <c r="D17" s="17">
        <f>[13]Agosto!$F$7</f>
        <v>84</v>
      </c>
      <c r="E17" s="17">
        <f>[13]Agosto!$F$8</f>
        <v>70</v>
      </c>
      <c r="F17" s="17">
        <f>[13]Agosto!$F$9</f>
        <v>71</v>
      </c>
      <c r="G17" s="17">
        <f>[13]Agosto!$F$10</f>
        <v>76</v>
      </c>
      <c r="H17" s="17">
        <f>[13]Agosto!$F$11</f>
        <v>72</v>
      </c>
      <c r="I17" s="17">
        <f>[13]Agosto!$F$12</f>
        <v>72</v>
      </c>
      <c r="J17" s="17">
        <f>[13]Agosto!$F$13</f>
        <v>71</v>
      </c>
      <c r="K17" s="17">
        <f>[13]Agosto!$F$14</f>
        <v>79</v>
      </c>
      <c r="L17" s="17">
        <f>[13]Agosto!$F$15</f>
        <v>78</v>
      </c>
      <c r="M17" s="17">
        <f>[13]Agosto!$F$16</f>
        <v>81</v>
      </c>
      <c r="N17" s="17">
        <f>[13]Agosto!$F$17</f>
        <v>75</v>
      </c>
      <c r="O17" s="17">
        <f>[13]Agosto!$F$18</f>
        <v>74</v>
      </c>
      <c r="P17" s="17">
        <f>[13]Agosto!$F$19</f>
        <v>77</v>
      </c>
      <c r="Q17" s="17">
        <f>[13]Agosto!$F$20</f>
        <v>81</v>
      </c>
      <c r="R17" s="17">
        <f>[13]Agosto!$F$21</f>
        <v>67</v>
      </c>
      <c r="S17" s="17">
        <f>[13]Agosto!$F$22</f>
        <v>95</v>
      </c>
      <c r="T17" s="17">
        <f>[13]Agosto!$F$23</f>
        <v>96</v>
      </c>
      <c r="U17" s="17">
        <f>[13]Agosto!$F$24</f>
        <v>97</v>
      </c>
      <c r="V17" s="17">
        <f>[13]Agosto!$F$25</f>
        <v>83</v>
      </c>
      <c r="W17" s="17">
        <f>[13]Agosto!$F$26</f>
        <v>87</v>
      </c>
      <c r="X17" s="17">
        <f>[13]Agosto!$F$27</f>
        <v>79</v>
      </c>
      <c r="Y17" s="17">
        <f>[13]Agosto!$F$28</f>
        <v>98</v>
      </c>
      <c r="Z17" s="17">
        <f>[13]Agosto!$F$29</f>
        <v>97</v>
      </c>
      <c r="AA17" s="17">
        <f>[13]Agosto!$F$30</f>
        <v>93</v>
      </c>
      <c r="AB17" s="17">
        <f>[13]Agosto!$F$31</f>
        <v>97</v>
      </c>
      <c r="AC17" s="17">
        <f>[13]Agosto!$F$32</f>
        <v>99</v>
      </c>
      <c r="AD17" s="17">
        <f>[13]Agosto!$F$33</f>
        <v>94</v>
      </c>
      <c r="AE17" s="17">
        <f>[13]Agosto!$F$34</f>
        <v>83</v>
      </c>
      <c r="AF17" s="17">
        <f>[13]Agosto!$F$35</f>
        <v>85</v>
      </c>
      <c r="AG17" s="26">
        <f>MAX(B17:AF17)</f>
        <v>99</v>
      </c>
      <c r="AH17" s="29">
        <f>AVERAGE(B17:AF17)</f>
        <v>82.322580645161295</v>
      </c>
    </row>
    <row r="18" spans="1:34" ht="17.100000000000001" customHeight="1" x14ac:dyDescent="0.2">
      <c r="A18" s="15" t="s">
        <v>9</v>
      </c>
      <c r="B18" s="17">
        <f>[14]Agosto!$F$5</f>
        <v>65</v>
      </c>
      <c r="C18" s="17">
        <f>[14]Agosto!$F$6</f>
        <v>66</v>
      </c>
      <c r="D18" s="17">
        <f>[14]Agosto!$F$7</f>
        <v>70</v>
      </c>
      <c r="E18" s="17">
        <f>[14]Agosto!$F$8</f>
        <v>65</v>
      </c>
      <c r="F18" s="17">
        <f>[14]Agosto!$F$9</f>
        <v>61</v>
      </c>
      <c r="G18" s="17">
        <f>[14]Agosto!$F$10</f>
        <v>63</v>
      </c>
      <c r="H18" s="17">
        <f>[14]Agosto!$F$11</f>
        <v>63</v>
      </c>
      <c r="I18" s="17">
        <f>[14]Agosto!$F$12</f>
        <v>61</v>
      </c>
      <c r="J18" s="17">
        <f>[14]Agosto!$F$13</f>
        <v>57</v>
      </c>
      <c r="K18" s="17">
        <f>[14]Agosto!$F$14</f>
        <v>68</v>
      </c>
      <c r="L18" s="17">
        <f>[14]Agosto!$F$15</f>
        <v>64</v>
      </c>
      <c r="M18" s="17">
        <f>[14]Agosto!$F$16</f>
        <v>67</v>
      </c>
      <c r="N18" s="17">
        <f>[14]Agosto!$F$17</f>
        <v>59</v>
      </c>
      <c r="O18" s="17">
        <f>[14]Agosto!$F$18</f>
        <v>58</v>
      </c>
      <c r="P18" s="17">
        <f>[14]Agosto!$F$19</f>
        <v>61</v>
      </c>
      <c r="Q18" s="17">
        <f>[14]Agosto!$F$20</f>
        <v>57</v>
      </c>
      <c r="R18" s="17">
        <f>[14]Agosto!$F$21</f>
        <v>58</v>
      </c>
      <c r="S18" s="17">
        <f>[14]Agosto!$F$22</f>
        <v>82</v>
      </c>
      <c r="T18" s="17">
        <f>[14]Agosto!$F$23</f>
        <v>89</v>
      </c>
      <c r="U18" s="17">
        <f>[14]Agosto!$F$24</f>
        <v>85</v>
      </c>
      <c r="V18" s="17">
        <f>[14]Agosto!$F$25</f>
        <v>80</v>
      </c>
      <c r="W18" s="17">
        <f>[14]Agosto!$F$26</f>
        <v>74</v>
      </c>
      <c r="X18" s="17">
        <f>[14]Agosto!$F$27</f>
        <v>67</v>
      </c>
      <c r="Y18" s="17">
        <f>[14]Agosto!$F$28</f>
        <v>77</v>
      </c>
      <c r="Z18" s="17">
        <f>[14]Agosto!$F$29</f>
        <v>91</v>
      </c>
      <c r="AA18" s="17">
        <f>[14]Agosto!$F$30</f>
        <v>82</v>
      </c>
      <c r="AB18" s="17">
        <f>[14]Agosto!$F$31</f>
        <v>95</v>
      </c>
      <c r="AC18" s="17">
        <f>[14]Agosto!$F$32</f>
        <v>97</v>
      </c>
      <c r="AD18" s="17">
        <f>[14]Agosto!$F$33</f>
        <v>84</v>
      </c>
      <c r="AE18" s="17">
        <f>[14]Agosto!$F$34</f>
        <v>58</v>
      </c>
      <c r="AF18" s="17">
        <f>[14]Agosto!$F$35</f>
        <v>55</v>
      </c>
      <c r="AG18" s="26">
        <f t="shared" ref="AG18:AG29" si="6">MAX(B18:AF18)</f>
        <v>97</v>
      </c>
      <c r="AH18" s="29">
        <f t="shared" ref="AH18:AH30" si="7">AVERAGE(B18:AF18)</f>
        <v>70.290322580645167</v>
      </c>
    </row>
    <row r="19" spans="1:34" ht="17.100000000000001" customHeight="1" x14ac:dyDescent="0.2">
      <c r="A19" s="15" t="s">
        <v>46</v>
      </c>
      <c r="B19" s="17">
        <f>[15]Agosto!$F$5</f>
        <v>93</v>
      </c>
      <c r="C19" s="17">
        <f>[15]Agosto!$F$6</f>
        <v>94</v>
      </c>
      <c r="D19" s="17">
        <f>[15]Agosto!$F$7</f>
        <v>89</v>
      </c>
      <c r="E19" s="17">
        <f>[15]Agosto!$F$8</f>
        <v>94</v>
      </c>
      <c r="F19" s="17">
        <f>[15]Agosto!$F$9</f>
        <v>94</v>
      </c>
      <c r="G19" s="17">
        <f>[15]Agosto!$F$10</f>
        <v>92</v>
      </c>
      <c r="H19" s="17">
        <f>[15]Agosto!$F$11</f>
        <v>63</v>
      </c>
      <c r="I19" s="17">
        <f>[15]Agosto!$F$12</f>
        <v>87</v>
      </c>
      <c r="J19" s="17">
        <f>[15]Agosto!$F$13</f>
        <v>64</v>
      </c>
      <c r="K19" s="17">
        <f>[15]Agosto!$F$14</f>
        <v>81</v>
      </c>
      <c r="L19" s="17">
        <f>[15]Agosto!$F$15</f>
        <v>93</v>
      </c>
      <c r="M19" s="17">
        <f>[15]Agosto!$F$16</f>
        <v>92</v>
      </c>
      <c r="N19" s="17">
        <f>[15]Agosto!$F$17</f>
        <v>94</v>
      </c>
      <c r="O19" s="17">
        <f>[15]Agosto!$F$18</f>
        <v>93</v>
      </c>
      <c r="P19" s="17">
        <f>[15]Agosto!$F$19</f>
        <v>88</v>
      </c>
      <c r="Q19" s="17">
        <f>[15]Agosto!$F$20</f>
        <v>91</v>
      </c>
      <c r="R19" s="17">
        <f>[15]Agosto!$F$21</f>
        <v>88</v>
      </c>
      <c r="S19" s="17">
        <f>[15]Agosto!$F$22</f>
        <v>88</v>
      </c>
      <c r="T19" s="17">
        <f>[15]Agosto!$F$23</f>
        <v>97</v>
      </c>
      <c r="U19" s="17">
        <f>[15]Agosto!$F$24</f>
        <v>94</v>
      </c>
      <c r="V19" s="17">
        <f>[15]Agosto!$F$25</f>
        <v>94</v>
      </c>
      <c r="W19" s="17">
        <f>[15]Agosto!$F$26</f>
        <v>89</v>
      </c>
      <c r="X19" s="17">
        <f>[15]Agosto!$F$27</f>
        <v>85</v>
      </c>
      <c r="Y19" s="17">
        <f>[15]Agosto!$F$28</f>
        <v>89</v>
      </c>
      <c r="Z19" s="17">
        <f>[15]Agosto!$F$29</f>
        <v>95</v>
      </c>
      <c r="AA19" s="17">
        <f>[15]Agosto!$F$30</f>
        <v>87</v>
      </c>
      <c r="AB19" s="17">
        <f>[15]Agosto!$F$31</f>
        <v>91</v>
      </c>
      <c r="AC19" s="17">
        <f>[15]Agosto!$F$32</f>
        <v>95</v>
      </c>
      <c r="AD19" s="17">
        <f>[15]Agosto!$F$33</f>
        <v>83</v>
      </c>
      <c r="AE19" s="17">
        <f>[15]Agosto!$F$34</f>
        <v>92</v>
      </c>
      <c r="AF19" s="17">
        <f>[15]Agosto!$F$35</f>
        <v>90</v>
      </c>
      <c r="AG19" s="26">
        <f t="shared" ref="AG19" si="8">MAX(B19:AF19)</f>
        <v>97</v>
      </c>
      <c r="AH19" s="29">
        <f t="shared" ref="AH19" si="9">AVERAGE(B19:AF19)</f>
        <v>89</v>
      </c>
    </row>
    <row r="20" spans="1:34" ht="17.100000000000001" customHeight="1" x14ac:dyDescent="0.2">
      <c r="A20" s="15" t="s">
        <v>10</v>
      </c>
      <c r="B20" s="17">
        <f>[16]Agosto!$F$5</f>
        <v>76</v>
      </c>
      <c r="C20" s="17">
        <f>[16]Agosto!$F$6</f>
        <v>84</v>
      </c>
      <c r="D20" s="17">
        <f>[16]Agosto!$F$7</f>
        <v>81</v>
      </c>
      <c r="E20" s="17">
        <f>[16]Agosto!$F$8</f>
        <v>79</v>
      </c>
      <c r="F20" s="17">
        <f>[16]Agosto!$F$9</f>
        <v>74</v>
      </c>
      <c r="G20" s="17">
        <f>[16]Agosto!$F$10</f>
        <v>57</v>
      </c>
      <c r="H20" s="17">
        <f>[16]Agosto!$F$11</f>
        <v>59</v>
      </c>
      <c r="I20" s="17">
        <f>[16]Agosto!$F$12</f>
        <v>75</v>
      </c>
      <c r="J20" s="17">
        <f>[16]Agosto!$F$13</f>
        <v>62</v>
      </c>
      <c r="K20" s="17">
        <f>[16]Agosto!$F$14</f>
        <v>67</v>
      </c>
      <c r="L20" s="17">
        <f>[16]Agosto!$F$15</f>
        <v>81</v>
      </c>
      <c r="M20" s="17">
        <f>[16]Agosto!$F$16</f>
        <v>68</v>
      </c>
      <c r="N20" s="17">
        <f>[16]Agosto!$F$17</f>
        <v>66</v>
      </c>
      <c r="O20" s="17">
        <f>[16]Agosto!$F$18</f>
        <v>63</v>
      </c>
      <c r="P20" s="17">
        <f>[16]Agosto!$F$19</f>
        <v>71</v>
      </c>
      <c r="Q20" s="17">
        <f>[16]Agosto!$F$20</f>
        <v>80</v>
      </c>
      <c r="R20" s="17">
        <f>[16]Agosto!$F$21</f>
        <v>69</v>
      </c>
      <c r="S20" s="17">
        <f>[16]Agosto!$F$22</f>
        <v>94</v>
      </c>
      <c r="T20" s="17">
        <f>[16]Agosto!$F$23</f>
        <v>96</v>
      </c>
      <c r="U20" s="17">
        <f>[16]Agosto!$F$24</f>
        <v>97</v>
      </c>
      <c r="V20" s="17">
        <f>[16]Agosto!$F$25</f>
        <v>83</v>
      </c>
      <c r="W20" s="17">
        <f>[16]Agosto!$F$26</f>
        <v>73</v>
      </c>
      <c r="X20" s="17">
        <f>[16]Agosto!$F$27</f>
        <v>71</v>
      </c>
      <c r="Y20" s="17">
        <f>[16]Agosto!$F$28</f>
        <v>86</v>
      </c>
      <c r="Z20" s="17">
        <f>[16]Agosto!$F$29</f>
        <v>95</v>
      </c>
      <c r="AA20" s="17">
        <f>[16]Agosto!$F$30</f>
        <v>86</v>
      </c>
      <c r="AB20" s="17">
        <f>[16]Agosto!$F$31</f>
        <v>97</v>
      </c>
      <c r="AC20" s="17">
        <f>[16]Agosto!$F$32</f>
        <v>98</v>
      </c>
      <c r="AD20" s="17">
        <f>[16]Agosto!$F$33</f>
        <v>95</v>
      </c>
      <c r="AE20" s="17">
        <f>[16]Agosto!$F$34</f>
        <v>82</v>
      </c>
      <c r="AF20" s="17">
        <f>[16]Agosto!$F$35</f>
        <v>88</v>
      </c>
      <c r="AG20" s="26">
        <f t="shared" si="6"/>
        <v>98</v>
      </c>
      <c r="AH20" s="29">
        <f t="shared" si="7"/>
        <v>79.129032258064512</v>
      </c>
    </row>
    <row r="21" spans="1:34" ht="17.100000000000001" customHeight="1" x14ac:dyDescent="0.2">
      <c r="A21" s="15" t="s">
        <v>11</v>
      </c>
      <c r="B21" s="17">
        <f>[17]Agosto!$F$5</f>
        <v>94</v>
      </c>
      <c r="C21" s="17">
        <f>[17]Agosto!$F$6</f>
        <v>95</v>
      </c>
      <c r="D21" s="17">
        <f>[17]Agosto!$F$7</f>
        <v>95</v>
      </c>
      <c r="E21" s="17">
        <f>[17]Agosto!$F$8</f>
        <v>93</v>
      </c>
      <c r="F21" s="17">
        <f>[17]Agosto!$F$9</f>
        <v>91</v>
      </c>
      <c r="G21" s="17">
        <f>[17]Agosto!$F$10</f>
        <v>95</v>
      </c>
      <c r="H21" s="17">
        <f>[17]Agosto!$F$11</f>
        <v>82</v>
      </c>
      <c r="I21" s="17">
        <f>[17]Agosto!$F$12</f>
        <v>93</v>
      </c>
      <c r="J21" s="17">
        <f>[17]Agosto!$F$13</f>
        <v>88</v>
      </c>
      <c r="K21" s="17">
        <f>[17]Agosto!$F$14</f>
        <v>85</v>
      </c>
      <c r="L21" s="17">
        <f>[17]Agosto!$F$15</f>
        <v>91</v>
      </c>
      <c r="M21" s="17">
        <f>[17]Agosto!$F$16</f>
        <v>93</v>
      </c>
      <c r="N21" s="17">
        <f>[17]Agosto!$F$17</f>
        <v>91</v>
      </c>
      <c r="O21" s="17">
        <f>[17]Agosto!$F$18</f>
        <v>91</v>
      </c>
      <c r="P21" s="17">
        <f>[17]Agosto!$F$19</f>
        <v>90</v>
      </c>
      <c r="Q21" s="17">
        <f>[17]Agosto!$F$20</f>
        <v>92</v>
      </c>
      <c r="R21" s="17">
        <f>[17]Agosto!$F$21</f>
        <v>87</v>
      </c>
      <c r="S21" s="17">
        <f>[17]Agosto!$F$22</f>
        <v>88</v>
      </c>
      <c r="T21" s="17">
        <f>[17]Agosto!$F$23</f>
        <v>97</v>
      </c>
      <c r="U21" s="17">
        <f>[17]Agosto!$F$24</f>
        <v>98</v>
      </c>
      <c r="V21" s="17">
        <f>[17]Agosto!$F$25</f>
        <v>92</v>
      </c>
      <c r="W21" s="17">
        <f>[17]Agosto!$F$26</f>
        <v>94</v>
      </c>
      <c r="X21" s="17">
        <f>[17]Agosto!$F$27</f>
        <v>90</v>
      </c>
      <c r="Y21" s="17">
        <f>[17]Agosto!$F$28</f>
        <v>87</v>
      </c>
      <c r="Z21" s="17">
        <f>[17]Agosto!$F$29</f>
        <v>94</v>
      </c>
      <c r="AA21" s="17">
        <f>[17]Agosto!$F$30</f>
        <v>96</v>
      </c>
      <c r="AB21" s="17">
        <f>[17]Agosto!$F$31</f>
        <v>96</v>
      </c>
      <c r="AC21" s="17">
        <f>[17]Agosto!$F$32</f>
        <v>99</v>
      </c>
      <c r="AD21" s="17">
        <f>[17]Agosto!$F$33</f>
        <v>96</v>
      </c>
      <c r="AE21" s="17">
        <f>[17]Agosto!$F$34</f>
        <v>94</v>
      </c>
      <c r="AF21" s="17">
        <f>[17]Agosto!$F$35</f>
        <v>90</v>
      </c>
      <c r="AG21" s="26">
        <f t="shared" si="6"/>
        <v>99</v>
      </c>
      <c r="AH21" s="29">
        <f t="shared" si="7"/>
        <v>92.161290322580641</v>
      </c>
    </row>
    <row r="22" spans="1:34" ht="17.100000000000001" customHeight="1" x14ac:dyDescent="0.2">
      <c r="A22" s="15" t="s">
        <v>12</v>
      </c>
      <c r="B22" s="17">
        <f>[18]Agosto!$F$5</f>
        <v>90</v>
      </c>
      <c r="C22" s="17">
        <f>[18]Agosto!$F$6</f>
        <v>92</v>
      </c>
      <c r="D22" s="17">
        <f>[18]Agosto!$F$7</f>
        <v>90</v>
      </c>
      <c r="E22" s="17">
        <f>[18]Agosto!$F$8</f>
        <v>93</v>
      </c>
      <c r="F22" s="17">
        <f>[18]Agosto!$F$9</f>
        <v>90</v>
      </c>
      <c r="G22" s="17">
        <f>[18]Agosto!$F$10</f>
        <v>88</v>
      </c>
      <c r="H22" s="17">
        <f>[18]Agosto!$F$11</f>
        <v>88</v>
      </c>
      <c r="I22" s="17">
        <f>[18]Agosto!$F$12</f>
        <v>91</v>
      </c>
      <c r="J22" s="17">
        <f>[18]Agosto!$F$13</f>
        <v>91</v>
      </c>
      <c r="K22" s="17">
        <f>[18]Agosto!$F$14</f>
        <v>83</v>
      </c>
      <c r="L22" s="17">
        <f>[18]Agosto!$F$15</f>
        <v>88</v>
      </c>
      <c r="M22" s="17">
        <f>[18]Agosto!$F$16</f>
        <v>85</v>
      </c>
      <c r="N22" s="17">
        <f>[18]Agosto!$F$17</f>
        <v>88</v>
      </c>
      <c r="O22" s="17">
        <f>[18]Agosto!$F$18</f>
        <v>88</v>
      </c>
      <c r="P22" s="17">
        <f>[18]Agosto!$F$19</f>
        <v>86</v>
      </c>
      <c r="Q22" s="17">
        <f>[18]Agosto!$F$20</f>
        <v>86</v>
      </c>
      <c r="R22" s="17">
        <f>[18]Agosto!$F$21</f>
        <v>89</v>
      </c>
      <c r="S22" s="17">
        <f>[18]Agosto!$F$22</f>
        <v>90</v>
      </c>
      <c r="T22" s="17">
        <f>[18]Agosto!$F$23</f>
        <v>93</v>
      </c>
      <c r="U22" s="17">
        <f>[18]Agosto!$F$24</f>
        <v>90</v>
      </c>
      <c r="V22" s="17">
        <f>[18]Agosto!$F$25</f>
        <v>82</v>
      </c>
      <c r="W22" s="17">
        <f>[18]Agosto!$F$26</f>
        <v>87</v>
      </c>
      <c r="X22" s="17">
        <f>[18]Agosto!$F$27</f>
        <v>88</v>
      </c>
      <c r="Y22" s="17">
        <f>[18]Agosto!$F$28</f>
        <v>84</v>
      </c>
      <c r="Z22" s="17">
        <f>[18]Agosto!$F$29</f>
        <v>88</v>
      </c>
      <c r="AA22" s="17">
        <f>[18]Agosto!$F$30</f>
        <v>91</v>
      </c>
      <c r="AB22" s="17">
        <f>[18]Agosto!$F$31</f>
        <v>91</v>
      </c>
      <c r="AC22" s="17">
        <f>[18]Agosto!$F$32</f>
        <v>91</v>
      </c>
      <c r="AD22" s="17">
        <f>[18]Agosto!$F$33</f>
        <v>74</v>
      </c>
      <c r="AE22" s="17">
        <f>[18]Agosto!$F$34</f>
        <v>85</v>
      </c>
      <c r="AF22" s="17">
        <f>[18]Agosto!$F$35</f>
        <v>78</v>
      </c>
      <c r="AG22" s="26">
        <f t="shared" si="6"/>
        <v>93</v>
      </c>
      <c r="AH22" s="29">
        <f t="shared" si="7"/>
        <v>87.677419354838705</v>
      </c>
    </row>
    <row r="23" spans="1:34" ht="17.100000000000001" customHeight="1" x14ac:dyDescent="0.2">
      <c r="A23" s="15" t="s">
        <v>13</v>
      </c>
      <c r="B23" s="17">
        <f>[19]Agosto!$F$5</f>
        <v>81</v>
      </c>
      <c r="C23" s="17">
        <f>[19]Agosto!$F$6</f>
        <v>85</v>
      </c>
      <c r="D23" s="17">
        <f>[19]Agosto!$F$7</f>
        <v>81</v>
      </c>
      <c r="E23" s="17">
        <f>[19]Agosto!$F$8</f>
        <v>85</v>
      </c>
      <c r="F23" s="17">
        <f>[19]Agosto!$F$9</f>
        <v>82</v>
      </c>
      <c r="G23" s="17">
        <f>[19]Agosto!$F$10</f>
        <v>62</v>
      </c>
      <c r="H23" s="17">
        <f>[19]Agosto!$F$11</f>
        <v>66</v>
      </c>
      <c r="I23" s="17">
        <f>[19]Agosto!$F$12</f>
        <v>72</v>
      </c>
      <c r="J23" s="17" t="str">
        <f>[19]Agosto!$F$13</f>
        <v>*</v>
      </c>
      <c r="K23" s="17" t="str">
        <f>[19]Agosto!$F$14</f>
        <v>*</v>
      </c>
      <c r="L23" s="17" t="str">
        <f>[19]Agosto!$F$15</f>
        <v>*</v>
      </c>
      <c r="M23" s="17" t="str">
        <f>[19]Agosto!$F$16</f>
        <v>*</v>
      </c>
      <c r="N23" s="17" t="str">
        <f>[19]Agosto!$F$17</f>
        <v>*</v>
      </c>
      <c r="O23" s="17" t="str">
        <f>[19]Agosto!$F$18</f>
        <v>*</v>
      </c>
      <c r="P23" s="17" t="str">
        <f>[19]Agosto!$F$19</f>
        <v>*</v>
      </c>
      <c r="Q23" s="17" t="str">
        <f>[19]Agosto!$F$20</f>
        <v>*</v>
      </c>
      <c r="R23" s="17" t="str">
        <f>[19]Agosto!$F$21</f>
        <v>*</v>
      </c>
      <c r="S23" s="17" t="str">
        <f>[19]Agosto!$F$22</f>
        <v>*</v>
      </c>
      <c r="T23" s="17" t="str">
        <f>[19]Agosto!$F$23</f>
        <v>*</v>
      </c>
      <c r="U23" s="17" t="str">
        <f>[19]Agosto!$F$24</f>
        <v>*</v>
      </c>
      <c r="V23" s="17" t="str">
        <f>[19]Agosto!$F$25</f>
        <v>*</v>
      </c>
      <c r="W23" s="17" t="str">
        <f>[19]Agosto!$F$26</f>
        <v>*</v>
      </c>
      <c r="X23" s="17" t="str">
        <f>[19]Agosto!$F$27</f>
        <v>*</v>
      </c>
      <c r="Y23" s="17" t="str">
        <f>[19]Agosto!$F$28</f>
        <v>*</v>
      </c>
      <c r="Z23" s="17" t="str">
        <f>[19]Agosto!$F$29</f>
        <v>*</v>
      </c>
      <c r="AA23" s="17" t="str">
        <f>[19]Agosto!$F$30</f>
        <v>*</v>
      </c>
      <c r="AB23" s="17" t="str">
        <f>[19]Agosto!$F$31</f>
        <v>*</v>
      </c>
      <c r="AC23" s="17" t="str">
        <f>[19]Agosto!$F$32</f>
        <v>*</v>
      </c>
      <c r="AD23" s="17" t="str">
        <f>[19]Agosto!$F$33</f>
        <v>*</v>
      </c>
      <c r="AE23" s="17" t="str">
        <f>[19]Agosto!$F$34</f>
        <v>*</v>
      </c>
      <c r="AF23" s="17" t="str">
        <f>[19]Agosto!$F$35</f>
        <v>*</v>
      </c>
      <c r="AG23" s="26">
        <f t="shared" si="6"/>
        <v>85</v>
      </c>
      <c r="AH23" s="29">
        <f t="shared" si="7"/>
        <v>76.75</v>
      </c>
    </row>
    <row r="24" spans="1:34" ht="17.100000000000001" customHeight="1" x14ac:dyDescent="0.2">
      <c r="A24" s="15" t="s">
        <v>14</v>
      </c>
      <c r="B24" s="17">
        <f>[20]Agosto!$F$5</f>
        <v>91</v>
      </c>
      <c r="C24" s="17">
        <f>[20]Agosto!$F$6</f>
        <v>94</v>
      </c>
      <c r="D24" s="17">
        <f>[20]Agosto!$F$7</f>
        <v>83</v>
      </c>
      <c r="E24" s="17">
        <f>[20]Agosto!$F$8</f>
        <v>90</v>
      </c>
      <c r="F24" s="17">
        <f>[20]Agosto!$F$9</f>
        <v>93</v>
      </c>
      <c r="G24" s="17">
        <f>[20]Agosto!$F$10</f>
        <v>85</v>
      </c>
      <c r="H24" s="17">
        <f>[20]Agosto!$F$11</f>
        <v>82</v>
      </c>
      <c r="I24" s="17">
        <f>[20]Agosto!$F$12</f>
        <v>80</v>
      </c>
      <c r="J24" s="17">
        <f>[20]Agosto!$F$13</f>
        <v>91</v>
      </c>
      <c r="K24" s="17">
        <f>[20]Agosto!$F$14</f>
        <v>76</v>
      </c>
      <c r="L24" s="17">
        <f>[20]Agosto!$F$15</f>
        <v>91</v>
      </c>
      <c r="M24" s="17">
        <f>[20]Agosto!$F$16</f>
        <v>92</v>
      </c>
      <c r="N24" s="17">
        <f>[20]Agosto!$F$17</f>
        <v>89</v>
      </c>
      <c r="O24" s="17">
        <f>[20]Agosto!$F$18</f>
        <v>91</v>
      </c>
      <c r="P24" s="17">
        <f>[20]Agosto!$F$19</f>
        <v>87</v>
      </c>
      <c r="Q24" s="17">
        <f>[20]Agosto!$F$20</f>
        <v>85</v>
      </c>
      <c r="R24" s="17">
        <f>[20]Agosto!$F$21</f>
        <v>80</v>
      </c>
      <c r="S24" s="17">
        <f>[20]Agosto!$F$22</f>
        <v>62</v>
      </c>
      <c r="T24" s="17">
        <f>[20]Agosto!$F$23</f>
        <v>86</v>
      </c>
      <c r="U24" s="17">
        <f>[20]Agosto!$F$24</f>
        <v>93</v>
      </c>
      <c r="V24" s="17">
        <f>[20]Agosto!$F$25</f>
        <v>89</v>
      </c>
      <c r="W24" s="17">
        <f>[20]Agosto!$F$26</f>
        <v>88</v>
      </c>
      <c r="X24" s="17">
        <f>[20]Agosto!$F$27</f>
        <v>85</v>
      </c>
      <c r="Y24" s="17">
        <f>[20]Agosto!$F$28</f>
        <v>75</v>
      </c>
      <c r="Z24" s="17">
        <f>[20]Agosto!$F$29</f>
        <v>79</v>
      </c>
      <c r="AA24" s="17">
        <f>[20]Agosto!$F$30</f>
        <v>83</v>
      </c>
      <c r="AB24" s="17">
        <f>[20]Agosto!$F$31</f>
        <v>93</v>
      </c>
      <c r="AC24" s="17">
        <f>[20]Agosto!$F$32</f>
        <v>94</v>
      </c>
      <c r="AD24" s="17">
        <f>[20]Agosto!$F$33</f>
        <v>93</v>
      </c>
      <c r="AE24" s="17">
        <f>[20]Agosto!$F$34</f>
        <v>92</v>
      </c>
      <c r="AF24" s="17">
        <f>[20]Agosto!$F$35</f>
        <v>90</v>
      </c>
      <c r="AG24" s="26">
        <f t="shared" si="6"/>
        <v>94</v>
      </c>
      <c r="AH24" s="29">
        <f t="shared" si="7"/>
        <v>86.516129032258064</v>
      </c>
    </row>
    <row r="25" spans="1:34" ht="17.100000000000001" customHeight="1" x14ac:dyDescent="0.2">
      <c r="A25" s="15" t="s">
        <v>15</v>
      </c>
      <c r="B25" s="17">
        <f>[21]Agosto!$F$5</f>
        <v>69</v>
      </c>
      <c r="C25" s="17">
        <f>[21]Agosto!$F$6</f>
        <v>72</v>
      </c>
      <c r="D25" s="17">
        <f>[21]Agosto!$F$7</f>
        <v>56</v>
      </c>
      <c r="E25" s="17">
        <f>[21]Agosto!$F$8</f>
        <v>66</v>
      </c>
      <c r="F25" s="17">
        <f>[21]Agosto!$F$9</f>
        <v>71</v>
      </c>
      <c r="G25" s="17">
        <f>[21]Agosto!$F$10</f>
        <v>81</v>
      </c>
      <c r="H25" s="17">
        <f>[21]Agosto!$F$11</f>
        <v>72</v>
      </c>
      <c r="I25" s="17">
        <f>[21]Agosto!$F$12</f>
        <v>75</v>
      </c>
      <c r="J25" s="17">
        <f>[21]Agosto!$F$13</f>
        <v>67</v>
      </c>
      <c r="K25" s="17">
        <f>[21]Agosto!$F$14</f>
        <v>73</v>
      </c>
      <c r="L25" s="17">
        <f>[21]Agosto!$F$15</f>
        <v>72</v>
      </c>
      <c r="M25" s="17">
        <f>[21]Agosto!$F$16</f>
        <v>76</v>
      </c>
      <c r="N25" s="17">
        <f>[21]Agosto!$F$17</f>
        <v>76</v>
      </c>
      <c r="O25" s="17">
        <f>[21]Agosto!$F$18</f>
        <v>65</v>
      </c>
      <c r="P25" s="17">
        <f>[21]Agosto!$F$19</f>
        <v>58</v>
      </c>
      <c r="Q25" s="17">
        <f>[21]Agosto!$F$20</f>
        <v>73</v>
      </c>
      <c r="R25" s="17">
        <f>[21]Agosto!$F$21</f>
        <v>68</v>
      </c>
      <c r="S25" s="17">
        <f>[21]Agosto!$F$22</f>
        <v>96</v>
      </c>
      <c r="T25" s="17">
        <f>[21]Agosto!$F$23</f>
        <v>95</v>
      </c>
      <c r="U25" s="17">
        <f>[21]Agosto!$F$24</f>
        <v>92</v>
      </c>
      <c r="V25" s="17">
        <f>[21]Agosto!$F$25</f>
        <v>77</v>
      </c>
      <c r="W25" s="17">
        <f>[21]Agosto!$F$26</f>
        <v>77</v>
      </c>
      <c r="X25" s="17">
        <f>[21]Agosto!$F$27</f>
        <v>74</v>
      </c>
      <c r="Y25" s="17">
        <f>[21]Agosto!$F$28</f>
        <v>82</v>
      </c>
      <c r="Z25" s="17">
        <f>[21]Agosto!$F$29</f>
        <v>91</v>
      </c>
      <c r="AA25" s="17">
        <f>[21]Agosto!$F$30</f>
        <v>93</v>
      </c>
      <c r="AB25" s="17">
        <f>[21]Agosto!$F$31</f>
        <v>96</v>
      </c>
      <c r="AC25" s="17">
        <f>[21]Agosto!$F$32</f>
        <v>96</v>
      </c>
      <c r="AD25" s="17">
        <f>[21]Agosto!$F$33</f>
        <v>84</v>
      </c>
      <c r="AE25" s="17">
        <f>[21]Agosto!$F$34</f>
        <v>64</v>
      </c>
      <c r="AF25" s="17">
        <f>[21]Agosto!$F$35</f>
        <v>57</v>
      </c>
      <c r="AG25" s="26">
        <f t="shared" si="6"/>
        <v>96</v>
      </c>
      <c r="AH25" s="29">
        <f t="shared" si="7"/>
        <v>76.258064516129039</v>
      </c>
    </row>
    <row r="26" spans="1:34" ht="17.100000000000001" customHeight="1" x14ac:dyDescent="0.2">
      <c r="A26" s="15" t="s">
        <v>16</v>
      </c>
      <c r="B26" s="17">
        <f>[22]Agosto!$F$5</f>
        <v>80</v>
      </c>
      <c r="C26" s="17">
        <f>[22]Agosto!$F$6</f>
        <v>68</v>
      </c>
      <c r="D26" s="17">
        <f>[22]Agosto!$F$7</f>
        <v>66</v>
      </c>
      <c r="E26" s="17">
        <f>[22]Agosto!$F$8</f>
        <v>51</v>
      </c>
      <c r="F26" s="17">
        <f>[22]Agosto!$F$9</f>
        <v>62</v>
      </c>
      <c r="G26" s="17">
        <f>[22]Agosto!$F$10</f>
        <v>67</v>
      </c>
      <c r="H26" s="17">
        <f>[22]Agosto!$F$11</f>
        <v>52</v>
      </c>
      <c r="I26" s="17">
        <f>[22]Agosto!$F$12</f>
        <v>53</v>
      </c>
      <c r="J26" s="17">
        <f>[22]Agosto!$F$13</f>
        <v>58</v>
      </c>
      <c r="K26" s="17">
        <f>[22]Agosto!$F$14</f>
        <v>76</v>
      </c>
      <c r="L26" s="17">
        <f>[22]Agosto!$F$15</f>
        <v>95</v>
      </c>
      <c r="M26" s="17">
        <f>[22]Agosto!$F$16</f>
        <v>85</v>
      </c>
      <c r="N26" s="17">
        <f>[22]Agosto!$F$17</f>
        <v>84</v>
      </c>
      <c r="O26" s="17">
        <f>[22]Agosto!$F$18</f>
        <v>92</v>
      </c>
      <c r="P26" s="17">
        <f>[22]Agosto!$F$19</f>
        <v>90</v>
      </c>
      <c r="Q26" s="17">
        <f>[22]Agosto!$F$20</f>
        <v>94</v>
      </c>
      <c r="R26" s="17">
        <f>[22]Agosto!$F$21</f>
        <v>88</v>
      </c>
      <c r="S26" s="17">
        <f>[22]Agosto!$F$22</f>
        <v>92</v>
      </c>
      <c r="T26" s="17">
        <f>[22]Agosto!$F$23</f>
        <v>93</v>
      </c>
      <c r="U26" s="17">
        <f>[22]Agosto!$F$24</f>
        <v>92</v>
      </c>
      <c r="V26" s="17">
        <f>[22]Agosto!$F$25</f>
        <v>88</v>
      </c>
      <c r="W26" s="17">
        <f>[22]Agosto!$F$26</f>
        <v>66</v>
      </c>
      <c r="X26" s="17">
        <f>[22]Agosto!$F$27</f>
        <v>72</v>
      </c>
      <c r="Y26" s="17">
        <f>[22]Agosto!$F$28</f>
        <v>78</v>
      </c>
      <c r="Z26" s="17">
        <f>[22]Agosto!$F$29</f>
        <v>89</v>
      </c>
      <c r="AA26" s="17">
        <f>[22]Agosto!$F$30</f>
        <v>86</v>
      </c>
      <c r="AB26" s="17">
        <f>[22]Agosto!$F$31</f>
        <v>93</v>
      </c>
      <c r="AC26" s="17">
        <f>[22]Agosto!$F$32</f>
        <v>92</v>
      </c>
      <c r="AD26" s="17">
        <f>[22]Agosto!$F$33</f>
        <v>87</v>
      </c>
      <c r="AE26" s="17">
        <f>[22]Agosto!$F$34</f>
        <v>87</v>
      </c>
      <c r="AF26" s="17">
        <f>[22]Agosto!$F$35</f>
        <v>81</v>
      </c>
      <c r="AG26" s="26">
        <f t="shared" si="6"/>
        <v>95</v>
      </c>
      <c r="AH26" s="29">
        <f t="shared" si="7"/>
        <v>79.258064516129039</v>
      </c>
    </row>
    <row r="27" spans="1:34" ht="17.100000000000001" customHeight="1" x14ac:dyDescent="0.2">
      <c r="A27" s="15" t="s">
        <v>17</v>
      </c>
      <c r="B27" s="17">
        <f>[23]Agosto!$F$5</f>
        <v>92</v>
      </c>
      <c r="C27" s="17">
        <f>[23]Agosto!$F$6</f>
        <v>80</v>
      </c>
      <c r="D27" s="17">
        <f>[23]Agosto!$F$7</f>
        <v>95</v>
      </c>
      <c r="E27" s="17">
        <f>[23]Agosto!$F$8</f>
        <v>95</v>
      </c>
      <c r="F27" s="17">
        <f>[23]Agosto!$F$9</f>
        <v>91</v>
      </c>
      <c r="G27" s="17">
        <f>[23]Agosto!$F$10</f>
        <v>78</v>
      </c>
      <c r="H27" s="17">
        <f>[23]Agosto!$F$11</f>
        <v>75</v>
      </c>
      <c r="I27" s="17">
        <f>[23]Agosto!$F$12</f>
        <v>83</v>
      </c>
      <c r="J27" s="17">
        <f>[23]Agosto!$F$13</f>
        <v>66</v>
      </c>
      <c r="K27" s="17">
        <f>[23]Agosto!$F$14</f>
        <v>73</v>
      </c>
      <c r="L27" s="17">
        <f>[23]Agosto!$F$15</f>
        <v>88</v>
      </c>
      <c r="M27" s="17">
        <f>[23]Agosto!$F$16</f>
        <v>78</v>
      </c>
      <c r="N27" s="17">
        <f>[23]Agosto!$F$17</f>
        <v>65</v>
      </c>
      <c r="O27" s="17">
        <f>[23]Agosto!$F$18</f>
        <v>84</v>
      </c>
      <c r="P27" s="17">
        <f>[23]Agosto!$F$19</f>
        <v>92</v>
      </c>
      <c r="Q27" s="17">
        <f>[23]Agosto!$F$20</f>
        <v>95</v>
      </c>
      <c r="R27" s="17">
        <f>[23]Agosto!$F$21</f>
        <v>76</v>
      </c>
      <c r="S27" s="17">
        <f>[23]Agosto!$F$22</f>
        <v>77</v>
      </c>
      <c r="T27" s="17">
        <f>[23]Agosto!$F$23</f>
        <v>97</v>
      </c>
      <c r="U27" s="17">
        <f>[23]Agosto!$F$24</f>
        <v>97</v>
      </c>
      <c r="V27" s="17">
        <f>[23]Agosto!$F$25</f>
        <v>92</v>
      </c>
      <c r="W27" s="17">
        <f>[23]Agosto!$F$26</f>
        <v>78</v>
      </c>
      <c r="X27" s="17">
        <f>[23]Agosto!$F$27</f>
        <v>87</v>
      </c>
      <c r="Y27" s="17">
        <f>[23]Agosto!$F$28</f>
        <v>87</v>
      </c>
      <c r="Z27" s="17">
        <f>[23]Agosto!$F$29</f>
        <v>95</v>
      </c>
      <c r="AA27" s="17">
        <f>[23]Agosto!$F$30</f>
        <v>86</v>
      </c>
      <c r="AB27" s="17">
        <f>[23]Agosto!$F$31</f>
        <v>94</v>
      </c>
      <c r="AC27" s="17">
        <f>[23]Agosto!$F$32</f>
        <v>97</v>
      </c>
      <c r="AD27" s="17">
        <f>[23]Agosto!$F$33</f>
        <v>97</v>
      </c>
      <c r="AE27" s="17">
        <f>[23]Agosto!$F$34</f>
        <v>95</v>
      </c>
      <c r="AF27" s="17">
        <f>[23]Agosto!$F$35</f>
        <v>92</v>
      </c>
      <c r="AG27" s="26">
        <f t="shared" si="6"/>
        <v>97</v>
      </c>
      <c r="AH27" s="29">
        <f t="shared" si="7"/>
        <v>86.354838709677423</v>
      </c>
    </row>
    <row r="28" spans="1:34" ht="17.100000000000001" customHeight="1" x14ac:dyDescent="0.2">
      <c r="A28" s="15" t="s">
        <v>18</v>
      </c>
      <c r="B28" s="17">
        <f>[24]Agosto!$F$5</f>
        <v>77</v>
      </c>
      <c r="C28" s="17">
        <f>[24]Agosto!$F$6</f>
        <v>70</v>
      </c>
      <c r="D28" s="17">
        <f>[24]Agosto!$F$7</f>
        <v>69</v>
      </c>
      <c r="E28" s="17">
        <f>[24]Agosto!$F$8</f>
        <v>82</v>
      </c>
      <c r="F28" s="17">
        <f>[24]Agosto!$F$9</f>
        <v>71</v>
      </c>
      <c r="G28" s="17">
        <f>[24]Agosto!$F$10</f>
        <v>61</v>
      </c>
      <c r="H28" s="17">
        <f>[24]Agosto!$F$11</f>
        <v>66</v>
      </c>
      <c r="I28" s="17">
        <f>[24]Agosto!$F$12</f>
        <v>70</v>
      </c>
      <c r="J28" s="17">
        <f>[24]Agosto!$F$13</f>
        <v>49</v>
      </c>
      <c r="K28" s="17">
        <f>[24]Agosto!$F$14</f>
        <v>60</v>
      </c>
      <c r="L28" s="17">
        <f>[24]Agosto!$F$15</f>
        <v>69</v>
      </c>
      <c r="M28" s="17">
        <f>[24]Agosto!$F$16</f>
        <v>70</v>
      </c>
      <c r="N28" s="17">
        <f>[24]Agosto!$F$17</f>
        <v>61</v>
      </c>
      <c r="O28" s="17">
        <f>[24]Agosto!$F$18</f>
        <v>66</v>
      </c>
      <c r="P28" s="17">
        <f>[24]Agosto!$F$19</f>
        <v>61</v>
      </c>
      <c r="Q28" s="17">
        <f>[24]Agosto!$F$20</f>
        <v>64</v>
      </c>
      <c r="R28" s="17">
        <f>[24]Agosto!$F$21</f>
        <v>54</v>
      </c>
      <c r="S28" s="17">
        <f>[24]Agosto!$F$22</f>
        <v>72</v>
      </c>
      <c r="T28" s="17">
        <f>[24]Agosto!$F$23</f>
        <v>91</v>
      </c>
      <c r="U28" s="17">
        <f>[24]Agosto!$F$24</f>
        <v>80</v>
      </c>
      <c r="V28" s="17">
        <f>[24]Agosto!$F$25</f>
        <v>58</v>
      </c>
      <c r="W28" s="17">
        <f>[24]Agosto!$F$26</f>
        <v>59</v>
      </c>
      <c r="X28" s="17">
        <f>[24]Agosto!$F$27</f>
        <v>60</v>
      </c>
      <c r="Y28" s="17">
        <f>[24]Agosto!$F$28</f>
        <v>73</v>
      </c>
      <c r="Z28" s="17">
        <f>[24]Agosto!$F$29</f>
        <v>80</v>
      </c>
      <c r="AA28" s="17">
        <f>[24]Agosto!$F$30</f>
        <v>69</v>
      </c>
      <c r="AB28" s="17">
        <f>[24]Agosto!$F$31</f>
        <v>94</v>
      </c>
      <c r="AC28" s="17">
        <f>[24]Agosto!$F$32</f>
        <v>96</v>
      </c>
      <c r="AD28" s="17">
        <f>[24]Agosto!$F$33</f>
        <v>83</v>
      </c>
      <c r="AE28" s="17">
        <f>[24]Agosto!$F$34</f>
        <v>58</v>
      </c>
      <c r="AF28" s="17">
        <f>[24]Agosto!$F$35</f>
        <v>59</v>
      </c>
      <c r="AG28" s="26">
        <f t="shared" si="6"/>
        <v>96</v>
      </c>
      <c r="AH28" s="29">
        <f t="shared" si="7"/>
        <v>69.41935483870968</v>
      </c>
    </row>
    <row r="29" spans="1:34" ht="17.100000000000001" customHeight="1" x14ac:dyDescent="0.2">
      <c r="A29" s="15" t="s">
        <v>19</v>
      </c>
      <c r="B29" s="17">
        <f>[25]Agosto!$F$5</f>
        <v>68</v>
      </c>
      <c r="C29" s="17">
        <f>[25]Agosto!$F$6</f>
        <v>76</v>
      </c>
      <c r="D29" s="17">
        <f>[25]Agosto!$F$7</f>
        <v>77</v>
      </c>
      <c r="E29" s="17">
        <f>[25]Agosto!$F$8</f>
        <v>64</v>
      </c>
      <c r="F29" s="17">
        <f>[25]Agosto!$F$9</f>
        <v>66</v>
      </c>
      <c r="G29" s="17">
        <f>[25]Agosto!$F$10</f>
        <v>67</v>
      </c>
      <c r="H29" s="17">
        <f>[25]Agosto!$F$11</f>
        <v>65</v>
      </c>
      <c r="I29" s="17">
        <f>[25]Agosto!$F$12</f>
        <v>69</v>
      </c>
      <c r="J29" s="17">
        <f>[25]Agosto!$F$13</f>
        <v>72</v>
      </c>
      <c r="K29" s="17">
        <f>[25]Agosto!$F$14</f>
        <v>81</v>
      </c>
      <c r="L29" s="17">
        <f>[25]Agosto!$F$15</f>
        <v>77</v>
      </c>
      <c r="M29" s="17">
        <f>[25]Agosto!$F$16</f>
        <v>78</v>
      </c>
      <c r="N29" s="17">
        <f>[25]Agosto!$F$17</f>
        <v>71</v>
      </c>
      <c r="O29" s="17">
        <f>[25]Agosto!$F$18</f>
        <v>72</v>
      </c>
      <c r="P29" s="17">
        <f>[25]Agosto!$F$19</f>
        <v>68</v>
      </c>
      <c r="Q29" s="17">
        <f>[25]Agosto!$F$20</f>
        <v>88</v>
      </c>
      <c r="R29" s="17">
        <f>[25]Agosto!$F$21</f>
        <v>61</v>
      </c>
      <c r="S29" s="17">
        <f>[25]Agosto!$F$22</f>
        <v>94</v>
      </c>
      <c r="T29" s="17">
        <f>[25]Agosto!$F$23</f>
        <v>92</v>
      </c>
      <c r="U29" s="17">
        <f>[25]Agosto!$F$24</f>
        <v>92</v>
      </c>
      <c r="V29" s="17">
        <f>[25]Agosto!$F$25</f>
        <v>85</v>
      </c>
      <c r="W29" s="17">
        <f>[25]Agosto!$F$26</f>
        <v>77</v>
      </c>
      <c r="X29" s="17">
        <f>[25]Agosto!$F$27</f>
        <v>73</v>
      </c>
      <c r="Y29" s="17">
        <f>[25]Agosto!$F$28</f>
        <v>94</v>
      </c>
      <c r="Z29" s="17">
        <f>[25]Agosto!$F$29</f>
        <v>96</v>
      </c>
      <c r="AA29" s="17">
        <f>[25]Agosto!$F$30</f>
        <v>90</v>
      </c>
      <c r="AB29" s="17">
        <f>[25]Agosto!$F$31</f>
        <v>96</v>
      </c>
      <c r="AC29" s="17">
        <f>[25]Agosto!$F$32</f>
        <v>96</v>
      </c>
      <c r="AD29" s="17">
        <f>[25]Agosto!$F$33</f>
        <v>87</v>
      </c>
      <c r="AE29" s="17">
        <f>[25]Agosto!$F$34</f>
        <v>80</v>
      </c>
      <c r="AF29" s="17">
        <f>[25]Agosto!$F$35</f>
        <v>74</v>
      </c>
      <c r="AG29" s="26">
        <f t="shared" si="6"/>
        <v>96</v>
      </c>
      <c r="AH29" s="29">
        <f>AVERAGE(B29:AF29)</f>
        <v>78.903225806451616</v>
      </c>
    </row>
    <row r="30" spans="1:34" ht="17.100000000000001" customHeight="1" x14ac:dyDescent="0.2">
      <c r="A30" s="15" t="s">
        <v>31</v>
      </c>
      <c r="B30" s="17">
        <f>[26]Agosto!$F$5</f>
        <v>66</v>
      </c>
      <c r="C30" s="17">
        <f>[26]Agosto!$F$6</f>
        <v>64</v>
      </c>
      <c r="D30" s="17">
        <f>[26]Agosto!$F$7</f>
        <v>66</v>
      </c>
      <c r="E30" s="17">
        <f>[26]Agosto!$F$8</f>
        <v>76</v>
      </c>
      <c r="F30" s="17">
        <f>[26]Agosto!$F$9</f>
        <v>67</v>
      </c>
      <c r="G30" s="17">
        <f>[26]Agosto!$F$10</f>
        <v>66</v>
      </c>
      <c r="H30" s="17">
        <f>[26]Agosto!$F$11</f>
        <v>53</v>
      </c>
      <c r="I30" s="17">
        <f>[26]Agosto!$F$12</f>
        <v>64</v>
      </c>
      <c r="J30" s="17">
        <f>[26]Agosto!$F$13</f>
        <v>58</v>
      </c>
      <c r="K30" s="17">
        <f>[26]Agosto!$F$14</f>
        <v>55</v>
      </c>
      <c r="L30" s="17">
        <f>[26]Agosto!$F$15</f>
        <v>64</v>
      </c>
      <c r="M30" s="17">
        <f>[26]Agosto!$F$16</f>
        <v>54</v>
      </c>
      <c r="N30" s="17">
        <f>[26]Agosto!$F$17</f>
        <v>53</v>
      </c>
      <c r="O30" s="17">
        <f>[26]Agosto!$F$18</f>
        <v>58</v>
      </c>
      <c r="P30" s="17">
        <f>[26]Agosto!$F$19</f>
        <v>64</v>
      </c>
      <c r="Q30" s="17">
        <f>[26]Agosto!$F$20</f>
        <v>67</v>
      </c>
      <c r="R30" s="17">
        <f>[26]Agosto!$F$21</f>
        <v>49</v>
      </c>
      <c r="S30" s="17">
        <f>[26]Agosto!$F$22</f>
        <v>61</v>
      </c>
      <c r="T30" s="17">
        <f>[26]Agosto!$F$23</f>
        <v>97</v>
      </c>
      <c r="U30" s="17">
        <f>[26]Agosto!$F$24</f>
        <v>96</v>
      </c>
      <c r="V30" s="17">
        <f>[26]Agosto!$F$25</f>
        <v>69</v>
      </c>
      <c r="W30" s="17">
        <f>[26]Agosto!$F$26</f>
        <v>59</v>
      </c>
      <c r="X30" s="17">
        <f>[26]Agosto!$F$27</f>
        <v>63</v>
      </c>
      <c r="Y30" s="17">
        <f>[26]Agosto!$F$28</f>
        <v>78</v>
      </c>
      <c r="Z30" s="17">
        <f>[26]Agosto!$F$29</f>
        <v>84</v>
      </c>
      <c r="AA30" s="17">
        <f>[26]Agosto!$F$30</f>
        <v>69</v>
      </c>
      <c r="AB30" s="17">
        <f>[26]Agosto!$F$31</f>
        <v>88</v>
      </c>
      <c r="AC30" s="17">
        <f>[26]Agosto!$F$32</f>
        <v>97</v>
      </c>
      <c r="AD30" s="17">
        <f>[26]Agosto!$F$33</f>
        <v>86</v>
      </c>
      <c r="AE30" s="17">
        <f>[26]Agosto!$F$34</f>
        <v>59</v>
      </c>
      <c r="AF30" s="17">
        <f>[26]Agosto!$F$35</f>
        <v>59</v>
      </c>
      <c r="AG30" s="26">
        <f>MAX(B30:AF30)</f>
        <v>97</v>
      </c>
      <c r="AH30" s="29">
        <f t="shared" si="7"/>
        <v>68.032258064516128</v>
      </c>
    </row>
    <row r="31" spans="1:34" ht="17.100000000000001" customHeight="1" x14ac:dyDescent="0.2">
      <c r="A31" s="15" t="s">
        <v>48</v>
      </c>
      <c r="B31" s="17">
        <f>[27]Agosto!$F$5</f>
        <v>56</v>
      </c>
      <c r="C31" s="17">
        <f>[27]Agosto!$F$6</f>
        <v>56</v>
      </c>
      <c r="D31" s="17">
        <f>[27]Agosto!$F$7</f>
        <v>57</v>
      </c>
      <c r="E31" s="17">
        <f>[27]Agosto!$F$8</f>
        <v>60</v>
      </c>
      <c r="F31" s="17">
        <f>[27]Agosto!$F$9</f>
        <v>58</v>
      </c>
      <c r="G31" s="17">
        <f>[27]Agosto!$F$10</f>
        <v>55</v>
      </c>
      <c r="H31" s="17">
        <f>[27]Agosto!$F$11</f>
        <v>49</v>
      </c>
      <c r="I31" s="17">
        <f>[27]Agosto!$F$12</f>
        <v>53</v>
      </c>
      <c r="J31" s="17">
        <f>[27]Agosto!$F$13</f>
        <v>46</v>
      </c>
      <c r="K31" s="17">
        <f>[27]Agosto!$F$14</f>
        <v>52</v>
      </c>
      <c r="L31" s="17">
        <f>[27]Agosto!$F$15</f>
        <v>56</v>
      </c>
      <c r="M31" s="17">
        <f>[27]Agosto!$F$16</f>
        <v>57</v>
      </c>
      <c r="N31" s="17">
        <f>[27]Agosto!$F$17</f>
        <v>50</v>
      </c>
      <c r="O31" s="17">
        <f>[27]Agosto!$F$18</f>
        <v>52</v>
      </c>
      <c r="P31" s="17">
        <f>[27]Agosto!$F$19</f>
        <v>56</v>
      </c>
      <c r="Q31" s="17">
        <f>[27]Agosto!$F$20</f>
        <v>50</v>
      </c>
      <c r="R31" s="17">
        <f>[27]Agosto!$F$21</f>
        <v>53</v>
      </c>
      <c r="S31" s="17">
        <f>[27]Agosto!$F$22</f>
        <v>54</v>
      </c>
      <c r="T31" s="17">
        <f>[27]Agosto!$F$23</f>
        <v>91</v>
      </c>
      <c r="U31" s="17">
        <f>[27]Agosto!$F$24</f>
        <v>72</v>
      </c>
      <c r="V31" s="17">
        <f>[27]Agosto!$F$25</f>
        <v>61</v>
      </c>
      <c r="W31" s="17">
        <f>[27]Agosto!$F$26</f>
        <v>56</v>
      </c>
      <c r="X31" s="17">
        <f>[27]Agosto!$F$27</f>
        <v>50</v>
      </c>
      <c r="Y31" s="17">
        <f>[27]Agosto!$F$28</f>
        <v>71</v>
      </c>
      <c r="Z31" s="17">
        <f>[27]Agosto!$F$29</f>
        <v>81</v>
      </c>
      <c r="AA31" s="17">
        <f>[27]Agosto!$F$30</f>
        <v>55</v>
      </c>
      <c r="AB31" s="17">
        <f>[27]Agosto!$F$31</f>
        <v>95</v>
      </c>
      <c r="AC31" s="17">
        <f>[27]Agosto!$F$32</f>
        <v>90</v>
      </c>
      <c r="AD31" s="17">
        <f>[27]Agosto!$F$33</f>
        <v>81</v>
      </c>
      <c r="AE31" s="17">
        <f>[27]Agosto!$F$34</f>
        <v>66</v>
      </c>
      <c r="AF31" s="17">
        <f>[27]Agosto!$F$35</f>
        <v>60</v>
      </c>
      <c r="AG31" s="26">
        <f>MAX(B31:AF31)</f>
        <v>95</v>
      </c>
      <c r="AH31" s="29">
        <f>AVERAGE(B31:AF31)</f>
        <v>61.258064516129032</v>
      </c>
    </row>
    <row r="32" spans="1:34" ht="17.100000000000001" customHeight="1" x14ac:dyDescent="0.2">
      <c r="A32" s="15" t="s">
        <v>20</v>
      </c>
      <c r="B32" s="17">
        <f>[28]Agosto!$F$5</f>
        <v>80</v>
      </c>
      <c r="C32" s="17">
        <f>[28]Agosto!$F$6</f>
        <v>82</v>
      </c>
      <c r="D32" s="17">
        <f>[28]Agosto!$F$7</f>
        <v>88</v>
      </c>
      <c r="E32" s="17">
        <f>[28]Agosto!$F$8</f>
        <v>80</v>
      </c>
      <c r="F32" s="17">
        <f>[28]Agosto!$F$9</f>
        <v>77</v>
      </c>
      <c r="G32" s="17">
        <f>[28]Agosto!$F$10</f>
        <v>80</v>
      </c>
      <c r="H32" s="17">
        <f>[28]Agosto!$F$11</f>
        <v>81</v>
      </c>
      <c r="I32" s="17">
        <f>[28]Agosto!$F$12</f>
        <v>86</v>
      </c>
      <c r="J32" s="17">
        <f>[28]Agosto!$F$13</f>
        <v>70</v>
      </c>
      <c r="K32" s="17">
        <f>[28]Agosto!$F$14</f>
        <v>74</v>
      </c>
      <c r="L32" s="17">
        <f>[28]Agosto!$F$15</f>
        <v>79</v>
      </c>
      <c r="M32" s="17">
        <f>[28]Agosto!$F$16</f>
        <v>80</v>
      </c>
      <c r="N32" s="17">
        <f>[28]Agosto!$F$17</f>
        <v>69</v>
      </c>
      <c r="O32" s="17">
        <f>[28]Agosto!$F$18</f>
        <v>79</v>
      </c>
      <c r="P32" s="17">
        <f>[28]Agosto!$F$19</f>
        <v>86</v>
      </c>
      <c r="Q32" s="17">
        <f>[28]Agosto!$F$20</f>
        <v>73</v>
      </c>
      <c r="R32" s="17">
        <f>[28]Agosto!$F$21</f>
        <v>60</v>
      </c>
      <c r="S32" s="17">
        <f>[28]Agosto!$F$22</f>
        <v>71</v>
      </c>
      <c r="T32" s="17">
        <f>[28]Agosto!$F$23</f>
        <v>87</v>
      </c>
      <c r="U32" s="17">
        <f>[28]Agosto!$F$24</f>
        <v>95</v>
      </c>
      <c r="V32" s="17">
        <f>[28]Agosto!$F$25</f>
        <v>84</v>
      </c>
      <c r="W32" s="17">
        <f>[28]Agosto!$F$26</f>
        <v>83</v>
      </c>
      <c r="X32" s="17">
        <f>[28]Agosto!$F$27</f>
        <v>80</v>
      </c>
      <c r="Y32" s="17">
        <f>[28]Agosto!$F$28</f>
        <v>69</v>
      </c>
      <c r="Z32" s="17">
        <f>[28]Agosto!$F$29</f>
        <v>77</v>
      </c>
      <c r="AA32" s="17">
        <f>[28]Agosto!$F$30</f>
        <v>81</v>
      </c>
      <c r="AB32" s="17">
        <f>[28]Agosto!$F$31</f>
        <v>94</v>
      </c>
      <c r="AC32" s="17">
        <f>[28]Agosto!$F$32</f>
        <v>95</v>
      </c>
      <c r="AD32" s="17">
        <f>[28]Agosto!$F$33</f>
        <v>88</v>
      </c>
      <c r="AE32" s="17">
        <f>[28]Agosto!$F$34</f>
        <v>78</v>
      </c>
      <c r="AF32" s="17">
        <f>[28]Agosto!$F$35</f>
        <v>85</v>
      </c>
      <c r="AG32" s="26">
        <f>MAX(B32:AF32)</f>
        <v>95</v>
      </c>
      <c r="AH32" s="29">
        <f>AVERAGE(B32:AF32)</f>
        <v>80.354838709677423</v>
      </c>
    </row>
    <row r="33" spans="1:35" s="5" customFormat="1" ht="17.100000000000001" customHeight="1" thickBot="1" x14ac:dyDescent="0.25">
      <c r="A33" s="78" t="s">
        <v>33</v>
      </c>
      <c r="B33" s="79">
        <f t="shared" ref="B33:AG33" si="10">MAX(B5:B32)</f>
        <v>100</v>
      </c>
      <c r="C33" s="79">
        <f t="shared" si="10"/>
        <v>96</v>
      </c>
      <c r="D33" s="79">
        <f t="shared" si="10"/>
        <v>98</v>
      </c>
      <c r="E33" s="79">
        <f t="shared" si="10"/>
        <v>98</v>
      </c>
      <c r="F33" s="79">
        <f t="shared" si="10"/>
        <v>98</v>
      </c>
      <c r="G33" s="79">
        <f t="shared" si="10"/>
        <v>95</v>
      </c>
      <c r="H33" s="79">
        <f t="shared" si="10"/>
        <v>97</v>
      </c>
      <c r="I33" s="79">
        <f t="shared" si="10"/>
        <v>98</v>
      </c>
      <c r="J33" s="79">
        <f t="shared" si="10"/>
        <v>91</v>
      </c>
      <c r="K33" s="79">
        <f t="shared" si="10"/>
        <v>88</v>
      </c>
      <c r="L33" s="79">
        <f t="shared" si="10"/>
        <v>97</v>
      </c>
      <c r="M33" s="79">
        <f t="shared" si="10"/>
        <v>100</v>
      </c>
      <c r="N33" s="79">
        <f t="shared" si="10"/>
        <v>96</v>
      </c>
      <c r="O33" s="79">
        <f t="shared" si="10"/>
        <v>100</v>
      </c>
      <c r="P33" s="79">
        <f t="shared" si="10"/>
        <v>100</v>
      </c>
      <c r="Q33" s="79">
        <f t="shared" si="10"/>
        <v>100</v>
      </c>
      <c r="R33" s="79">
        <f t="shared" si="10"/>
        <v>92</v>
      </c>
      <c r="S33" s="79">
        <f t="shared" si="10"/>
        <v>96</v>
      </c>
      <c r="T33" s="79">
        <f t="shared" si="10"/>
        <v>100</v>
      </c>
      <c r="U33" s="79">
        <f t="shared" si="10"/>
        <v>100</v>
      </c>
      <c r="V33" s="79">
        <f t="shared" si="10"/>
        <v>98</v>
      </c>
      <c r="W33" s="79">
        <f t="shared" si="10"/>
        <v>95</v>
      </c>
      <c r="X33" s="79">
        <f t="shared" si="10"/>
        <v>95</v>
      </c>
      <c r="Y33" s="79">
        <f t="shared" si="10"/>
        <v>98</v>
      </c>
      <c r="Z33" s="79">
        <f t="shared" si="10"/>
        <v>97</v>
      </c>
      <c r="AA33" s="79">
        <f t="shared" si="10"/>
        <v>97</v>
      </c>
      <c r="AB33" s="79">
        <f t="shared" si="10"/>
        <v>98</v>
      </c>
      <c r="AC33" s="79">
        <f t="shared" si="10"/>
        <v>100</v>
      </c>
      <c r="AD33" s="79">
        <f t="shared" si="10"/>
        <v>100</v>
      </c>
      <c r="AE33" s="79">
        <f t="shared" si="10"/>
        <v>99</v>
      </c>
      <c r="AF33" s="79">
        <f t="shared" si="10"/>
        <v>97</v>
      </c>
      <c r="AG33" s="110">
        <f t="shared" si="10"/>
        <v>100</v>
      </c>
      <c r="AH33" s="111">
        <f>AVERAGE(AH5:AH32)</f>
        <v>78.471486175115245</v>
      </c>
      <c r="AI33" s="8"/>
    </row>
    <row r="34" spans="1:35" x14ac:dyDescent="0.2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3"/>
      <c r="AE34" s="84"/>
      <c r="AF34" s="85"/>
      <c r="AG34" s="85"/>
      <c r="AH34" s="86"/>
      <c r="AI34"/>
    </row>
    <row r="35" spans="1:35" x14ac:dyDescent="0.2">
      <c r="A35" s="87"/>
      <c r="B35" s="88"/>
      <c r="C35" s="89" t="s">
        <v>133</v>
      </c>
      <c r="D35" s="89"/>
      <c r="E35" s="89"/>
      <c r="F35" s="89"/>
      <c r="G35" s="89"/>
      <c r="H35" s="88"/>
      <c r="I35" s="88"/>
      <c r="J35" s="88"/>
      <c r="K35" s="88"/>
      <c r="L35" s="88"/>
      <c r="M35" s="88" t="s">
        <v>49</v>
      </c>
      <c r="N35" s="88"/>
      <c r="O35" s="88"/>
      <c r="P35" s="88"/>
      <c r="Q35" s="88"/>
      <c r="R35" s="88"/>
      <c r="S35" s="88"/>
      <c r="T35" s="88"/>
      <c r="U35" s="88"/>
      <c r="V35" s="88" t="s">
        <v>53</v>
      </c>
      <c r="W35" s="88"/>
      <c r="X35" s="88"/>
      <c r="Y35" s="88"/>
      <c r="Z35" s="88"/>
      <c r="AA35" s="88"/>
      <c r="AB35" s="88"/>
      <c r="AC35" s="88"/>
      <c r="AD35" s="90"/>
      <c r="AE35" s="88"/>
      <c r="AF35" s="88"/>
      <c r="AG35" s="90"/>
      <c r="AH35" s="95"/>
      <c r="AI35"/>
    </row>
    <row r="36" spans="1:35" x14ac:dyDescent="0.2">
      <c r="A36" s="87"/>
      <c r="B36" s="88"/>
      <c r="C36" s="88"/>
      <c r="D36" s="88"/>
      <c r="E36" s="88"/>
      <c r="F36" s="88"/>
      <c r="G36" s="88"/>
      <c r="H36" s="88"/>
      <c r="I36" s="88"/>
      <c r="J36" s="92"/>
      <c r="K36" s="92"/>
      <c r="L36" s="92"/>
      <c r="M36" s="92" t="s">
        <v>50</v>
      </c>
      <c r="N36" s="92"/>
      <c r="O36" s="92"/>
      <c r="P36" s="92"/>
      <c r="Q36" s="88"/>
      <c r="R36" s="88"/>
      <c r="S36" s="88"/>
      <c r="T36" s="88"/>
      <c r="U36" s="88"/>
      <c r="V36" s="92" t="s">
        <v>54</v>
      </c>
      <c r="W36" s="92"/>
      <c r="X36" s="88"/>
      <c r="Y36" s="88"/>
      <c r="Z36" s="88"/>
      <c r="AA36" s="88"/>
      <c r="AB36" s="88"/>
      <c r="AC36" s="88"/>
      <c r="AD36" s="90"/>
      <c r="AE36" s="93"/>
      <c r="AF36" s="94"/>
      <c r="AG36" s="88"/>
      <c r="AH36" s="95"/>
      <c r="AI36" s="2"/>
    </row>
    <row r="37" spans="1:35" ht="13.5" thickBot="1" x14ac:dyDescent="0.25">
      <c r="A37" s="99"/>
      <c r="B37" s="105"/>
      <c r="C37" s="105"/>
      <c r="D37" s="105" t="s">
        <v>134</v>
      </c>
      <c r="E37" s="105"/>
      <c r="F37" s="105"/>
      <c r="G37" s="105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1"/>
      <c r="AE37" s="106"/>
      <c r="AF37" s="107"/>
      <c r="AG37" s="108"/>
      <c r="AH37" s="109"/>
      <c r="AI37" s="2"/>
    </row>
  </sheetData>
  <sheetProtection password="C6EC" sheet="1" objects="1" scenarios="1"/>
  <mergeCells count="34"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Z3:Z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19" zoomScale="90" zoomScaleNormal="90" workbookViewId="0">
      <selection activeCell="AD47" sqref="AD47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35" t="s">
        <v>27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</row>
    <row r="2" spans="1:34" s="4" customFormat="1" ht="20.100000000000001" customHeight="1" x14ac:dyDescent="0.2">
      <c r="A2" s="130" t="s">
        <v>21</v>
      </c>
      <c r="B2" s="127" t="s">
        <v>135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32"/>
    </row>
    <row r="3" spans="1:34" s="5" customFormat="1" ht="20.100000000000001" customHeight="1" x14ac:dyDescent="0.2">
      <c r="A3" s="130"/>
      <c r="B3" s="126">
        <v>1</v>
      </c>
      <c r="C3" s="126">
        <f>SUM(B3+1)</f>
        <v>2</v>
      </c>
      <c r="D3" s="126">
        <f t="shared" ref="D3:AD3" si="0">SUM(C3+1)</f>
        <v>3</v>
      </c>
      <c r="E3" s="126">
        <f t="shared" si="0"/>
        <v>4</v>
      </c>
      <c r="F3" s="126">
        <f t="shared" si="0"/>
        <v>5</v>
      </c>
      <c r="G3" s="126">
        <f t="shared" si="0"/>
        <v>6</v>
      </c>
      <c r="H3" s="126">
        <f t="shared" si="0"/>
        <v>7</v>
      </c>
      <c r="I3" s="126">
        <f t="shared" si="0"/>
        <v>8</v>
      </c>
      <c r="J3" s="126">
        <f t="shared" si="0"/>
        <v>9</v>
      </c>
      <c r="K3" s="126">
        <f t="shared" si="0"/>
        <v>10</v>
      </c>
      <c r="L3" s="126">
        <f t="shared" si="0"/>
        <v>11</v>
      </c>
      <c r="M3" s="126">
        <f t="shared" si="0"/>
        <v>12</v>
      </c>
      <c r="N3" s="126">
        <f t="shared" si="0"/>
        <v>13</v>
      </c>
      <c r="O3" s="126">
        <f t="shared" si="0"/>
        <v>14</v>
      </c>
      <c r="P3" s="126">
        <f t="shared" si="0"/>
        <v>15</v>
      </c>
      <c r="Q3" s="126">
        <f t="shared" si="0"/>
        <v>16</v>
      </c>
      <c r="R3" s="126">
        <f t="shared" si="0"/>
        <v>17</v>
      </c>
      <c r="S3" s="126">
        <f t="shared" si="0"/>
        <v>18</v>
      </c>
      <c r="T3" s="126">
        <f t="shared" si="0"/>
        <v>19</v>
      </c>
      <c r="U3" s="126">
        <f t="shared" si="0"/>
        <v>20</v>
      </c>
      <c r="V3" s="126">
        <f t="shared" si="0"/>
        <v>21</v>
      </c>
      <c r="W3" s="126">
        <f t="shared" si="0"/>
        <v>22</v>
      </c>
      <c r="X3" s="126">
        <f t="shared" si="0"/>
        <v>23</v>
      </c>
      <c r="Y3" s="126">
        <f t="shared" si="0"/>
        <v>24</v>
      </c>
      <c r="Z3" s="126">
        <f t="shared" si="0"/>
        <v>25</v>
      </c>
      <c r="AA3" s="126">
        <f t="shared" si="0"/>
        <v>26</v>
      </c>
      <c r="AB3" s="126">
        <f t="shared" si="0"/>
        <v>27</v>
      </c>
      <c r="AC3" s="126">
        <f t="shared" si="0"/>
        <v>28</v>
      </c>
      <c r="AD3" s="126">
        <f t="shared" si="0"/>
        <v>29</v>
      </c>
      <c r="AE3" s="126">
        <v>30</v>
      </c>
      <c r="AF3" s="126">
        <v>31</v>
      </c>
      <c r="AG3" s="24" t="s">
        <v>40</v>
      </c>
      <c r="AH3" s="32" t="s">
        <v>38</v>
      </c>
    </row>
    <row r="4" spans="1:34" s="5" customFormat="1" ht="20.100000000000001" customHeight="1" x14ac:dyDescent="0.2">
      <c r="A4" s="13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24" t="s">
        <v>37</v>
      </c>
      <c r="AH4" s="32" t="s">
        <v>37</v>
      </c>
    </row>
    <row r="5" spans="1:34" s="5" customFormat="1" ht="20.100000000000001" customHeight="1" x14ac:dyDescent="0.2">
      <c r="A5" s="15" t="s">
        <v>44</v>
      </c>
      <c r="B5" s="17">
        <f>[1]Agosto!$G$5</f>
        <v>21</v>
      </c>
      <c r="C5" s="17">
        <f>[1]Agosto!$G$6</f>
        <v>20</v>
      </c>
      <c r="D5" s="17">
        <f>[1]Agosto!$G$7</f>
        <v>17</v>
      </c>
      <c r="E5" s="17">
        <f>[1]Agosto!$G$8</f>
        <v>17</v>
      </c>
      <c r="F5" s="17">
        <f>[1]Agosto!$G$9</f>
        <v>16</v>
      </c>
      <c r="G5" s="17">
        <f>[1]Agosto!$G$10</f>
        <v>16</v>
      </c>
      <c r="H5" s="17">
        <f>[1]Agosto!$G$11</f>
        <v>17</v>
      </c>
      <c r="I5" s="17">
        <f>[1]Agosto!$G$12</f>
        <v>14</v>
      </c>
      <c r="J5" s="17">
        <f>[1]Agosto!$G$13</f>
        <v>18</v>
      </c>
      <c r="K5" s="17">
        <f>[1]Agosto!$G$14</f>
        <v>19</v>
      </c>
      <c r="L5" s="17">
        <f>[1]Agosto!$G$15</f>
        <v>23</v>
      </c>
      <c r="M5" s="17">
        <f>[1]Agosto!$G$16</f>
        <v>18</v>
      </c>
      <c r="N5" s="17">
        <f>[1]Agosto!$G$17</f>
        <v>18</v>
      </c>
      <c r="O5" s="17">
        <f>[1]Agosto!$G$18</f>
        <v>18</v>
      </c>
      <c r="P5" s="17">
        <f>[1]Agosto!$G$19</f>
        <v>16</v>
      </c>
      <c r="Q5" s="17">
        <f>[1]Agosto!$G$20</f>
        <v>16</v>
      </c>
      <c r="R5" s="17">
        <f>[1]Agosto!$G$21</f>
        <v>20</v>
      </c>
      <c r="S5" s="17">
        <f>[1]Agosto!$G$22</f>
        <v>20</v>
      </c>
      <c r="T5" s="17">
        <f>[1]Agosto!$G$23</f>
        <v>27</v>
      </c>
      <c r="U5" s="17">
        <f>[1]Agosto!$G$24</f>
        <v>23</v>
      </c>
      <c r="V5" s="17">
        <f>[1]Agosto!$G$25</f>
        <v>23</v>
      </c>
      <c r="W5" s="17">
        <f>[1]Agosto!$G$26</f>
        <v>19</v>
      </c>
      <c r="X5" s="17">
        <f>[1]Agosto!$G$27</f>
        <v>15</v>
      </c>
      <c r="Y5" s="17">
        <f>[1]Agosto!$G$28</f>
        <v>19</v>
      </c>
      <c r="Z5" s="17">
        <f>[1]Agosto!$G$29</f>
        <v>28</v>
      </c>
      <c r="AA5" s="17">
        <f>[1]Agosto!$G$30</f>
        <v>21</v>
      </c>
      <c r="AB5" s="17">
        <f>[1]Agosto!$G$31</f>
        <v>39</v>
      </c>
      <c r="AC5" s="17">
        <f>[1]Agosto!$G$32</f>
        <v>33</v>
      </c>
      <c r="AD5" s="17">
        <f>[1]Agosto!$G$33</f>
        <v>19</v>
      </c>
      <c r="AE5" s="17">
        <f>[1]Agosto!$G$34</f>
        <v>18</v>
      </c>
      <c r="AF5" s="17">
        <f>[1]Agosto!$G$35</f>
        <v>15</v>
      </c>
      <c r="AG5" s="25">
        <f>MIN(B5:AF5)</f>
        <v>14</v>
      </c>
      <c r="AH5" s="28">
        <f>AVERAGE(B5:AF5)</f>
        <v>20.096774193548388</v>
      </c>
    </row>
    <row r="6" spans="1:34" ht="17.100000000000001" customHeight="1" x14ac:dyDescent="0.2">
      <c r="A6" s="15" t="s">
        <v>0</v>
      </c>
      <c r="B6" s="17">
        <f>[2]Agosto!$G$5</f>
        <v>24</v>
      </c>
      <c r="C6" s="17">
        <f>[2]Agosto!$G$6</f>
        <v>24</v>
      </c>
      <c r="D6" s="17">
        <f>[2]Agosto!$G$7</f>
        <v>19</v>
      </c>
      <c r="E6" s="17">
        <f>[2]Agosto!$G$8</f>
        <v>20</v>
      </c>
      <c r="F6" s="17">
        <f>[2]Agosto!$G$9</f>
        <v>23</v>
      </c>
      <c r="G6" s="17">
        <f>[2]Agosto!$G$10</f>
        <v>22</v>
      </c>
      <c r="H6" s="17">
        <f>[2]Agosto!$G$11</f>
        <v>27</v>
      </c>
      <c r="I6" s="17">
        <f>[2]Agosto!$G$12</f>
        <v>23</v>
      </c>
      <c r="J6" s="17">
        <f>[2]Agosto!$G$13</f>
        <v>21</v>
      </c>
      <c r="K6" s="17">
        <f>[2]Agosto!$G$14</f>
        <v>20</v>
      </c>
      <c r="L6" s="17">
        <f>[2]Agosto!$G$15</f>
        <v>26</v>
      </c>
      <c r="M6" s="17">
        <f>[2]Agosto!$G$16</f>
        <v>25</v>
      </c>
      <c r="N6" s="17">
        <f>[2]Agosto!$G$17</f>
        <v>23</v>
      </c>
      <c r="O6" s="17">
        <f>[2]Agosto!$G$18</f>
        <v>23</v>
      </c>
      <c r="P6" s="17">
        <f>[2]Agosto!$G$19</f>
        <v>22</v>
      </c>
      <c r="Q6" s="17">
        <f>[2]Agosto!$G$20</f>
        <v>22</v>
      </c>
      <c r="R6" s="17">
        <f>[2]Agosto!$G$21</f>
        <v>26</v>
      </c>
      <c r="S6" s="17">
        <f>[2]Agosto!$G$22</f>
        <v>53</v>
      </c>
      <c r="T6" s="17">
        <f>[2]Agosto!$G$23</f>
        <v>47</v>
      </c>
      <c r="U6" s="17">
        <f>[2]Agosto!$G$24</f>
        <v>28</v>
      </c>
      <c r="V6" s="17">
        <f>[2]Agosto!$G$25</f>
        <v>32</v>
      </c>
      <c r="W6" s="17">
        <f>[2]Agosto!$G$26</f>
        <v>27</v>
      </c>
      <c r="X6" s="17">
        <f>[2]Agosto!$G$27</f>
        <v>26</v>
      </c>
      <c r="Y6" s="17">
        <f>[2]Agosto!$G$28</f>
        <v>47</v>
      </c>
      <c r="Z6" s="17">
        <f>[2]Agosto!$G$29</f>
        <v>40</v>
      </c>
      <c r="AA6" s="17">
        <f>[2]Agosto!$G$30</f>
        <v>35</v>
      </c>
      <c r="AB6" s="17">
        <f>[2]Agosto!$G$31</f>
        <v>55</v>
      </c>
      <c r="AC6" s="17">
        <f>[2]Agosto!$G$32</f>
        <v>30</v>
      </c>
      <c r="AD6" s="17">
        <f>[2]Agosto!$G$33</f>
        <v>17</v>
      </c>
      <c r="AE6" s="17">
        <f>[2]Agosto!$G$34</f>
        <v>24</v>
      </c>
      <c r="AF6" s="17">
        <f>[2]Agosto!$G$35</f>
        <v>18</v>
      </c>
      <c r="AG6" s="26">
        <f>MIN(B6:AF6)</f>
        <v>17</v>
      </c>
      <c r="AH6" s="29">
        <f t="shared" ref="AH6:AH16" si="1">AVERAGE(B6:AF6)</f>
        <v>28.032258064516128</v>
      </c>
    </row>
    <row r="7" spans="1:34" ht="17.100000000000001" customHeight="1" x14ac:dyDescent="0.2">
      <c r="A7" s="15" t="s">
        <v>1</v>
      </c>
      <c r="B7" s="17">
        <f>[3]Agosto!$G$5</f>
        <v>20</v>
      </c>
      <c r="C7" s="17">
        <f>[3]Agosto!$G$6</f>
        <v>20</v>
      </c>
      <c r="D7" s="17">
        <f>[3]Agosto!$G$7</f>
        <v>22</v>
      </c>
      <c r="E7" s="17">
        <f>[3]Agosto!$G$8</f>
        <v>19</v>
      </c>
      <c r="F7" s="17">
        <f>[3]Agosto!$G$9</f>
        <v>20</v>
      </c>
      <c r="G7" s="17">
        <f>[3]Agosto!$G$10</f>
        <v>21</v>
      </c>
      <c r="H7" s="17">
        <f>[3]Agosto!$G$11</f>
        <v>27</v>
      </c>
      <c r="I7" s="17">
        <f>[3]Agosto!$G$12</f>
        <v>22</v>
      </c>
      <c r="J7" s="17">
        <f>[3]Agosto!$G$13</f>
        <v>17</v>
      </c>
      <c r="K7" s="17">
        <f>[3]Agosto!$G$14</f>
        <v>22</v>
      </c>
      <c r="L7" s="17">
        <f>[3]Agosto!$G$15</f>
        <v>21</v>
      </c>
      <c r="M7" s="17">
        <f>[3]Agosto!$G$16</f>
        <v>21</v>
      </c>
      <c r="N7" s="17">
        <f>[3]Agosto!$G$17</f>
        <v>17</v>
      </c>
      <c r="O7" s="17">
        <f>[3]Agosto!$G$18</f>
        <v>20</v>
      </c>
      <c r="P7" s="17">
        <f>[3]Agosto!$G$19</f>
        <v>25</v>
      </c>
      <c r="Q7" s="17">
        <f>[3]Agosto!$G$20</f>
        <v>18</v>
      </c>
      <c r="R7" s="17">
        <f>[3]Agosto!$G$21</f>
        <v>20</v>
      </c>
      <c r="S7" s="17">
        <f>[3]Agosto!$G$22</f>
        <v>36</v>
      </c>
      <c r="T7" s="17">
        <f>[3]Agosto!$G$23</f>
        <v>32</v>
      </c>
      <c r="U7" s="17">
        <f>[3]Agosto!$G$24</f>
        <v>16</v>
      </c>
      <c r="V7" s="17">
        <f>[3]Agosto!$G$25</f>
        <v>23</v>
      </c>
      <c r="W7" s="17">
        <f>[3]Agosto!$G$26</f>
        <v>20</v>
      </c>
      <c r="X7" s="17">
        <f>[3]Agosto!$G$27</f>
        <v>22</v>
      </c>
      <c r="Y7" s="17">
        <f>[3]Agosto!$G$28</f>
        <v>36</v>
      </c>
      <c r="Z7" s="17">
        <f>[3]Agosto!$G$29</f>
        <v>26</v>
      </c>
      <c r="AA7" s="17">
        <f>[3]Agosto!$G$30</f>
        <v>23</v>
      </c>
      <c r="AB7" s="17">
        <f>[3]Agosto!$G$31</f>
        <v>47</v>
      </c>
      <c r="AC7" s="17">
        <f>[3]Agosto!$G$32</f>
        <v>24</v>
      </c>
      <c r="AD7" s="17">
        <f>[3]Agosto!$G$33</f>
        <v>17</v>
      </c>
      <c r="AE7" s="17">
        <f>[3]Agosto!$G$34</f>
        <v>19</v>
      </c>
      <c r="AF7" s="17">
        <f>[3]Agosto!$G$35</f>
        <v>12</v>
      </c>
      <c r="AG7" s="26">
        <f t="shared" ref="AG7:AG16" si="2">MIN(B7:AF7)</f>
        <v>12</v>
      </c>
      <c r="AH7" s="29">
        <f t="shared" si="1"/>
        <v>22.741935483870968</v>
      </c>
    </row>
    <row r="8" spans="1:34" ht="17.100000000000001" customHeight="1" x14ac:dyDescent="0.2">
      <c r="A8" s="15" t="s">
        <v>74</v>
      </c>
      <c r="B8" s="17">
        <f>[4]Agosto!$G$5</f>
        <v>24</v>
      </c>
      <c r="C8" s="17">
        <f>[4]Agosto!$G$6</f>
        <v>24</v>
      </c>
      <c r="D8" s="17">
        <f>[4]Agosto!$G$7</f>
        <v>20</v>
      </c>
      <c r="E8" s="17">
        <f>[4]Agosto!$G$8</f>
        <v>21</v>
      </c>
      <c r="F8" s="17">
        <f>[4]Agosto!$G$9</f>
        <v>20</v>
      </c>
      <c r="G8" s="17">
        <f>[4]Agosto!$G$10</f>
        <v>19</v>
      </c>
      <c r="H8" s="17">
        <f>[4]Agosto!$G$11</f>
        <v>19</v>
      </c>
      <c r="I8" s="17">
        <f>[4]Agosto!$G$12</f>
        <v>23</v>
      </c>
      <c r="J8" s="17">
        <f>[4]Agosto!$G$13</f>
        <v>24</v>
      </c>
      <c r="K8" s="17">
        <f>[4]Agosto!$G$14</f>
        <v>28</v>
      </c>
      <c r="L8" s="17">
        <f>[4]Agosto!$G$15</f>
        <v>29</v>
      </c>
      <c r="M8" s="17">
        <f>[4]Agosto!$G$16</f>
        <v>21</v>
      </c>
      <c r="N8" s="17">
        <f>[4]Agosto!$G$17</f>
        <v>22</v>
      </c>
      <c r="O8" s="17">
        <f>[4]Agosto!$G$18</f>
        <v>23</v>
      </c>
      <c r="P8" s="17">
        <f>[4]Agosto!$G$19</f>
        <v>20</v>
      </c>
      <c r="Q8" s="17">
        <f>[4]Agosto!$G$20</f>
        <v>23</v>
      </c>
      <c r="R8" s="17">
        <f>[4]Agosto!$G$21</f>
        <v>30</v>
      </c>
      <c r="S8" s="17">
        <f>[4]Agosto!$G$22</f>
        <v>23</v>
      </c>
      <c r="T8" s="17">
        <f>[4]Agosto!$G$23</f>
        <v>42</v>
      </c>
      <c r="U8" s="17">
        <f>[4]Agosto!$G$24</f>
        <v>30</v>
      </c>
      <c r="V8" s="17">
        <f>[4]Agosto!$G$25</f>
        <v>30</v>
      </c>
      <c r="W8" s="17">
        <f>[4]Agosto!$G$26</f>
        <v>30</v>
      </c>
      <c r="X8" s="17">
        <f>[4]Agosto!$G$27</f>
        <v>20</v>
      </c>
      <c r="Y8" s="17">
        <f>[4]Agosto!$G$28</f>
        <v>36</v>
      </c>
      <c r="Z8" s="17">
        <f>[4]Agosto!$G$29</f>
        <v>38</v>
      </c>
      <c r="AA8" s="17">
        <f>[4]Agosto!$G$30</f>
        <v>33</v>
      </c>
      <c r="AB8" s="17">
        <f>[4]Agosto!$G$31</f>
        <v>49</v>
      </c>
      <c r="AC8" s="17">
        <f>[4]Agosto!$G$32</f>
        <v>40</v>
      </c>
      <c r="AD8" s="17">
        <f>[4]Agosto!$G$33</f>
        <v>22</v>
      </c>
      <c r="AE8" s="17">
        <f>[4]Agosto!$G$34</f>
        <v>21</v>
      </c>
      <c r="AF8" s="17">
        <f>[4]Agosto!$G$35</f>
        <v>12</v>
      </c>
      <c r="AG8" s="72">
        <f t="shared" si="2"/>
        <v>12</v>
      </c>
      <c r="AH8" s="29">
        <f t="shared" si="1"/>
        <v>26.322580645161292</v>
      </c>
    </row>
    <row r="9" spans="1:34" ht="17.100000000000001" customHeight="1" x14ac:dyDescent="0.2">
      <c r="A9" s="15" t="s">
        <v>45</v>
      </c>
      <c r="B9" s="17">
        <f>[5]Agosto!$G$5</f>
        <v>28</v>
      </c>
      <c r="C9" s="17">
        <f>[5]Agosto!$G$6</f>
        <v>28</v>
      </c>
      <c r="D9" s="17">
        <f>[5]Agosto!$G$7</f>
        <v>29</v>
      </c>
      <c r="E9" s="17">
        <f>[5]Agosto!$G$8</f>
        <v>27</v>
      </c>
      <c r="F9" s="17">
        <f>[5]Agosto!$G$9</f>
        <v>30</v>
      </c>
      <c r="G9" s="17">
        <f>[5]Agosto!$G$10</f>
        <v>29</v>
      </c>
      <c r="H9" s="17">
        <f>[5]Agosto!$G$11</f>
        <v>35</v>
      </c>
      <c r="I9" s="17">
        <f>[5]Agosto!$G$12</f>
        <v>31</v>
      </c>
      <c r="J9" s="17">
        <f>[5]Agosto!$G$13</f>
        <v>25</v>
      </c>
      <c r="K9" s="17">
        <f>[5]Agosto!$G$14</f>
        <v>31</v>
      </c>
      <c r="L9" s="17">
        <f>[5]Agosto!$G$15</f>
        <v>31</v>
      </c>
      <c r="M9" s="17">
        <f>[5]Agosto!$G$16</f>
        <v>28</v>
      </c>
      <c r="N9" s="17">
        <f>[5]Agosto!$G$17</f>
        <v>30</v>
      </c>
      <c r="O9" s="17">
        <f>[5]Agosto!$G$18</f>
        <v>30</v>
      </c>
      <c r="P9" s="17">
        <f>[5]Agosto!$G$19</f>
        <v>51</v>
      </c>
      <c r="Q9" s="17">
        <f>[5]Agosto!$G$20</f>
        <v>25</v>
      </c>
      <c r="R9" s="17">
        <f>[5]Agosto!$G$21</f>
        <v>30</v>
      </c>
      <c r="S9" s="17">
        <f>[5]Agosto!$G$22</f>
        <v>50</v>
      </c>
      <c r="T9" s="17">
        <f>[5]Agosto!$G$23</f>
        <v>54</v>
      </c>
      <c r="U9" s="17">
        <f>[5]Agosto!$G$24</f>
        <v>40</v>
      </c>
      <c r="V9" s="17">
        <f>[5]Agosto!$G$25</f>
        <v>37</v>
      </c>
      <c r="W9" s="17">
        <f>[5]Agosto!$G$26</f>
        <v>40</v>
      </c>
      <c r="X9" s="17">
        <f>[5]Agosto!$G$27</f>
        <v>44</v>
      </c>
      <c r="Y9" s="17">
        <f>[5]Agosto!$G$28</f>
        <v>60</v>
      </c>
      <c r="Z9" s="17">
        <f>[5]Agosto!$G$29</f>
        <v>49</v>
      </c>
      <c r="AA9" s="17">
        <f>[5]Agosto!$G$30</f>
        <v>43</v>
      </c>
      <c r="AB9" s="17">
        <f>[5]Agosto!$G$31</f>
        <v>58</v>
      </c>
      <c r="AC9" s="17">
        <f>[5]Agosto!$G$32</f>
        <v>35</v>
      </c>
      <c r="AD9" s="17">
        <f>[5]Agosto!$G$33</f>
        <v>35</v>
      </c>
      <c r="AE9" s="17">
        <f>[5]Agosto!$G$34</f>
        <v>40</v>
      </c>
      <c r="AF9" s="17">
        <f>[5]Agosto!$G$35</f>
        <v>38</v>
      </c>
      <c r="AG9" s="26">
        <f t="shared" ref="AG9" si="3">MIN(B9:AF9)</f>
        <v>25</v>
      </c>
      <c r="AH9" s="29">
        <f t="shared" ref="AH9" si="4">AVERAGE(B9:AF9)</f>
        <v>36.806451612903224</v>
      </c>
    </row>
    <row r="10" spans="1:34" ht="17.100000000000001" customHeight="1" x14ac:dyDescent="0.2">
      <c r="A10" s="15" t="s">
        <v>2</v>
      </c>
      <c r="B10" s="17">
        <f>[6]Agosto!$G$5</f>
        <v>22</v>
      </c>
      <c r="C10" s="17">
        <f>[6]Agosto!$G$6</f>
        <v>22</v>
      </c>
      <c r="D10" s="17">
        <f>[6]Agosto!$G$7</f>
        <v>21</v>
      </c>
      <c r="E10" s="17">
        <f>[6]Agosto!$G$8</f>
        <v>22</v>
      </c>
      <c r="F10" s="17">
        <f>[6]Agosto!$G$9</f>
        <v>19</v>
      </c>
      <c r="G10" s="17">
        <f>[6]Agosto!$G$10</f>
        <v>21</v>
      </c>
      <c r="H10" s="17">
        <f>[6]Agosto!$G$11</f>
        <v>26</v>
      </c>
      <c r="I10" s="17">
        <f>[6]Agosto!$G$12</f>
        <v>19</v>
      </c>
      <c r="J10" s="17">
        <f>[6]Agosto!$G$13</f>
        <v>17</v>
      </c>
      <c r="K10" s="17">
        <f>[6]Agosto!$G$14</f>
        <v>18</v>
      </c>
      <c r="L10" s="17">
        <f>[6]Agosto!$G$15</f>
        <v>23</v>
      </c>
      <c r="M10" s="17">
        <f>[6]Agosto!$G$16</f>
        <v>22</v>
      </c>
      <c r="N10" s="17">
        <f>[6]Agosto!$G$17</f>
        <v>19</v>
      </c>
      <c r="O10" s="17">
        <f>[6]Agosto!$G$18</f>
        <v>19</v>
      </c>
      <c r="P10" s="17">
        <f>[6]Agosto!$G$19</f>
        <v>24</v>
      </c>
      <c r="Q10" s="17">
        <f>[6]Agosto!$G$20</f>
        <v>18</v>
      </c>
      <c r="R10" s="17">
        <f>[6]Agosto!$G$21</f>
        <v>22</v>
      </c>
      <c r="S10" s="17">
        <f>[6]Agosto!$G$22</f>
        <v>26</v>
      </c>
      <c r="T10" s="17">
        <f>[6]Agosto!$G$23</f>
        <v>31</v>
      </c>
      <c r="U10" s="17">
        <f>[6]Agosto!$G$24</f>
        <v>21</v>
      </c>
      <c r="V10" s="17">
        <f>[6]Agosto!$G$25</f>
        <v>25</v>
      </c>
      <c r="W10" s="17">
        <f>[6]Agosto!$G$26</f>
        <v>21</v>
      </c>
      <c r="X10" s="17">
        <f>[6]Agosto!$G$27</f>
        <v>22</v>
      </c>
      <c r="Y10" s="17">
        <f>[6]Agosto!$G$28</f>
        <v>28</v>
      </c>
      <c r="Z10" s="17">
        <f>[6]Agosto!$G$29</f>
        <v>23</v>
      </c>
      <c r="AA10" s="17">
        <f>[6]Agosto!$G$30</f>
        <v>22</v>
      </c>
      <c r="AB10" s="17">
        <f>[6]Agosto!$G$31</f>
        <v>42</v>
      </c>
      <c r="AC10" s="17">
        <f>[6]Agosto!$G$32</f>
        <v>31</v>
      </c>
      <c r="AD10" s="17">
        <f>[6]Agosto!$G$33</f>
        <v>16</v>
      </c>
      <c r="AE10" s="17">
        <f>[6]Agosto!$G$34</f>
        <v>17</v>
      </c>
      <c r="AF10" s="17">
        <f>[6]Agosto!$G$35</f>
        <v>17</v>
      </c>
      <c r="AG10" s="26">
        <f t="shared" si="2"/>
        <v>16</v>
      </c>
      <c r="AH10" s="29">
        <f t="shared" si="1"/>
        <v>22.451612903225808</v>
      </c>
    </row>
    <row r="11" spans="1:34" ht="17.100000000000001" customHeight="1" x14ac:dyDescent="0.2">
      <c r="A11" s="15" t="s">
        <v>3</v>
      </c>
      <c r="B11" s="17">
        <f>[7]Agosto!$G$5</f>
        <v>24</v>
      </c>
      <c r="C11" s="17">
        <f>[7]Agosto!$G$6</f>
        <v>22</v>
      </c>
      <c r="D11" s="17">
        <f>[7]Agosto!$G$7</f>
        <v>17</v>
      </c>
      <c r="E11" s="17">
        <f>[7]Agosto!$G$8</f>
        <v>22</v>
      </c>
      <c r="F11" s="17">
        <f>[7]Agosto!$G$9</f>
        <v>18</v>
      </c>
      <c r="G11" s="17">
        <f>[7]Agosto!$G$10</f>
        <v>18</v>
      </c>
      <c r="H11" s="17">
        <f>[7]Agosto!$G$11</f>
        <v>18</v>
      </c>
      <c r="I11" s="17">
        <f>[7]Agosto!$G$12</f>
        <v>17</v>
      </c>
      <c r="J11" s="17">
        <f>[7]Agosto!$G$13</f>
        <v>23</v>
      </c>
      <c r="K11" s="17">
        <f>[7]Agosto!$G$14</f>
        <v>23</v>
      </c>
      <c r="L11" s="17">
        <f>[7]Agosto!$G$15</f>
        <v>25</v>
      </c>
      <c r="M11" s="17">
        <f>[7]Agosto!$G$16</f>
        <v>21</v>
      </c>
      <c r="N11" s="17">
        <f>[7]Agosto!$G$17</f>
        <v>20</v>
      </c>
      <c r="O11" s="17">
        <f>[7]Agosto!$G$18</f>
        <v>21</v>
      </c>
      <c r="P11" s="17">
        <f>[7]Agosto!$G$19</f>
        <v>19</v>
      </c>
      <c r="Q11" s="17">
        <f>[7]Agosto!$G$20</f>
        <v>20</v>
      </c>
      <c r="R11" s="17">
        <f>[7]Agosto!$G$21</f>
        <v>21</v>
      </c>
      <c r="S11" s="17">
        <f>[7]Agosto!$G$22</f>
        <v>21</v>
      </c>
      <c r="T11" s="17">
        <f>[7]Agosto!$G$23</f>
        <v>34</v>
      </c>
      <c r="U11" s="17">
        <f>[7]Agosto!$G$24</f>
        <v>25</v>
      </c>
      <c r="V11" s="17">
        <f>[7]Agosto!$G$25</f>
        <v>18</v>
      </c>
      <c r="W11" s="17">
        <f>[7]Agosto!$G$26</f>
        <v>19</v>
      </c>
      <c r="X11" s="17">
        <f>[7]Agosto!$G$27</f>
        <v>16</v>
      </c>
      <c r="Y11" s="17">
        <f>[7]Agosto!$G$28</f>
        <v>15</v>
      </c>
      <c r="Z11" s="17">
        <f>[7]Agosto!$G$29</f>
        <v>24</v>
      </c>
      <c r="AA11" s="17">
        <f>[7]Agosto!$G$30</f>
        <v>20</v>
      </c>
      <c r="AB11" s="17">
        <f>[7]Agosto!$G$31</f>
        <v>34</v>
      </c>
      <c r="AC11" s="17">
        <f>[7]Agosto!$G$32</f>
        <v>40</v>
      </c>
      <c r="AD11" s="17">
        <f>[7]Agosto!$G$33</f>
        <v>26</v>
      </c>
      <c r="AE11" s="17">
        <f>[7]Agosto!$G$34</f>
        <v>21</v>
      </c>
      <c r="AF11" s="17">
        <f>[7]Agosto!$G$35</f>
        <v>19</v>
      </c>
      <c r="AG11" s="26">
        <f t="shared" si="2"/>
        <v>15</v>
      </c>
      <c r="AH11" s="29">
        <f>AVERAGE(B11:AF11)</f>
        <v>21.967741935483872</v>
      </c>
    </row>
    <row r="12" spans="1:34" ht="17.100000000000001" customHeight="1" x14ac:dyDescent="0.2">
      <c r="A12" s="15" t="s">
        <v>4</v>
      </c>
      <c r="B12" s="17">
        <f>[8]Agosto!$G$5</f>
        <v>23</v>
      </c>
      <c r="C12" s="17">
        <f>[8]Agosto!$G$6</f>
        <v>23</v>
      </c>
      <c r="D12" s="17">
        <f>[8]Agosto!$G$7</f>
        <v>18</v>
      </c>
      <c r="E12" s="17">
        <f>[8]Agosto!$G$8</f>
        <v>22</v>
      </c>
      <c r="F12" s="17">
        <f>[8]Agosto!$G$9</f>
        <v>18</v>
      </c>
      <c r="G12" s="17">
        <f>[8]Agosto!$G$10</f>
        <v>16</v>
      </c>
      <c r="H12" s="17">
        <f>[8]Agosto!$G$11</f>
        <v>20</v>
      </c>
      <c r="I12" s="17">
        <f>[8]Agosto!$G$12</f>
        <v>16</v>
      </c>
      <c r="J12" s="17">
        <f>[8]Agosto!$G$13</f>
        <v>19</v>
      </c>
      <c r="K12" s="17">
        <f>[8]Agosto!$G$14</f>
        <v>24</v>
      </c>
      <c r="L12" s="17">
        <f>[8]Agosto!$G$15</f>
        <v>25</v>
      </c>
      <c r="M12" s="17">
        <f>[8]Agosto!$G$16</f>
        <v>19</v>
      </c>
      <c r="N12" s="17">
        <f>[8]Agosto!$G$17</f>
        <v>21</v>
      </c>
      <c r="O12" s="17">
        <f>[8]Agosto!$G$18</f>
        <v>19</v>
      </c>
      <c r="P12" s="17">
        <f>[8]Agosto!$G$19</f>
        <v>18</v>
      </c>
      <c r="Q12" s="17">
        <f>[8]Agosto!$G$20</f>
        <v>18</v>
      </c>
      <c r="R12" s="17">
        <f>[8]Agosto!$G$21</f>
        <v>20</v>
      </c>
      <c r="S12" s="17">
        <f>[8]Agosto!$G$22</f>
        <v>23</v>
      </c>
      <c r="T12" s="17">
        <f>[8]Agosto!$G$23</f>
        <v>33</v>
      </c>
      <c r="U12" s="17">
        <f>[8]Agosto!$G$24</f>
        <v>26</v>
      </c>
      <c r="V12" s="17">
        <f>[8]Agosto!$G$25</f>
        <v>24</v>
      </c>
      <c r="W12" s="17">
        <f>[8]Agosto!$G$26</f>
        <v>15</v>
      </c>
      <c r="X12" s="17">
        <f>[8]Agosto!$G$27</f>
        <v>16</v>
      </c>
      <c r="Y12" s="17">
        <f>[8]Agosto!$G$28</f>
        <v>16</v>
      </c>
      <c r="Z12" s="17">
        <f>[8]Agosto!$G$29</f>
        <v>19</v>
      </c>
      <c r="AA12" s="17">
        <f>[8]Agosto!$G$30</f>
        <v>21</v>
      </c>
      <c r="AB12" s="17">
        <f>[8]Agosto!$G$31</f>
        <v>48</v>
      </c>
      <c r="AC12" s="17">
        <f>[8]Agosto!$G$32</f>
        <v>35</v>
      </c>
      <c r="AD12" s="17">
        <f>[8]Agosto!$G$33</f>
        <v>25</v>
      </c>
      <c r="AE12" s="17">
        <f>[8]Agosto!$G$34</f>
        <v>16</v>
      </c>
      <c r="AF12" s="17">
        <f>[8]Agosto!$G$35</f>
        <v>18</v>
      </c>
      <c r="AG12" s="26">
        <f t="shared" si="2"/>
        <v>15</v>
      </c>
      <c r="AH12" s="29">
        <f t="shared" si="1"/>
        <v>21.741935483870968</v>
      </c>
    </row>
    <row r="13" spans="1:34" ht="17.100000000000001" customHeight="1" x14ac:dyDescent="0.2">
      <c r="A13" s="15" t="s">
        <v>5</v>
      </c>
      <c r="B13" s="17">
        <f>[9]Agosto!$G$5</f>
        <v>36</v>
      </c>
      <c r="C13" s="17">
        <f>[9]Agosto!$G$6</f>
        <v>55</v>
      </c>
      <c r="D13" s="17" t="str">
        <f>[9]Agosto!$G$7</f>
        <v>*</v>
      </c>
      <c r="E13" s="17" t="str">
        <f>[9]Agosto!$G$8</f>
        <v>*</v>
      </c>
      <c r="F13" s="17" t="str">
        <f>[9]Agosto!$G$9</f>
        <v>*</v>
      </c>
      <c r="G13" s="17" t="str">
        <f>[9]Agosto!$G$10</f>
        <v>*</v>
      </c>
      <c r="H13" s="17" t="str">
        <f>[9]Agosto!$G$11</f>
        <v>*</v>
      </c>
      <c r="I13" s="17" t="str">
        <f>[9]Agosto!$G$12</f>
        <v>*</v>
      </c>
      <c r="J13" s="17" t="str">
        <f>[9]Agosto!$G$13</f>
        <v>*</v>
      </c>
      <c r="K13" s="17" t="str">
        <f>[9]Agosto!$G$14</f>
        <v>*</v>
      </c>
      <c r="L13" s="17" t="str">
        <f>[9]Agosto!$G$15</f>
        <v>*</v>
      </c>
      <c r="M13" s="17" t="str">
        <f>[9]Agosto!$G$16</f>
        <v>*</v>
      </c>
      <c r="N13" s="17" t="str">
        <f>[9]Agosto!$G$17</f>
        <v>*</v>
      </c>
      <c r="O13" s="17" t="str">
        <f>[9]Agosto!$G$18</f>
        <v>*</v>
      </c>
      <c r="P13" s="17" t="str">
        <f>[9]Agosto!$G$19</f>
        <v>*</v>
      </c>
      <c r="Q13" s="17" t="str">
        <f>[9]Agosto!$G$20</f>
        <v>*</v>
      </c>
      <c r="R13" s="17" t="str">
        <f>[9]Agosto!$G$21</f>
        <v>*</v>
      </c>
      <c r="S13" s="17" t="str">
        <f>[9]Agosto!$G$22</f>
        <v>*</v>
      </c>
      <c r="T13" s="17" t="str">
        <f>[9]Agosto!$G$23</f>
        <v>*</v>
      </c>
      <c r="U13" s="17" t="str">
        <f>[9]Agosto!$G$24</f>
        <v>*</v>
      </c>
      <c r="V13" s="17" t="str">
        <f>[9]Agosto!$G$25</f>
        <v>*</v>
      </c>
      <c r="W13" s="17" t="str">
        <f>[9]Agosto!$G$26</f>
        <v>*</v>
      </c>
      <c r="X13" s="17" t="str">
        <f>[9]Agosto!$G$27</f>
        <v>*</v>
      </c>
      <c r="Y13" s="17" t="str">
        <f>[9]Agosto!$G$28</f>
        <v>*</v>
      </c>
      <c r="Z13" s="17" t="str">
        <f>[9]Agosto!$G$29</f>
        <v>*</v>
      </c>
      <c r="AA13" s="17" t="str">
        <f>[9]Agosto!$G$30</f>
        <v>*</v>
      </c>
      <c r="AB13" s="17" t="str">
        <f>[9]Agosto!$G$31</f>
        <v>*</v>
      </c>
      <c r="AC13" s="17" t="str">
        <f>[9]Agosto!$G$32</f>
        <v>*</v>
      </c>
      <c r="AD13" s="17" t="str">
        <f>[9]Agosto!$G$33</f>
        <v>*</v>
      </c>
      <c r="AE13" s="17" t="str">
        <f>[9]Agosto!$G$34</f>
        <v>*</v>
      </c>
      <c r="AF13" s="17" t="str">
        <f>[9]Agosto!$G$35</f>
        <v>*</v>
      </c>
      <c r="AG13" s="26">
        <f t="shared" si="2"/>
        <v>36</v>
      </c>
      <c r="AH13" s="29">
        <f t="shared" si="1"/>
        <v>45.5</v>
      </c>
    </row>
    <row r="14" spans="1:34" ht="17.100000000000001" customHeight="1" x14ac:dyDescent="0.2">
      <c r="A14" s="15" t="s">
        <v>47</v>
      </c>
      <c r="B14" s="17">
        <f>[10]Agosto!$G$5</f>
        <v>20</v>
      </c>
      <c r="C14" s="17">
        <f>[10]Agosto!$G$6</f>
        <v>20</v>
      </c>
      <c r="D14" s="17">
        <f>[10]Agosto!$G$7</f>
        <v>17</v>
      </c>
      <c r="E14" s="17">
        <f>[10]Agosto!$G$8</f>
        <v>19</v>
      </c>
      <c r="F14" s="17">
        <f>[10]Agosto!$G$9</f>
        <v>18</v>
      </c>
      <c r="G14" s="17">
        <f>[10]Agosto!$G$10</f>
        <v>16</v>
      </c>
      <c r="H14" s="17">
        <f>[10]Agosto!$G$11</f>
        <v>18</v>
      </c>
      <c r="I14" s="17">
        <f>[10]Agosto!$G$12</f>
        <v>16</v>
      </c>
      <c r="J14" s="17">
        <f>[10]Agosto!$G$13</f>
        <v>17</v>
      </c>
      <c r="K14" s="17">
        <f>[10]Agosto!$G$14</f>
        <v>20</v>
      </c>
      <c r="L14" s="17">
        <f>[10]Agosto!$G$15</f>
        <v>21</v>
      </c>
      <c r="M14" s="17">
        <f>[10]Agosto!$G$16</f>
        <v>19</v>
      </c>
      <c r="N14" s="17">
        <f>[10]Agosto!$G$17</f>
        <v>17</v>
      </c>
      <c r="O14" s="17">
        <f>[10]Agosto!$G$18</f>
        <v>16</v>
      </c>
      <c r="P14" s="17">
        <f>[10]Agosto!$G$19</f>
        <v>18</v>
      </c>
      <c r="Q14" s="17">
        <f>[10]Agosto!$G$20</f>
        <v>16</v>
      </c>
      <c r="R14" s="17">
        <f>[10]Agosto!$G$21</f>
        <v>18</v>
      </c>
      <c r="S14" s="17">
        <f>[10]Agosto!$G$22</f>
        <v>22</v>
      </c>
      <c r="T14" s="17">
        <f>[10]Agosto!$G$23</f>
        <v>38</v>
      </c>
      <c r="U14" s="17">
        <f>[10]Agosto!$G$24</f>
        <v>23</v>
      </c>
      <c r="V14" s="17">
        <f>[10]Agosto!$G$25</f>
        <v>20</v>
      </c>
      <c r="W14" s="17">
        <f>[10]Agosto!$G$26</f>
        <v>16</v>
      </c>
      <c r="X14" s="17">
        <f>[10]Agosto!$G$27</f>
        <v>18</v>
      </c>
      <c r="Y14" s="17">
        <f>[10]Agosto!$G$28</f>
        <v>14</v>
      </c>
      <c r="Z14" s="17">
        <f>[10]Agosto!$G$29</f>
        <v>17</v>
      </c>
      <c r="AA14" s="17">
        <f>[10]Agosto!$G$30</f>
        <v>21</v>
      </c>
      <c r="AB14" s="17">
        <f>[10]Agosto!$G$31</f>
        <v>42</v>
      </c>
      <c r="AC14" s="17">
        <f>[10]Agosto!$G$32</f>
        <v>31</v>
      </c>
      <c r="AD14" s="17">
        <f>[10]Agosto!$G$33</f>
        <v>21</v>
      </c>
      <c r="AE14" s="17">
        <f>[10]Agosto!$G$34</f>
        <v>18</v>
      </c>
      <c r="AF14" s="17">
        <f>[10]Agosto!$G$35</f>
        <v>15</v>
      </c>
      <c r="AG14" s="26">
        <f>MIN(B14:AF14)</f>
        <v>14</v>
      </c>
      <c r="AH14" s="29">
        <f>AVERAGE(B14:AF14)</f>
        <v>20.06451612903226</v>
      </c>
    </row>
    <row r="15" spans="1:34" ht="17.100000000000001" customHeight="1" x14ac:dyDescent="0.2">
      <c r="A15" s="15" t="s">
        <v>6</v>
      </c>
      <c r="B15" s="17">
        <f>[11]Agosto!$G$5</f>
        <v>17</v>
      </c>
      <c r="C15" s="17">
        <f>[11]Agosto!$G$6</f>
        <v>17</v>
      </c>
      <c r="D15" s="17">
        <f>[11]Agosto!$G$7</f>
        <v>17</v>
      </c>
      <c r="E15" s="17">
        <f>[11]Agosto!$G$8</f>
        <v>18</v>
      </c>
      <c r="F15" s="17">
        <f>[11]Agosto!$G$9</f>
        <v>17</v>
      </c>
      <c r="G15" s="17">
        <f>[11]Agosto!$G$10</f>
        <v>15</v>
      </c>
      <c r="H15" s="17">
        <f>[11]Agosto!$G$11</f>
        <v>19</v>
      </c>
      <c r="I15" s="17">
        <f>[11]Agosto!$G$12</f>
        <v>15</v>
      </c>
      <c r="J15" s="17">
        <f>[11]Agosto!$G$13</f>
        <v>14</v>
      </c>
      <c r="K15" s="17">
        <f>[11]Agosto!$G$14</f>
        <v>16</v>
      </c>
      <c r="L15" s="17">
        <f>[11]Agosto!$G$15</f>
        <v>20</v>
      </c>
      <c r="M15" s="17">
        <f>[11]Agosto!$G$16</f>
        <v>19</v>
      </c>
      <c r="N15" s="17">
        <f>[11]Agosto!$G$17</f>
        <v>14</v>
      </c>
      <c r="O15" s="17">
        <f>[11]Agosto!$G$18</f>
        <v>15</v>
      </c>
      <c r="P15" s="17">
        <f>[11]Agosto!$G$19</f>
        <v>18</v>
      </c>
      <c r="Q15" s="17">
        <f>[11]Agosto!$G$20</f>
        <v>15</v>
      </c>
      <c r="R15" s="17">
        <f>[11]Agosto!$G$21</f>
        <v>16</v>
      </c>
      <c r="S15" s="17">
        <f>[11]Agosto!$G$22</f>
        <v>20</v>
      </c>
      <c r="T15" s="17">
        <f>[11]Agosto!$G$23</f>
        <v>31</v>
      </c>
      <c r="U15" s="17">
        <f>[11]Agosto!$G$24</f>
        <v>27</v>
      </c>
      <c r="V15" s="17">
        <f>[11]Agosto!$G$25</f>
        <v>18</v>
      </c>
      <c r="W15" s="17">
        <f>[11]Agosto!$G$26</f>
        <v>18</v>
      </c>
      <c r="X15" s="17">
        <f>[11]Agosto!$G$27</f>
        <v>15</v>
      </c>
      <c r="Y15" s="17">
        <f>[11]Agosto!$G$28</f>
        <v>28</v>
      </c>
      <c r="Z15" s="17">
        <f>[11]Agosto!$G$29</f>
        <v>24</v>
      </c>
      <c r="AA15" s="17">
        <f>[11]Agosto!$G$30</f>
        <v>22</v>
      </c>
      <c r="AB15" s="17">
        <f>[11]Agosto!$G$31</f>
        <v>42</v>
      </c>
      <c r="AC15" s="17">
        <f>[11]Agosto!$G$32</f>
        <v>46</v>
      </c>
      <c r="AD15" s="17">
        <f>[11]Agosto!$G$33</f>
        <v>39</v>
      </c>
      <c r="AE15" s="17">
        <f>[11]Agosto!$G$34</f>
        <v>37</v>
      </c>
      <c r="AF15" s="17">
        <f>[11]Agosto!$G$35</f>
        <v>37</v>
      </c>
      <c r="AG15" s="26">
        <f t="shared" si="2"/>
        <v>14</v>
      </c>
      <c r="AH15" s="29">
        <f t="shared" si="1"/>
        <v>22.129032258064516</v>
      </c>
    </row>
    <row r="16" spans="1:34" ht="17.100000000000001" customHeight="1" x14ac:dyDescent="0.2">
      <c r="A16" s="15" t="s">
        <v>7</v>
      </c>
      <c r="B16" s="17">
        <f>[12]Agosto!$G$5</f>
        <v>26</v>
      </c>
      <c r="C16" s="17">
        <f>[12]Agosto!$G$6</f>
        <v>21</v>
      </c>
      <c r="D16" s="17">
        <f>[12]Agosto!$G$7</f>
        <v>21</v>
      </c>
      <c r="E16" s="17">
        <f>[12]Agosto!$G$8</f>
        <v>21</v>
      </c>
      <c r="F16" s="17">
        <f>[12]Agosto!$G$9</f>
        <v>22</v>
      </c>
      <c r="G16" s="17">
        <f>[12]Agosto!$G$10</f>
        <v>23</v>
      </c>
      <c r="H16" s="17">
        <f>[12]Agosto!$G$11</f>
        <v>28</v>
      </c>
      <c r="I16" s="17">
        <f>[12]Agosto!$G$12</f>
        <v>21</v>
      </c>
      <c r="J16" s="17">
        <f>[12]Agosto!$G$13</f>
        <v>20</v>
      </c>
      <c r="K16" s="17">
        <f>[12]Agosto!$G$14</f>
        <v>20</v>
      </c>
      <c r="L16" s="17">
        <f>[12]Agosto!$G$15</f>
        <v>26</v>
      </c>
      <c r="M16" s="17">
        <f>[12]Agosto!$G$16</f>
        <v>25</v>
      </c>
      <c r="N16" s="17">
        <f>[12]Agosto!$G$17</f>
        <v>23</v>
      </c>
      <c r="O16" s="17">
        <f>[12]Agosto!$G$18</f>
        <v>24</v>
      </c>
      <c r="P16" s="17">
        <f>[12]Agosto!$G$19</f>
        <v>25</v>
      </c>
      <c r="Q16" s="17">
        <f>[12]Agosto!$G$20</f>
        <v>24</v>
      </c>
      <c r="R16" s="17">
        <f>[12]Agosto!$G$21</f>
        <v>25</v>
      </c>
      <c r="S16" s="17">
        <f>[12]Agosto!$G$22</f>
        <v>35</v>
      </c>
      <c r="T16" s="17">
        <f>[12]Agosto!$G$23</f>
        <v>50</v>
      </c>
      <c r="U16" s="17">
        <f>[12]Agosto!$G$24</f>
        <v>28</v>
      </c>
      <c r="V16" s="17">
        <f>[12]Agosto!$G$25</f>
        <v>33</v>
      </c>
      <c r="W16" s="17">
        <f>[12]Agosto!$G$26</f>
        <v>27</v>
      </c>
      <c r="X16" s="17">
        <f>[12]Agosto!$G$27</f>
        <v>26</v>
      </c>
      <c r="Y16" s="17">
        <f>[12]Agosto!$G$28</f>
        <v>41</v>
      </c>
      <c r="Z16" s="17">
        <f>[12]Agosto!$G$29</f>
        <v>39</v>
      </c>
      <c r="AA16" s="17">
        <f>[12]Agosto!$G$30</f>
        <v>33</v>
      </c>
      <c r="AB16" s="17">
        <f>[12]Agosto!$G$31</f>
        <v>55</v>
      </c>
      <c r="AC16" s="17">
        <f>[12]Agosto!$G$32</f>
        <v>29</v>
      </c>
      <c r="AD16" s="17">
        <f>[12]Agosto!$G$33</f>
        <v>23</v>
      </c>
      <c r="AE16" s="17">
        <f>[12]Agosto!$G$34</f>
        <v>25</v>
      </c>
      <c r="AF16" s="17">
        <f>[12]Agosto!$G$35</f>
        <v>21</v>
      </c>
      <c r="AG16" s="26">
        <f t="shared" si="2"/>
        <v>20</v>
      </c>
      <c r="AH16" s="29">
        <f t="shared" si="1"/>
        <v>27.741935483870968</v>
      </c>
    </row>
    <row r="17" spans="1:34" ht="17.100000000000001" customHeight="1" x14ac:dyDescent="0.2">
      <c r="A17" s="15" t="s">
        <v>8</v>
      </c>
      <c r="B17" s="17">
        <f>[13]Agosto!$G$5</f>
        <v>33</v>
      </c>
      <c r="C17" s="17">
        <f>[13]Agosto!$G$6</f>
        <v>27</v>
      </c>
      <c r="D17" s="17">
        <f>[13]Agosto!$G$7</f>
        <v>27</v>
      </c>
      <c r="E17" s="17">
        <f>[13]Agosto!$G$8</f>
        <v>25</v>
      </c>
      <c r="F17" s="17">
        <f>[13]Agosto!$G$9</f>
        <v>26</v>
      </c>
      <c r="G17" s="17">
        <f>[13]Agosto!$G$10</f>
        <v>28</v>
      </c>
      <c r="H17" s="17">
        <f>[13]Agosto!$G$11</f>
        <v>26</v>
      </c>
      <c r="I17" s="17">
        <f>[13]Agosto!$G$12</f>
        <v>29</v>
      </c>
      <c r="J17" s="17">
        <f>[13]Agosto!$G$13</f>
        <v>31</v>
      </c>
      <c r="K17" s="17">
        <f>[13]Agosto!$G$14</f>
        <v>34</v>
      </c>
      <c r="L17" s="17">
        <f>[13]Agosto!$G$15</f>
        <v>34</v>
      </c>
      <c r="M17" s="17">
        <f>[13]Agosto!$G$16</f>
        <v>27</v>
      </c>
      <c r="N17" s="17">
        <f>[13]Agosto!$G$17</f>
        <v>33</v>
      </c>
      <c r="O17" s="17">
        <f>[13]Agosto!$G$18</f>
        <v>25</v>
      </c>
      <c r="P17" s="17">
        <f>[13]Agosto!$G$19</f>
        <v>24</v>
      </c>
      <c r="Q17" s="17">
        <f>[13]Agosto!$G$20</f>
        <v>26</v>
      </c>
      <c r="R17" s="17">
        <f>[13]Agosto!$G$21</f>
        <v>38</v>
      </c>
      <c r="S17" s="17">
        <f>[13]Agosto!$G$22</f>
        <v>45</v>
      </c>
      <c r="T17" s="17">
        <f>[13]Agosto!$G$23</f>
        <v>56</v>
      </c>
      <c r="U17" s="17">
        <f>[13]Agosto!$G$24</f>
        <v>37</v>
      </c>
      <c r="V17" s="17">
        <f>[13]Agosto!$G$25</f>
        <v>38</v>
      </c>
      <c r="W17" s="17">
        <f>[13]Agosto!$G$26</f>
        <v>36</v>
      </c>
      <c r="X17" s="17">
        <f>[13]Agosto!$G$27</f>
        <v>31</v>
      </c>
      <c r="Y17" s="17">
        <f>[13]Agosto!$G$28</f>
        <v>58</v>
      </c>
      <c r="Z17" s="17">
        <f>[13]Agosto!$G$29</f>
        <v>57</v>
      </c>
      <c r="AA17" s="17">
        <f>[13]Agosto!$G$30</f>
        <v>49</v>
      </c>
      <c r="AB17" s="17">
        <f>[13]Agosto!$G$31</f>
        <v>57</v>
      </c>
      <c r="AC17" s="17">
        <f>[13]Agosto!$G$32</f>
        <v>48</v>
      </c>
      <c r="AD17" s="17">
        <f>[13]Agosto!$G$33</f>
        <v>27</v>
      </c>
      <c r="AE17" s="17">
        <f>[13]Agosto!$G$34</f>
        <v>28</v>
      </c>
      <c r="AF17" s="17">
        <f>[13]Agosto!$G$35</f>
        <v>22</v>
      </c>
      <c r="AG17" s="26">
        <f>MIN(B17:AF17)</f>
        <v>22</v>
      </c>
      <c r="AH17" s="29">
        <f>AVERAGE(B17:AF17)</f>
        <v>34.903225806451616</v>
      </c>
    </row>
    <row r="18" spans="1:34" ht="17.100000000000001" customHeight="1" x14ac:dyDescent="0.2">
      <c r="A18" s="15" t="s">
        <v>9</v>
      </c>
      <c r="B18" s="17">
        <f>[14]Agosto!$G$5</f>
        <v>25</v>
      </c>
      <c r="C18" s="17">
        <f>[14]Agosto!$G$6</f>
        <v>25</v>
      </c>
      <c r="D18" s="17">
        <f>[14]Agosto!$G$7</f>
        <v>22</v>
      </c>
      <c r="E18" s="17">
        <f>[14]Agosto!$G$8</f>
        <v>23</v>
      </c>
      <c r="F18" s="17">
        <f>[14]Agosto!$G$9</f>
        <v>23</v>
      </c>
      <c r="G18" s="17">
        <f>[14]Agosto!$G$10</f>
        <v>21</v>
      </c>
      <c r="H18" s="17">
        <f>[14]Agosto!$G$11</f>
        <v>23</v>
      </c>
      <c r="I18" s="17">
        <f>[14]Agosto!$G$12</f>
        <v>18</v>
      </c>
      <c r="J18" s="17">
        <f>[14]Agosto!$G$13</f>
        <v>22</v>
      </c>
      <c r="K18" s="17">
        <f>[14]Agosto!$G$14</f>
        <v>22</v>
      </c>
      <c r="L18" s="17">
        <f>[14]Agosto!$G$15</f>
        <v>27</v>
      </c>
      <c r="M18" s="17">
        <f>[14]Agosto!$G$16</f>
        <v>24</v>
      </c>
      <c r="N18" s="17">
        <f>[14]Agosto!$G$17</f>
        <v>24</v>
      </c>
      <c r="O18" s="17">
        <f>[14]Agosto!$G$18</f>
        <v>20</v>
      </c>
      <c r="P18" s="17">
        <f>[14]Agosto!$G$19</f>
        <v>24</v>
      </c>
      <c r="Q18" s="17">
        <f>[14]Agosto!$G$20</f>
        <v>22</v>
      </c>
      <c r="R18" s="17">
        <f>[14]Agosto!$G$21</f>
        <v>30</v>
      </c>
      <c r="S18" s="17">
        <f>[14]Agosto!$G$22</f>
        <v>30</v>
      </c>
      <c r="T18" s="17">
        <f>[14]Agosto!$G$23</f>
        <v>44</v>
      </c>
      <c r="U18" s="17">
        <f>[14]Agosto!$G$24</f>
        <v>27</v>
      </c>
      <c r="V18" s="17">
        <f>[14]Agosto!$G$25</f>
        <v>33</v>
      </c>
      <c r="W18" s="17">
        <f>[14]Agosto!$G$26</f>
        <v>26</v>
      </c>
      <c r="X18" s="17">
        <f>[14]Agosto!$G$27</f>
        <v>22</v>
      </c>
      <c r="Y18" s="17">
        <f>[14]Agosto!$G$28</f>
        <v>50</v>
      </c>
      <c r="Z18" s="17">
        <f>[14]Agosto!$G$29</f>
        <v>37</v>
      </c>
      <c r="AA18" s="17">
        <f>[14]Agosto!$G$30</f>
        <v>43</v>
      </c>
      <c r="AB18" s="17">
        <f>[14]Agosto!$G$31</f>
        <v>60</v>
      </c>
      <c r="AC18" s="17">
        <f>[14]Agosto!$G$32</f>
        <v>33</v>
      </c>
      <c r="AD18" s="17">
        <f>[14]Agosto!$G$33</f>
        <v>18</v>
      </c>
      <c r="AE18" s="17">
        <f>[14]Agosto!$G$34</f>
        <v>22</v>
      </c>
      <c r="AF18" s="17">
        <f>[14]Agosto!$G$35</f>
        <v>21</v>
      </c>
      <c r="AG18" s="26">
        <f t="shared" ref="AG18:AG30" si="5">MIN(B18:AF18)</f>
        <v>18</v>
      </c>
      <c r="AH18" s="29">
        <f t="shared" ref="AH18:AH29" si="6">AVERAGE(B18:AF18)</f>
        <v>27.774193548387096</v>
      </c>
    </row>
    <row r="19" spans="1:34" ht="17.100000000000001" customHeight="1" x14ac:dyDescent="0.2">
      <c r="A19" s="15" t="s">
        <v>46</v>
      </c>
      <c r="B19" s="17">
        <f>[15]Agosto!$G$5</f>
        <v>23</v>
      </c>
      <c r="C19" s="17">
        <f>[15]Agosto!$G$6</f>
        <v>24</v>
      </c>
      <c r="D19" s="17">
        <f>[15]Agosto!$G$7</f>
        <v>27</v>
      </c>
      <c r="E19" s="17">
        <f>[15]Agosto!$G$8</f>
        <v>23</v>
      </c>
      <c r="F19" s="17">
        <f>[15]Agosto!$G$9</f>
        <v>25</v>
      </c>
      <c r="G19" s="17">
        <f>[15]Agosto!$G$10</f>
        <v>26</v>
      </c>
      <c r="H19" s="17">
        <f>[15]Agosto!$G$11</f>
        <v>31</v>
      </c>
      <c r="I19" s="17">
        <f>[15]Agosto!$G$12</f>
        <v>29</v>
      </c>
      <c r="J19" s="17">
        <f>[15]Agosto!$G$13</f>
        <v>20</v>
      </c>
      <c r="K19" s="17">
        <f>[15]Agosto!$G$14</f>
        <v>25</v>
      </c>
      <c r="L19" s="17">
        <f>[15]Agosto!$G$15</f>
        <v>24</v>
      </c>
      <c r="M19" s="17">
        <f>[15]Agosto!$G$16</f>
        <v>27</v>
      </c>
      <c r="N19" s="17">
        <f>[15]Agosto!$G$17</f>
        <v>21</v>
      </c>
      <c r="O19" s="17">
        <f>[15]Agosto!$G$18</f>
        <v>24</v>
      </c>
      <c r="P19" s="17">
        <f>[15]Agosto!$G$19</f>
        <v>28</v>
      </c>
      <c r="Q19" s="17">
        <f>[15]Agosto!$G$20</f>
        <v>20</v>
      </c>
      <c r="R19" s="17">
        <f>[15]Agosto!$G$21</f>
        <v>25</v>
      </c>
      <c r="S19" s="17">
        <f>[15]Agosto!$G$22</f>
        <v>45</v>
      </c>
      <c r="T19" s="17">
        <f>[15]Agosto!$G$23</f>
        <v>34</v>
      </c>
      <c r="U19" s="17">
        <f>[15]Agosto!$G$24</f>
        <v>23</v>
      </c>
      <c r="V19" s="17">
        <f>[15]Agosto!$G$25</f>
        <v>24</v>
      </c>
      <c r="W19" s="17">
        <f>[15]Agosto!$G$26</f>
        <v>25</v>
      </c>
      <c r="X19" s="17">
        <f>[15]Agosto!$G$27</f>
        <v>27</v>
      </c>
      <c r="Y19" s="17">
        <f>[15]Agosto!$G$28</f>
        <v>51</v>
      </c>
      <c r="Z19" s="17">
        <f>[15]Agosto!$G$29</f>
        <v>31</v>
      </c>
      <c r="AA19" s="17">
        <f>[15]Agosto!$G$30</f>
        <v>25</v>
      </c>
      <c r="AB19" s="17">
        <f>[15]Agosto!$G$31</f>
        <v>43</v>
      </c>
      <c r="AC19" s="17">
        <f>[15]Agosto!$G$32</f>
        <v>28</v>
      </c>
      <c r="AD19" s="17">
        <f>[15]Agosto!$G$33</f>
        <v>17</v>
      </c>
      <c r="AE19" s="17">
        <f>[15]Agosto!$G$34</f>
        <v>22</v>
      </c>
      <c r="AF19" s="17">
        <f>[15]Agosto!$G$35</f>
        <v>13</v>
      </c>
      <c r="AG19" s="26">
        <f t="shared" ref="AG19" si="7">MIN(B19:AF19)</f>
        <v>13</v>
      </c>
      <c r="AH19" s="29">
        <f t="shared" ref="AH19" si="8">AVERAGE(B19:AF19)</f>
        <v>26.774193548387096</v>
      </c>
    </row>
    <row r="20" spans="1:34" ht="17.100000000000001" customHeight="1" x14ac:dyDescent="0.2">
      <c r="A20" s="15" t="s">
        <v>10</v>
      </c>
      <c r="B20" s="17">
        <f>[16]Agosto!$G$5</f>
        <v>26</v>
      </c>
      <c r="C20" s="17">
        <f>[16]Agosto!$G$6</f>
        <v>25</v>
      </c>
      <c r="D20" s="17">
        <f>[16]Agosto!$G$7</f>
        <v>21</v>
      </c>
      <c r="E20" s="17">
        <f>[16]Agosto!$G$8</f>
        <v>22</v>
      </c>
      <c r="F20" s="17">
        <f>[16]Agosto!$G$9</f>
        <v>23</v>
      </c>
      <c r="G20" s="17">
        <f>[16]Agosto!$G$10</f>
        <v>23</v>
      </c>
      <c r="H20" s="17">
        <f>[16]Agosto!$G$11</f>
        <v>27</v>
      </c>
      <c r="I20" s="17">
        <f>[16]Agosto!$G$12</f>
        <v>20</v>
      </c>
      <c r="J20" s="17">
        <f>[16]Agosto!$G$13</f>
        <v>23</v>
      </c>
      <c r="K20" s="17">
        <f>[16]Agosto!$G$14</f>
        <v>22</v>
      </c>
      <c r="L20" s="17">
        <f>[16]Agosto!$G$15</f>
        <v>28</v>
      </c>
      <c r="M20" s="17">
        <f>[16]Agosto!$G$16</f>
        <v>27</v>
      </c>
      <c r="N20" s="17">
        <f>[16]Agosto!$G$17</f>
        <v>25</v>
      </c>
      <c r="O20" s="17">
        <f>[16]Agosto!$G$18</f>
        <v>22</v>
      </c>
      <c r="P20" s="17">
        <f>[16]Agosto!$G$19</f>
        <v>24</v>
      </c>
      <c r="Q20" s="17">
        <f>[16]Agosto!$G$20</f>
        <v>23</v>
      </c>
      <c r="R20" s="17">
        <f>[16]Agosto!$G$21</f>
        <v>29</v>
      </c>
      <c r="S20" s="17">
        <f>[16]Agosto!$G$22</f>
        <v>46</v>
      </c>
      <c r="T20" s="17">
        <f>[16]Agosto!$G$23</f>
        <v>51</v>
      </c>
      <c r="U20" s="17">
        <f>[16]Agosto!$G$24</f>
        <v>29</v>
      </c>
      <c r="V20" s="17">
        <f>[16]Agosto!$G$25</f>
        <v>33</v>
      </c>
      <c r="W20" s="17">
        <f>[16]Agosto!$G$26</f>
        <v>27</v>
      </c>
      <c r="X20" s="17">
        <f>[16]Agosto!$G$27</f>
        <v>28</v>
      </c>
      <c r="Y20" s="17">
        <f>[16]Agosto!$G$28</f>
        <v>50</v>
      </c>
      <c r="Z20" s="17">
        <f>[16]Agosto!$G$29</f>
        <v>42</v>
      </c>
      <c r="AA20" s="17">
        <f>[16]Agosto!$G$30</f>
        <v>32</v>
      </c>
      <c r="AB20" s="17">
        <f>[16]Agosto!$G$31</f>
        <v>57</v>
      </c>
      <c r="AC20" s="17">
        <f>[16]Agosto!$G$32</f>
        <v>36</v>
      </c>
      <c r="AD20" s="17">
        <f>[16]Agosto!$G$33</f>
        <v>26</v>
      </c>
      <c r="AE20" s="17">
        <f>[16]Agosto!$G$34</f>
        <v>27</v>
      </c>
      <c r="AF20" s="17">
        <f>[16]Agosto!$G$35</f>
        <v>22</v>
      </c>
      <c r="AG20" s="26">
        <f t="shared" si="5"/>
        <v>20</v>
      </c>
      <c r="AH20" s="29">
        <f t="shared" si="6"/>
        <v>29.548387096774192</v>
      </c>
    </row>
    <row r="21" spans="1:34" ht="17.100000000000001" customHeight="1" x14ac:dyDescent="0.2">
      <c r="A21" s="15" t="s">
        <v>11</v>
      </c>
      <c r="B21" s="17">
        <f>[17]Agosto!$G$5</f>
        <v>23</v>
      </c>
      <c r="C21" s="17">
        <f>[17]Agosto!$G$6</f>
        <v>21</v>
      </c>
      <c r="D21" s="17">
        <f>[17]Agosto!$G$7</f>
        <v>21</v>
      </c>
      <c r="E21" s="17">
        <f>[17]Agosto!$G$8</f>
        <v>21</v>
      </c>
      <c r="F21" s="17">
        <f>[17]Agosto!$G$9</f>
        <v>20</v>
      </c>
      <c r="G21" s="17">
        <f>[17]Agosto!$G$10</f>
        <v>22</v>
      </c>
      <c r="H21" s="17">
        <f>[17]Agosto!$G$11</f>
        <v>27</v>
      </c>
      <c r="I21" s="17">
        <f>[17]Agosto!$G$12</f>
        <v>19</v>
      </c>
      <c r="J21" s="17">
        <f>[17]Agosto!$G$13</f>
        <v>18</v>
      </c>
      <c r="K21" s="17">
        <f>[17]Agosto!$G$14</f>
        <v>19</v>
      </c>
      <c r="L21" s="17">
        <f>[17]Agosto!$G$15</f>
        <v>24</v>
      </c>
      <c r="M21" s="17">
        <f>[17]Agosto!$G$16</f>
        <v>22</v>
      </c>
      <c r="N21" s="17">
        <f>[17]Agosto!$G$17</f>
        <v>19</v>
      </c>
      <c r="O21" s="17">
        <f>[17]Agosto!$G$18</f>
        <v>21</v>
      </c>
      <c r="P21" s="17">
        <f>[17]Agosto!$G$19</f>
        <v>25</v>
      </c>
      <c r="Q21" s="17">
        <f>[17]Agosto!$G$20</f>
        <v>19</v>
      </c>
      <c r="R21" s="17">
        <f>[17]Agosto!$G$21</f>
        <v>22</v>
      </c>
      <c r="S21" s="17">
        <f>[17]Agosto!$G$22</f>
        <v>34</v>
      </c>
      <c r="T21" s="17">
        <f>[17]Agosto!$G$23</f>
        <v>41</v>
      </c>
      <c r="U21" s="17">
        <f>[17]Agosto!$G$24</f>
        <v>28</v>
      </c>
      <c r="V21" s="17">
        <f>[17]Agosto!$G$25</f>
        <v>26</v>
      </c>
      <c r="W21" s="17">
        <f>[17]Agosto!$G$26</f>
        <v>22</v>
      </c>
      <c r="X21" s="17">
        <f>[17]Agosto!$G$27</f>
        <v>22</v>
      </c>
      <c r="Y21" s="17">
        <f>[17]Agosto!$G$28</f>
        <v>39</v>
      </c>
      <c r="Z21" s="17">
        <f>[17]Agosto!$G$29</f>
        <v>30</v>
      </c>
      <c r="AA21" s="17">
        <f>[17]Agosto!$G$30</f>
        <v>25</v>
      </c>
      <c r="AB21" s="17">
        <f>[17]Agosto!$G$31</f>
        <v>52</v>
      </c>
      <c r="AC21" s="17">
        <f>[17]Agosto!$G$32</f>
        <v>28</v>
      </c>
      <c r="AD21" s="17">
        <f>[17]Agosto!$G$33</f>
        <v>21</v>
      </c>
      <c r="AE21" s="17">
        <f>[17]Agosto!$G$34</f>
        <v>22</v>
      </c>
      <c r="AF21" s="17">
        <f>[17]Agosto!$G$35</f>
        <v>15</v>
      </c>
      <c r="AG21" s="26">
        <f t="shared" si="5"/>
        <v>15</v>
      </c>
      <c r="AH21" s="29">
        <f t="shared" si="6"/>
        <v>24.774193548387096</v>
      </c>
    </row>
    <row r="22" spans="1:34" ht="17.100000000000001" customHeight="1" x14ac:dyDescent="0.2">
      <c r="A22" s="15" t="s">
        <v>12</v>
      </c>
      <c r="B22" s="17">
        <f>[18]Agosto!$G$5</f>
        <v>22</v>
      </c>
      <c r="C22" s="17">
        <f>[18]Agosto!$G$6</f>
        <v>21</v>
      </c>
      <c r="D22" s="17">
        <f>[18]Agosto!$G$7</f>
        <v>26</v>
      </c>
      <c r="E22" s="17">
        <f>[18]Agosto!$G$8</f>
        <v>21</v>
      </c>
      <c r="F22" s="17">
        <f>[18]Agosto!$G$9</f>
        <v>26</v>
      </c>
      <c r="G22" s="17">
        <f>[18]Agosto!$G$10</f>
        <v>26</v>
      </c>
      <c r="H22" s="17">
        <f>[18]Agosto!$G$11</f>
        <v>29</v>
      </c>
      <c r="I22" s="17">
        <f>[18]Agosto!$G$12</f>
        <v>29</v>
      </c>
      <c r="J22" s="17">
        <f>[18]Agosto!$G$13</f>
        <v>18</v>
      </c>
      <c r="K22" s="17">
        <f>[18]Agosto!$G$14</f>
        <v>26</v>
      </c>
      <c r="L22" s="17">
        <f>[18]Agosto!$G$15</f>
        <v>22</v>
      </c>
      <c r="M22" s="17">
        <f>[18]Agosto!$G$16</f>
        <v>26</v>
      </c>
      <c r="N22" s="17">
        <f>[18]Agosto!$G$17</f>
        <v>20</v>
      </c>
      <c r="O22" s="17">
        <f>[18]Agosto!$G$18</f>
        <v>20</v>
      </c>
      <c r="P22" s="17">
        <f>[18]Agosto!$G$19</f>
        <v>29</v>
      </c>
      <c r="Q22" s="17">
        <f>[18]Agosto!$G$20</f>
        <v>21</v>
      </c>
      <c r="R22" s="17">
        <f>[18]Agosto!$G$21</f>
        <v>23</v>
      </c>
      <c r="S22" s="17">
        <f>[18]Agosto!$G$22</f>
        <v>41</v>
      </c>
      <c r="T22" s="17">
        <f>[18]Agosto!$G$23</f>
        <v>34</v>
      </c>
      <c r="U22" s="17">
        <f>[18]Agosto!$G$24</f>
        <v>28</v>
      </c>
      <c r="V22" s="17">
        <f>[18]Agosto!$G$25</f>
        <v>25</v>
      </c>
      <c r="W22" s="17">
        <f>[18]Agosto!$G$26</f>
        <v>22</v>
      </c>
      <c r="X22" s="17">
        <f>[18]Agosto!$G$27</f>
        <v>25</v>
      </c>
      <c r="Y22" s="17">
        <f>[18]Agosto!$G$28</f>
        <v>43</v>
      </c>
      <c r="Z22" s="17">
        <f>[18]Agosto!$G$29</f>
        <v>32</v>
      </c>
      <c r="AA22" s="17">
        <f>[18]Agosto!$G$30</f>
        <v>25</v>
      </c>
      <c r="AB22" s="17">
        <f>[18]Agosto!$G$31</f>
        <v>50</v>
      </c>
      <c r="AC22" s="17">
        <f>[18]Agosto!$G$32</f>
        <v>25</v>
      </c>
      <c r="AD22" s="17">
        <f>[18]Agosto!$G$33</f>
        <v>24</v>
      </c>
      <c r="AE22" s="17">
        <f>[18]Agosto!$G$34</f>
        <v>22</v>
      </c>
      <c r="AF22" s="17">
        <f>[18]Agosto!$G$35</f>
        <v>14</v>
      </c>
      <c r="AG22" s="26">
        <f t="shared" si="5"/>
        <v>14</v>
      </c>
      <c r="AH22" s="29">
        <f t="shared" si="6"/>
        <v>26.29032258064516</v>
      </c>
    </row>
    <row r="23" spans="1:34" ht="17.100000000000001" customHeight="1" x14ac:dyDescent="0.2">
      <c r="A23" s="15" t="s">
        <v>13</v>
      </c>
      <c r="B23" s="17">
        <f>[19]Agosto!$G$5</f>
        <v>24</v>
      </c>
      <c r="C23" s="17">
        <f>[19]Agosto!$G$6</f>
        <v>23</v>
      </c>
      <c r="D23" s="17">
        <f>[19]Agosto!$G$7</f>
        <v>21</v>
      </c>
      <c r="E23" s="17">
        <f>[19]Agosto!$G$8</f>
        <v>24</v>
      </c>
      <c r="F23" s="17">
        <f>[19]Agosto!$G$9</f>
        <v>27</v>
      </c>
      <c r="G23" s="17">
        <f>[19]Agosto!$G$10</f>
        <v>24</v>
      </c>
      <c r="H23" s="17">
        <f>[19]Agosto!$G$11</f>
        <v>28</v>
      </c>
      <c r="I23" s="17">
        <f>[19]Agosto!$G$12</f>
        <v>41</v>
      </c>
      <c r="J23" s="17" t="str">
        <f>[19]Agosto!$G$13</f>
        <v>*</v>
      </c>
      <c r="K23" s="17" t="str">
        <f>[19]Agosto!$G$14</f>
        <v>*</v>
      </c>
      <c r="L23" s="17" t="str">
        <f>[19]Agosto!$G$15</f>
        <v>*</v>
      </c>
      <c r="M23" s="17" t="str">
        <f>[19]Agosto!$G$16</f>
        <v>*</v>
      </c>
      <c r="N23" s="17" t="str">
        <f>[19]Agosto!$G$17</f>
        <v>*</v>
      </c>
      <c r="O23" s="17" t="str">
        <f>[19]Agosto!$G$18</f>
        <v>*</v>
      </c>
      <c r="P23" s="17" t="str">
        <f>[19]Agosto!$G$19</f>
        <v>*</v>
      </c>
      <c r="Q23" s="17" t="str">
        <f>[19]Agosto!$G$20</f>
        <v>*</v>
      </c>
      <c r="R23" s="17" t="str">
        <f>[19]Agosto!$G$21</f>
        <v>*</v>
      </c>
      <c r="S23" s="17" t="str">
        <f>[19]Agosto!$G$22</f>
        <v>*</v>
      </c>
      <c r="T23" s="17" t="str">
        <f>[19]Agosto!$G$23</f>
        <v>*</v>
      </c>
      <c r="U23" s="17" t="str">
        <f>[19]Agosto!$G$24</f>
        <v>*</v>
      </c>
      <c r="V23" s="17" t="str">
        <f>[19]Agosto!$G$25</f>
        <v>*</v>
      </c>
      <c r="W23" s="17" t="str">
        <f>[19]Agosto!$G$26</f>
        <v>*</v>
      </c>
      <c r="X23" s="17" t="str">
        <f>[19]Agosto!$G$27</f>
        <v>*</v>
      </c>
      <c r="Y23" s="17" t="str">
        <f>[19]Agosto!$G$28</f>
        <v>*</v>
      </c>
      <c r="Z23" s="17" t="str">
        <f>[19]Agosto!$G$29</f>
        <v>*</v>
      </c>
      <c r="AA23" s="17" t="str">
        <f>[19]Agosto!$G$30</f>
        <v>*</v>
      </c>
      <c r="AB23" s="17" t="str">
        <f>[19]Agosto!$G$31</f>
        <v>*</v>
      </c>
      <c r="AC23" s="17" t="str">
        <f>[19]Agosto!$G$32</f>
        <v>*</v>
      </c>
      <c r="AD23" s="17" t="str">
        <f>[19]Agosto!$G$33</f>
        <v>*</v>
      </c>
      <c r="AE23" s="17" t="str">
        <f>[19]Agosto!$G$34</f>
        <v>*</v>
      </c>
      <c r="AF23" s="17" t="str">
        <f>[19]Agosto!$G$35</f>
        <v>*</v>
      </c>
      <c r="AG23" s="26">
        <f t="shared" si="5"/>
        <v>21</v>
      </c>
      <c r="AH23" s="29">
        <f t="shared" si="6"/>
        <v>26.5</v>
      </c>
    </row>
    <row r="24" spans="1:34" ht="17.100000000000001" customHeight="1" x14ac:dyDescent="0.2">
      <c r="A24" s="15" t="s">
        <v>14</v>
      </c>
      <c r="B24" s="17">
        <f>[20]Agosto!$G$5</f>
        <v>23</v>
      </c>
      <c r="C24" s="17">
        <f>[20]Agosto!$G$6</f>
        <v>23</v>
      </c>
      <c r="D24" s="17">
        <f>[20]Agosto!$G$7</f>
        <v>18</v>
      </c>
      <c r="E24" s="17">
        <f>[20]Agosto!$G$8</f>
        <v>21</v>
      </c>
      <c r="F24" s="17">
        <f>[20]Agosto!$G$9</f>
        <v>17</v>
      </c>
      <c r="G24" s="17">
        <f>[20]Agosto!$G$10</f>
        <v>17</v>
      </c>
      <c r="H24" s="17">
        <f>[20]Agosto!$G$11</f>
        <v>18</v>
      </c>
      <c r="I24" s="17">
        <f>[20]Agosto!$G$12</f>
        <v>16</v>
      </c>
      <c r="J24" s="17">
        <f>[20]Agosto!$G$13</f>
        <v>24</v>
      </c>
      <c r="K24" s="17">
        <f>[20]Agosto!$G$14</f>
        <v>25</v>
      </c>
      <c r="L24" s="17">
        <f>[20]Agosto!$G$15</f>
        <v>25</v>
      </c>
      <c r="M24" s="17">
        <f>[20]Agosto!$G$16</f>
        <v>22</v>
      </c>
      <c r="N24" s="17">
        <f>[20]Agosto!$G$17</f>
        <v>22</v>
      </c>
      <c r="O24" s="17">
        <f>[20]Agosto!$G$18</f>
        <v>23</v>
      </c>
      <c r="P24" s="17">
        <f>[20]Agosto!$G$19</f>
        <v>21</v>
      </c>
      <c r="Q24" s="17">
        <f>[20]Agosto!$G$20</f>
        <v>18</v>
      </c>
      <c r="R24" s="17">
        <f>[20]Agosto!$G$21</f>
        <v>22</v>
      </c>
      <c r="S24" s="17">
        <f>[20]Agosto!$G$22</f>
        <v>21</v>
      </c>
      <c r="T24" s="17">
        <f>[20]Agosto!$G$23</f>
        <v>33</v>
      </c>
      <c r="U24" s="17">
        <f>[20]Agosto!$G$24</f>
        <v>24</v>
      </c>
      <c r="V24" s="17">
        <f>[20]Agosto!$G$25</f>
        <v>20</v>
      </c>
      <c r="W24" s="17">
        <f>[20]Agosto!$G$26</f>
        <v>20</v>
      </c>
      <c r="X24" s="17">
        <f>[20]Agosto!$G$27</f>
        <v>17</v>
      </c>
      <c r="Y24" s="17">
        <f>[20]Agosto!$G$28</f>
        <v>17</v>
      </c>
      <c r="Z24" s="17">
        <f>[20]Agosto!$G$29</f>
        <v>26</v>
      </c>
      <c r="AA24" s="17">
        <f>[20]Agosto!$G$30</f>
        <v>18</v>
      </c>
      <c r="AB24" s="17">
        <f>[20]Agosto!$G$31</f>
        <v>42</v>
      </c>
      <c r="AC24" s="17">
        <f>[20]Agosto!$G$32</f>
        <v>41</v>
      </c>
      <c r="AD24" s="17">
        <f>[20]Agosto!$G$33</f>
        <v>27</v>
      </c>
      <c r="AE24" s="17">
        <f>[20]Agosto!$G$34</f>
        <v>19</v>
      </c>
      <c r="AF24" s="17">
        <f>[20]Agosto!$G$35</f>
        <v>17</v>
      </c>
      <c r="AG24" s="26">
        <f t="shared" si="5"/>
        <v>16</v>
      </c>
      <c r="AH24" s="29">
        <f t="shared" si="6"/>
        <v>22.483870967741936</v>
      </c>
    </row>
    <row r="25" spans="1:34" ht="17.100000000000001" customHeight="1" x14ac:dyDescent="0.2">
      <c r="A25" s="15" t="s">
        <v>15</v>
      </c>
      <c r="B25" s="17">
        <f>[21]Agosto!$G$5</f>
        <v>29</v>
      </c>
      <c r="C25" s="17">
        <f>[21]Agosto!$G$6</f>
        <v>25</v>
      </c>
      <c r="D25" s="17">
        <f>[21]Agosto!$G$7</f>
        <v>25</v>
      </c>
      <c r="E25" s="17">
        <f>[21]Agosto!$G$8</f>
        <v>26</v>
      </c>
      <c r="F25" s="17">
        <f>[21]Agosto!$G$9</f>
        <v>24</v>
      </c>
      <c r="G25" s="17">
        <f>[21]Agosto!$G$10</f>
        <v>26</v>
      </c>
      <c r="H25" s="17">
        <f>[21]Agosto!$G$11</f>
        <v>32</v>
      </c>
      <c r="I25" s="17">
        <f>[21]Agosto!$G$12</f>
        <v>24</v>
      </c>
      <c r="J25" s="17">
        <f>[21]Agosto!$G$13</f>
        <v>21</v>
      </c>
      <c r="K25" s="17">
        <f>[21]Agosto!$G$14</f>
        <v>25</v>
      </c>
      <c r="L25" s="17">
        <f>[21]Agosto!$G$15</f>
        <v>31</v>
      </c>
      <c r="M25" s="17">
        <f>[21]Agosto!$G$16</f>
        <v>26</v>
      </c>
      <c r="N25" s="17">
        <f>[21]Agosto!$G$17</f>
        <v>24</v>
      </c>
      <c r="O25" s="17">
        <f>[21]Agosto!$G$18</f>
        <v>28</v>
      </c>
      <c r="P25" s="17">
        <f>[21]Agosto!$G$19</f>
        <v>25</v>
      </c>
      <c r="Q25" s="17">
        <f>[21]Agosto!$G$20</f>
        <v>25</v>
      </c>
      <c r="R25" s="17">
        <f>[21]Agosto!$G$21</f>
        <v>26</v>
      </c>
      <c r="S25" s="17">
        <f>[21]Agosto!$G$22</f>
        <v>39</v>
      </c>
      <c r="T25" s="17">
        <f>[21]Agosto!$G$23</f>
        <v>55</v>
      </c>
      <c r="U25" s="17">
        <f>[21]Agosto!$G$24</f>
        <v>22</v>
      </c>
      <c r="V25" s="17">
        <f>[21]Agosto!$G$25</f>
        <v>34</v>
      </c>
      <c r="W25" s="17">
        <f>[21]Agosto!$G$26</f>
        <v>28</v>
      </c>
      <c r="X25" s="17">
        <f>[21]Agosto!$G$27</f>
        <v>30</v>
      </c>
      <c r="Y25" s="17">
        <f>[21]Agosto!$G$28</f>
        <v>45</v>
      </c>
      <c r="Z25" s="17">
        <f>[21]Agosto!$G$29</f>
        <v>42</v>
      </c>
      <c r="AA25" s="17">
        <f>[21]Agosto!$G$30</f>
        <v>33</v>
      </c>
      <c r="AB25" s="17">
        <f>[21]Agosto!$G$31</f>
        <v>53</v>
      </c>
      <c r="AC25" s="17">
        <f>[21]Agosto!$G$32</f>
        <v>25</v>
      </c>
      <c r="AD25" s="17">
        <f>[21]Agosto!$G$33</f>
        <v>20</v>
      </c>
      <c r="AE25" s="17">
        <f>[21]Agosto!$G$34</f>
        <v>27</v>
      </c>
      <c r="AF25" s="17">
        <f>[21]Agosto!$G$35</f>
        <v>22</v>
      </c>
      <c r="AG25" s="26">
        <f t="shared" si="5"/>
        <v>20</v>
      </c>
      <c r="AH25" s="29">
        <f t="shared" si="6"/>
        <v>29.580645161290324</v>
      </c>
    </row>
    <row r="26" spans="1:34" ht="17.100000000000001" customHeight="1" x14ac:dyDescent="0.2">
      <c r="A26" s="15" t="s">
        <v>16</v>
      </c>
      <c r="B26" s="17">
        <f>[22]Agosto!$G$5</f>
        <v>26</v>
      </c>
      <c r="C26" s="17">
        <f>[22]Agosto!$G$6</f>
        <v>22</v>
      </c>
      <c r="D26" s="17">
        <f>[22]Agosto!$G$7</f>
        <v>24</v>
      </c>
      <c r="E26" s="17">
        <f>[22]Agosto!$G$8</f>
        <v>19</v>
      </c>
      <c r="F26" s="17">
        <f>[22]Agosto!$G$9</f>
        <v>26</v>
      </c>
      <c r="G26" s="17">
        <f>[22]Agosto!$G$10</f>
        <v>29</v>
      </c>
      <c r="H26" s="17">
        <f>[22]Agosto!$G$11</f>
        <v>34</v>
      </c>
      <c r="I26" s="17">
        <f>[22]Agosto!$G$12</f>
        <v>25</v>
      </c>
      <c r="J26" s="17">
        <f>[22]Agosto!$G$13</f>
        <v>19</v>
      </c>
      <c r="K26" s="17">
        <f>[22]Agosto!$G$14</f>
        <v>30</v>
      </c>
      <c r="L26" s="17">
        <f>[22]Agosto!$G$15</f>
        <v>25</v>
      </c>
      <c r="M26" s="17">
        <f>[22]Agosto!$G$16</f>
        <v>24</v>
      </c>
      <c r="N26" s="17">
        <f>[22]Agosto!$G$17</f>
        <v>36</v>
      </c>
      <c r="O26" s="17">
        <f>[22]Agosto!$G$18</f>
        <v>33</v>
      </c>
      <c r="P26" s="17">
        <f>[22]Agosto!$G$19</f>
        <v>58</v>
      </c>
      <c r="Q26" s="17">
        <f>[22]Agosto!$G$20</f>
        <v>21</v>
      </c>
      <c r="R26" s="17">
        <f>[22]Agosto!$G$21</f>
        <v>30</v>
      </c>
      <c r="S26" s="17">
        <f>[22]Agosto!$G$22</f>
        <v>50</v>
      </c>
      <c r="T26" s="17">
        <f>[22]Agosto!$G$23</f>
        <v>42</v>
      </c>
      <c r="U26" s="17">
        <f>[22]Agosto!$G$24</f>
        <v>35</v>
      </c>
      <c r="V26" s="17">
        <f>[22]Agosto!$G$25</f>
        <v>23</v>
      </c>
      <c r="W26" s="17">
        <f>[22]Agosto!$G$26</f>
        <v>25</v>
      </c>
      <c r="X26" s="17">
        <f>[22]Agosto!$G$27</f>
        <v>28</v>
      </c>
      <c r="Y26" s="17">
        <f>[22]Agosto!$G$28</f>
        <v>54</v>
      </c>
      <c r="Z26" s="17">
        <f>[22]Agosto!$G$29</f>
        <v>41</v>
      </c>
      <c r="AA26" s="17">
        <f>[22]Agosto!$G$30</f>
        <v>28</v>
      </c>
      <c r="AB26" s="17">
        <f>[22]Agosto!$G$31</f>
        <v>31</v>
      </c>
      <c r="AC26" s="17">
        <f>[22]Agosto!$G$32</f>
        <v>26</v>
      </c>
      <c r="AD26" s="17">
        <f>[22]Agosto!$G$33</f>
        <v>27</v>
      </c>
      <c r="AE26" s="17">
        <f>[22]Agosto!$G$34</f>
        <v>20</v>
      </c>
      <c r="AF26" s="17">
        <f>[22]Agosto!$G$35</f>
        <v>20</v>
      </c>
      <c r="AG26" s="26">
        <f t="shared" si="5"/>
        <v>19</v>
      </c>
      <c r="AH26" s="29">
        <f t="shared" si="6"/>
        <v>30.032258064516128</v>
      </c>
    </row>
    <row r="27" spans="1:34" ht="17.100000000000001" customHeight="1" x14ac:dyDescent="0.2">
      <c r="A27" s="15" t="s">
        <v>17</v>
      </c>
      <c r="B27" s="17">
        <f>[23]Agosto!$G$5</f>
        <v>25</v>
      </c>
      <c r="C27" s="17">
        <f>[23]Agosto!$G$6</f>
        <v>25</v>
      </c>
      <c r="D27" s="17">
        <f>[23]Agosto!$G$7</f>
        <v>23</v>
      </c>
      <c r="E27" s="17">
        <f>[23]Agosto!$G$8</f>
        <v>22</v>
      </c>
      <c r="F27" s="17">
        <f>[23]Agosto!$G$9</f>
        <v>21</v>
      </c>
      <c r="G27" s="17">
        <f>[23]Agosto!$G$10</f>
        <v>22</v>
      </c>
      <c r="H27" s="17">
        <f>[23]Agosto!$G$11</f>
        <v>28</v>
      </c>
      <c r="I27" s="17">
        <f>[23]Agosto!$G$12</f>
        <v>45</v>
      </c>
      <c r="J27" s="17">
        <f>[23]Agosto!$G$13</f>
        <v>21</v>
      </c>
      <c r="K27" s="17">
        <f>[23]Agosto!$G$14</f>
        <v>20</v>
      </c>
      <c r="L27" s="17">
        <f>[23]Agosto!$G$15</f>
        <v>26</v>
      </c>
      <c r="M27" s="17">
        <f>[23]Agosto!$G$16</f>
        <v>24</v>
      </c>
      <c r="N27" s="17">
        <f>[23]Agosto!$G$17</f>
        <v>21</v>
      </c>
      <c r="O27" s="17">
        <f>[23]Agosto!$G$18</f>
        <v>22</v>
      </c>
      <c r="P27" s="17">
        <f>[23]Agosto!$G$19</f>
        <v>25</v>
      </c>
      <c r="Q27" s="17">
        <f>[23]Agosto!$G$20</f>
        <v>22</v>
      </c>
      <c r="R27" s="17">
        <f>[23]Agosto!$G$21</f>
        <v>25</v>
      </c>
      <c r="S27" s="17">
        <f>[23]Agosto!$G$22</f>
        <v>38</v>
      </c>
      <c r="T27" s="17">
        <f>[23]Agosto!$G$23</f>
        <v>45</v>
      </c>
      <c r="U27" s="17">
        <f>[23]Agosto!$G$24</f>
        <v>27</v>
      </c>
      <c r="V27" s="17">
        <f>[23]Agosto!$G$25</f>
        <v>29</v>
      </c>
      <c r="W27" s="17">
        <f>[23]Agosto!$G$26</f>
        <v>25</v>
      </c>
      <c r="X27" s="17">
        <f>[23]Agosto!$G$27</f>
        <v>23</v>
      </c>
      <c r="Y27" s="17">
        <f>[23]Agosto!$G$28</f>
        <v>41</v>
      </c>
      <c r="Z27" s="17">
        <f>[23]Agosto!$G$29</f>
        <v>34</v>
      </c>
      <c r="AA27" s="17">
        <f>[23]Agosto!$G$30</f>
        <v>35</v>
      </c>
      <c r="AB27" s="17">
        <f>[23]Agosto!$G$31</f>
        <v>63</v>
      </c>
      <c r="AC27" s="17">
        <f>[23]Agosto!$G$32</f>
        <v>33</v>
      </c>
      <c r="AD27" s="17">
        <f>[23]Agosto!$G$33</f>
        <v>20</v>
      </c>
      <c r="AE27" s="17">
        <f>[23]Agosto!$G$34</f>
        <v>23</v>
      </c>
      <c r="AF27" s="17">
        <f>[23]Agosto!$G$35</f>
        <v>20</v>
      </c>
      <c r="AG27" s="26">
        <f t="shared" si="5"/>
        <v>20</v>
      </c>
      <c r="AH27" s="29">
        <f t="shared" si="6"/>
        <v>28.161290322580644</v>
      </c>
    </row>
    <row r="28" spans="1:34" ht="17.100000000000001" customHeight="1" x14ac:dyDescent="0.2">
      <c r="A28" s="15" t="s">
        <v>18</v>
      </c>
      <c r="B28" s="17">
        <f>[24]Agosto!$G$5</f>
        <v>20</v>
      </c>
      <c r="C28" s="17">
        <f>[24]Agosto!$G$6</f>
        <v>20</v>
      </c>
      <c r="D28" s="17">
        <f>[24]Agosto!$G$7</f>
        <v>20</v>
      </c>
      <c r="E28" s="17">
        <f>[24]Agosto!$G$8</f>
        <v>20</v>
      </c>
      <c r="F28" s="17">
        <f>[24]Agosto!$G$9</f>
        <v>19</v>
      </c>
      <c r="G28" s="17">
        <f>[24]Agosto!$G$10</f>
        <v>19</v>
      </c>
      <c r="H28" s="17">
        <f>[24]Agosto!$G$11</f>
        <v>22</v>
      </c>
      <c r="I28" s="17">
        <f>[24]Agosto!$G$12</f>
        <v>17</v>
      </c>
      <c r="J28" s="17">
        <f>[24]Agosto!$G$13</f>
        <v>15</v>
      </c>
      <c r="K28" s="17">
        <f>[24]Agosto!$G$14</f>
        <v>18</v>
      </c>
      <c r="L28" s="17">
        <f>[24]Agosto!$G$15</f>
        <v>21</v>
      </c>
      <c r="M28" s="17">
        <f>[24]Agosto!$G$16</f>
        <v>19</v>
      </c>
      <c r="N28" s="17">
        <f>[24]Agosto!$G$17</f>
        <v>15</v>
      </c>
      <c r="O28" s="17">
        <f>[24]Agosto!$G$18</f>
        <v>17</v>
      </c>
      <c r="P28" s="17">
        <f>[24]Agosto!$G$19</f>
        <v>21</v>
      </c>
      <c r="Q28" s="17">
        <f>[24]Agosto!$G$20</f>
        <v>17</v>
      </c>
      <c r="R28" s="17">
        <f>[24]Agosto!$G$21</f>
        <v>20</v>
      </c>
      <c r="S28" s="17">
        <f>[24]Agosto!$G$22</f>
        <v>22</v>
      </c>
      <c r="T28" s="17">
        <f>[24]Agosto!$G$23</f>
        <v>28</v>
      </c>
      <c r="U28" s="17">
        <f>[24]Agosto!$G$24</f>
        <v>16</v>
      </c>
      <c r="V28" s="17">
        <f>[24]Agosto!$G$25</f>
        <v>22</v>
      </c>
      <c r="W28" s="17">
        <f>[24]Agosto!$G$26</f>
        <v>20</v>
      </c>
      <c r="X28" s="17">
        <f>[24]Agosto!$G$27</f>
        <v>18</v>
      </c>
      <c r="Y28" s="17">
        <f>[24]Agosto!$G$28</f>
        <v>22</v>
      </c>
      <c r="Z28" s="17">
        <f>[24]Agosto!$G$29</f>
        <v>22</v>
      </c>
      <c r="AA28" s="17">
        <f>[24]Agosto!$G$30</f>
        <v>20</v>
      </c>
      <c r="AB28" s="17">
        <f>[24]Agosto!$G$31</f>
        <v>46</v>
      </c>
      <c r="AC28" s="17">
        <f>[24]Agosto!$G$32</f>
        <v>35</v>
      </c>
      <c r="AD28" s="17">
        <f>[24]Agosto!$G$33</f>
        <v>25</v>
      </c>
      <c r="AE28" s="17">
        <f>[24]Agosto!$G$34</f>
        <v>18</v>
      </c>
      <c r="AF28" s="17">
        <f>[24]Agosto!$G$35</f>
        <v>18</v>
      </c>
      <c r="AG28" s="26">
        <f>MIN(B28:AF28)</f>
        <v>15</v>
      </c>
      <c r="AH28" s="29">
        <f t="shared" si="6"/>
        <v>21.032258064516128</v>
      </c>
    </row>
    <row r="29" spans="1:34" ht="17.100000000000001" customHeight="1" x14ac:dyDescent="0.2">
      <c r="A29" s="15" t="s">
        <v>19</v>
      </c>
      <c r="B29" s="17">
        <f>[25]Agosto!$G$5</f>
        <v>28</v>
      </c>
      <c r="C29" s="17">
        <f>[25]Agosto!$G$6</f>
        <v>29</v>
      </c>
      <c r="D29" s="17">
        <f>[25]Agosto!$G$7</f>
        <v>24</v>
      </c>
      <c r="E29" s="17">
        <f>[25]Agosto!$G$8</f>
        <v>24</v>
      </c>
      <c r="F29" s="17">
        <f>[25]Agosto!$G$9</f>
        <v>25</v>
      </c>
      <c r="G29" s="17">
        <f>[25]Agosto!$G$10</f>
        <v>26</v>
      </c>
      <c r="H29" s="17">
        <f>[25]Agosto!$G$11</f>
        <v>29</v>
      </c>
      <c r="I29" s="17">
        <f>[25]Agosto!$G$12</f>
        <v>28</v>
      </c>
      <c r="J29" s="17">
        <f>[25]Agosto!$G$13</f>
        <v>26</v>
      </c>
      <c r="K29" s="17">
        <f>[25]Agosto!$G$14</f>
        <v>24</v>
      </c>
      <c r="L29" s="17">
        <f>[25]Agosto!$G$15</f>
        <v>32</v>
      </c>
      <c r="M29" s="17">
        <f>[25]Agosto!$G$16</f>
        <v>27</v>
      </c>
      <c r="N29" s="17">
        <f>[25]Agosto!$G$17</f>
        <v>31</v>
      </c>
      <c r="O29" s="17">
        <f>[25]Agosto!$G$18</f>
        <v>29</v>
      </c>
      <c r="P29" s="17">
        <f>[25]Agosto!$G$19</f>
        <v>26</v>
      </c>
      <c r="Q29" s="17">
        <f>[25]Agosto!$G$20</f>
        <v>26</v>
      </c>
      <c r="R29" s="17">
        <f>[25]Agosto!$G$21</f>
        <v>31</v>
      </c>
      <c r="S29" s="17">
        <f>[25]Agosto!$G$22</f>
        <v>53</v>
      </c>
      <c r="T29" s="17">
        <f>[25]Agosto!$G$23</f>
        <v>51</v>
      </c>
      <c r="U29" s="17">
        <f>[25]Agosto!$G$24</f>
        <v>37</v>
      </c>
      <c r="V29" s="17">
        <f>[25]Agosto!$G$25</f>
        <v>37</v>
      </c>
      <c r="W29" s="17">
        <f>[25]Agosto!$G$26</f>
        <v>34</v>
      </c>
      <c r="X29" s="17">
        <f>[25]Agosto!$G$27</f>
        <v>38</v>
      </c>
      <c r="Y29" s="17">
        <f>[25]Agosto!$G$28</f>
        <v>69</v>
      </c>
      <c r="Z29" s="17">
        <f>[25]Agosto!$G$29</f>
        <v>55</v>
      </c>
      <c r="AA29" s="17">
        <f>[25]Agosto!$G$30</f>
        <v>49</v>
      </c>
      <c r="AB29" s="17">
        <f>[25]Agosto!$G$31</f>
        <v>38</v>
      </c>
      <c r="AC29" s="17">
        <f>[25]Agosto!$G$32</f>
        <v>40</v>
      </c>
      <c r="AD29" s="17">
        <f>[25]Agosto!$G$33</f>
        <v>26</v>
      </c>
      <c r="AE29" s="17">
        <f>[25]Agosto!$G$34</f>
        <v>25</v>
      </c>
      <c r="AF29" s="17">
        <f>[25]Agosto!$G$35</f>
        <v>24</v>
      </c>
      <c r="AG29" s="26">
        <f t="shared" si="5"/>
        <v>24</v>
      </c>
      <c r="AH29" s="29">
        <f t="shared" si="6"/>
        <v>33.58064516129032</v>
      </c>
    </row>
    <row r="30" spans="1:34" ht="17.100000000000001" customHeight="1" x14ac:dyDescent="0.2">
      <c r="A30" s="15" t="s">
        <v>31</v>
      </c>
      <c r="B30" s="17">
        <f>[26]Agosto!$G$5</f>
        <v>23</v>
      </c>
      <c r="C30" s="17">
        <f>[26]Agosto!$G$6</f>
        <v>21</v>
      </c>
      <c r="D30" s="17">
        <f>[26]Agosto!$G$7</f>
        <v>21</v>
      </c>
      <c r="E30" s="17">
        <f>[26]Agosto!$G$8</f>
        <v>22</v>
      </c>
      <c r="F30" s="17">
        <f>[26]Agosto!$G$9</f>
        <v>20</v>
      </c>
      <c r="G30" s="17">
        <f>[26]Agosto!$G$10</f>
        <v>22</v>
      </c>
      <c r="H30" s="17">
        <f>[26]Agosto!$G$11</f>
        <v>28</v>
      </c>
      <c r="I30" s="17">
        <f>[26]Agosto!$G$12</f>
        <v>20</v>
      </c>
      <c r="J30" s="17">
        <f>[26]Agosto!$G$13</f>
        <v>18</v>
      </c>
      <c r="K30" s="17">
        <f>[26]Agosto!$G$14</f>
        <v>19</v>
      </c>
      <c r="L30" s="17">
        <f>[26]Agosto!$G$15</f>
        <v>24</v>
      </c>
      <c r="M30" s="17">
        <f>[26]Agosto!$G$16</f>
        <v>23</v>
      </c>
      <c r="N30" s="17">
        <f>[26]Agosto!$G$17</f>
        <v>20</v>
      </c>
      <c r="O30" s="17">
        <f>[26]Agosto!$G$18</f>
        <v>19</v>
      </c>
      <c r="P30" s="17">
        <f>[26]Agosto!$G$19</f>
        <v>27</v>
      </c>
      <c r="Q30" s="17">
        <f>[26]Agosto!$G$20</f>
        <v>20</v>
      </c>
      <c r="R30" s="17">
        <f>[26]Agosto!$G$21</f>
        <v>24</v>
      </c>
      <c r="S30" s="17">
        <f>[26]Agosto!$G$22</f>
        <v>31</v>
      </c>
      <c r="T30" s="17">
        <f>[26]Agosto!$G$23</f>
        <v>37</v>
      </c>
      <c r="U30" s="17">
        <f>[26]Agosto!$G$24</f>
        <v>22</v>
      </c>
      <c r="V30" s="17">
        <f>[26]Agosto!$G$25</f>
        <v>24</v>
      </c>
      <c r="W30" s="17">
        <f>[26]Agosto!$G$26</f>
        <v>23</v>
      </c>
      <c r="X30" s="17">
        <f>[26]Agosto!$G$27</f>
        <v>23</v>
      </c>
      <c r="Y30" s="17">
        <f>[26]Agosto!$G$28</f>
        <v>29</v>
      </c>
      <c r="Z30" s="17">
        <f>[26]Agosto!$G$29</f>
        <v>26</v>
      </c>
      <c r="AA30" s="17">
        <f>[26]Agosto!$G$30</f>
        <v>24</v>
      </c>
      <c r="AB30" s="17">
        <f>[26]Agosto!$G$31</f>
        <v>46</v>
      </c>
      <c r="AC30" s="17">
        <f>[26]Agosto!$G$32</f>
        <v>22</v>
      </c>
      <c r="AD30" s="17">
        <f>[26]Agosto!$G$33</f>
        <v>12</v>
      </c>
      <c r="AE30" s="17">
        <f>[26]Agosto!$G$34</f>
        <v>17</v>
      </c>
      <c r="AF30" s="17">
        <f>[26]Agosto!$G$35</f>
        <v>14</v>
      </c>
      <c r="AG30" s="26">
        <f t="shared" si="5"/>
        <v>12</v>
      </c>
      <c r="AH30" s="29">
        <f>AVERAGE(B30:AF30)</f>
        <v>23.258064516129032</v>
      </c>
    </row>
    <row r="31" spans="1:34" ht="17.100000000000001" customHeight="1" x14ac:dyDescent="0.2">
      <c r="A31" s="15" t="s">
        <v>48</v>
      </c>
      <c r="B31" s="17">
        <f>[27]Agosto!$G$5</f>
        <v>16</v>
      </c>
      <c r="C31" s="17">
        <f>[27]Agosto!$G$6</f>
        <v>19</v>
      </c>
      <c r="D31" s="17">
        <f>[27]Agosto!$G$7</f>
        <v>19</v>
      </c>
      <c r="E31" s="17">
        <f>[27]Agosto!$G$8</f>
        <v>18</v>
      </c>
      <c r="F31" s="17">
        <f>[27]Agosto!$G$9</f>
        <v>18</v>
      </c>
      <c r="G31" s="17">
        <f>[27]Agosto!$G$10</f>
        <v>17</v>
      </c>
      <c r="H31" s="17">
        <f>[27]Agosto!$G$11</f>
        <v>17</v>
      </c>
      <c r="I31" s="17">
        <f>[27]Agosto!$G$12</f>
        <v>16</v>
      </c>
      <c r="J31" s="17">
        <f>[27]Agosto!$G$13</f>
        <v>15</v>
      </c>
      <c r="K31" s="17">
        <f>[27]Agosto!$G$14</f>
        <v>15</v>
      </c>
      <c r="L31" s="17">
        <f>[27]Agosto!$G$15</f>
        <v>18</v>
      </c>
      <c r="M31" s="17">
        <f>[27]Agosto!$G$16</f>
        <v>20</v>
      </c>
      <c r="N31" s="17">
        <f>[27]Agosto!$G$17</f>
        <v>15</v>
      </c>
      <c r="O31" s="17">
        <f>[27]Agosto!$G$18</f>
        <v>15</v>
      </c>
      <c r="P31" s="17">
        <f>[27]Agosto!$G$19</f>
        <v>19</v>
      </c>
      <c r="Q31" s="17">
        <f>[27]Agosto!$G$20</f>
        <v>16</v>
      </c>
      <c r="R31" s="17">
        <f>[27]Agosto!$G$21</f>
        <v>18</v>
      </c>
      <c r="S31" s="17">
        <f>[27]Agosto!$G$22</f>
        <v>23</v>
      </c>
      <c r="T31" s="17">
        <f>[27]Agosto!$G$23</f>
        <v>38</v>
      </c>
      <c r="U31" s="17">
        <f>[27]Agosto!$G$24</f>
        <v>28</v>
      </c>
      <c r="V31" s="17">
        <f>[27]Agosto!$G$25</f>
        <v>20</v>
      </c>
      <c r="W31" s="17">
        <f>[27]Agosto!$G$26</f>
        <v>19</v>
      </c>
      <c r="X31" s="17">
        <f>[27]Agosto!$G$27</f>
        <v>17</v>
      </c>
      <c r="Y31" s="17">
        <f>[27]Agosto!$G$28</f>
        <v>28</v>
      </c>
      <c r="Z31" s="17">
        <f>[27]Agosto!$G$29</f>
        <v>21</v>
      </c>
      <c r="AA31" s="17">
        <f>[27]Agosto!$G$30</f>
        <v>20</v>
      </c>
      <c r="AB31" s="17">
        <f>[27]Agosto!$G$31</f>
        <v>41</v>
      </c>
      <c r="AC31" s="17">
        <f>[27]Agosto!$G$32</f>
        <v>36</v>
      </c>
      <c r="AD31" s="17">
        <f>[27]Agosto!$G$33</f>
        <v>19</v>
      </c>
      <c r="AE31" s="17">
        <f>[27]Agosto!$G$34</f>
        <v>17</v>
      </c>
      <c r="AF31" s="17">
        <f>[27]Agosto!$G$35</f>
        <v>15</v>
      </c>
      <c r="AG31" s="26">
        <f>MIN(B31:AF31)</f>
        <v>15</v>
      </c>
      <c r="AH31" s="29">
        <f>AVERAGE(B31:AF31)</f>
        <v>20.419354838709676</v>
      </c>
    </row>
    <row r="32" spans="1:34" ht="17.100000000000001" customHeight="1" x14ac:dyDescent="0.2">
      <c r="A32" s="15" t="s">
        <v>20</v>
      </c>
      <c r="B32" s="17">
        <f>[28]Agosto!$G$5</f>
        <v>24</v>
      </c>
      <c r="C32" s="17">
        <f>[28]Agosto!$G$6</f>
        <v>26</v>
      </c>
      <c r="D32" s="17">
        <f>[28]Agosto!$G$7</f>
        <v>19</v>
      </c>
      <c r="E32" s="17">
        <f>[28]Agosto!$G$8</f>
        <v>17</v>
      </c>
      <c r="F32" s="17">
        <f>[28]Agosto!$G$9</f>
        <v>19</v>
      </c>
      <c r="G32" s="17">
        <f>[28]Agosto!$G$10</f>
        <v>17</v>
      </c>
      <c r="H32" s="17">
        <f>[28]Agosto!$G$11</f>
        <v>19</v>
      </c>
      <c r="I32" s="17">
        <f>[28]Agosto!$G$12</f>
        <v>14</v>
      </c>
      <c r="J32" s="17">
        <f>[28]Agosto!$G$13</f>
        <v>22</v>
      </c>
      <c r="K32" s="17">
        <f>[28]Agosto!$G$14</f>
        <v>23</v>
      </c>
      <c r="L32" s="17">
        <f>[28]Agosto!$G$15</f>
        <v>28</v>
      </c>
      <c r="M32" s="17">
        <f>[28]Agosto!$G$16</f>
        <v>23</v>
      </c>
      <c r="N32" s="17">
        <f>[28]Agosto!$G$17</f>
        <v>22</v>
      </c>
      <c r="O32" s="17">
        <f>[28]Agosto!$G$18</f>
        <v>23</v>
      </c>
      <c r="P32" s="17">
        <f>[28]Agosto!$G$19</f>
        <v>20</v>
      </c>
      <c r="Q32" s="17">
        <f>[28]Agosto!$G$20</f>
        <v>16</v>
      </c>
      <c r="R32" s="17">
        <f>[28]Agosto!$G$21</f>
        <v>22</v>
      </c>
      <c r="S32" s="17">
        <f>[28]Agosto!$G$22</f>
        <v>21</v>
      </c>
      <c r="T32" s="17">
        <f>[28]Agosto!$G$23</f>
        <v>35</v>
      </c>
      <c r="U32" s="17">
        <f>[28]Agosto!$G$24</f>
        <v>25</v>
      </c>
      <c r="V32" s="17">
        <f>[28]Agosto!$G$25</f>
        <v>25</v>
      </c>
      <c r="W32" s="17">
        <f>[28]Agosto!$G$26</f>
        <v>21</v>
      </c>
      <c r="X32" s="17">
        <f>[28]Agosto!$G$27</f>
        <v>18</v>
      </c>
      <c r="Y32" s="17">
        <f>[28]Agosto!$G$28</f>
        <v>23</v>
      </c>
      <c r="Z32" s="17">
        <f>[28]Agosto!$G$29</f>
        <v>31</v>
      </c>
      <c r="AA32" s="17">
        <f>[28]Agosto!$G$30</f>
        <v>24</v>
      </c>
      <c r="AB32" s="17">
        <f>[28]Agosto!$G$31</f>
        <v>36</v>
      </c>
      <c r="AC32" s="17">
        <f>[28]Agosto!$G$32</f>
        <v>32</v>
      </c>
      <c r="AD32" s="17">
        <f>[28]Agosto!$G$33</f>
        <v>17</v>
      </c>
      <c r="AE32" s="17">
        <f>[28]Agosto!$G$34</f>
        <v>23</v>
      </c>
      <c r="AF32" s="17">
        <f>[28]Agosto!$G$35</f>
        <v>14</v>
      </c>
      <c r="AG32" s="26">
        <f>MIN(B32:AF32)</f>
        <v>14</v>
      </c>
      <c r="AH32" s="29">
        <f>AVERAGE(B32:AF32)</f>
        <v>22.548387096774192</v>
      </c>
    </row>
    <row r="33" spans="1:35" s="5" customFormat="1" ht="17.100000000000001" customHeight="1" thickBot="1" x14ac:dyDescent="0.25">
      <c r="A33" s="112" t="s">
        <v>35</v>
      </c>
      <c r="B33" s="79">
        <f t="shared" ref="B33:AG33" si="9">MIN(B5:B32)</f>
        <v>16</v>
      </c>
      <c r="C33" s="79">
        <f t="shared" si="9"/>
        <v>17</v>
      </c>
      <c r="D33" s="79">
        <f t="shared" si="9"/>
        <v>17</v>
      </c>
      <c r="E33" s="79">
        <f t="shared" si="9"/>
        <v>17</v>
      </c>
      <c r="F33" s="79">
        <f t="shared" si="9"/>
        <v>16</v>
      </c>
      <c r="G33" s="79">
        <f t="shared" si="9"/>
        <v>15</v>
      </c>
      <c r="H33" s="79">
        <f t="shared" si="9"/>
        <v>17</v>
      </c>
      <c r="I33" s="79">
        <f t="shared" si="9"/>
        <v>14</v>
      </c>
      <c r="J33" s="79">
        <f t="shared" si="9"/>
        <v>14</v>
      </c>
      <c r="K33" s="79">
        <f t="shared" si="9"/>
        <v>15</v>
      </c>
      <c r="L33" s="79">
        <f t="shared" si="9"/>
        <v>18</v>
      </c>
      <c r="M33" s="79">
        <f t="shared" si="9"/>
        <v>18</v>
      </c>
      <c r="N33" s="79">
        <f t="shared" si="9"/>
        <v>14</v>
      </c>
      <c r="O33" s="79">
        <f t="shared" si="9"/>
        <v>15</v>
      </c>
      <c r="P33" s="79">
        <f t="shared" si="9"/>
        <v>16</v>
      </c>
      <c r="Q33" s="79">
        <f t="shared" si="9"/>
        <v>15</v>
      </c>
      <c r="R33" s="79">
        <f t="shared" si="9"/>
        <v>16</v>
      </c>
      <c r="S33" s="79">
        <f t="shared" si="9"/>
        <v>20</v>
      </c>
      <c r="T33" s="79">
        <f t="shared" si="9"/>
        <v>27</v>
      </c>
      <c r="U33" s="79">
        <f t="shared" si="9"/>
        <v>16</v>
      </c>
      <c r="V33" s="79">
        <f t="shared" si="9"/>
        <v>18</v>
      </c>
      <c r="W33" s="79">
        <f t="shared" si="9"/>
        <v>15</v>
      </c>
      <c r="X33" s="79">
        <f t="shared" si="9"/>
        <v>15</v>
      </c>
      <c r="Y33" s="79">
        <f t="shared" si="9"/>
        <v>14</v>
      </c>
      <c r="Z33" s="79">
        <f t="shared" si="9"/>
        <v>17</v>
      </c>
      <c r="AA33" s="79">
        <f t="shared" si="9"/>
        <v>18</v>
      </c>
      <c r="AB33" s="79">
        <f t="shared" si="9"/>
        <v>31</v>
      </c>
      <c r="AC33" s="79">
        <f t="shared" si="9"/>
        <v>22</v>
      </c>
      <c r="AD33" s="79">
        <f t="shared" si="9"/>
        <v>12</v>
      </c>
      <c r="AE33" s="79">
        <f t="shared" si="9"/>
        <v>16</v>
      </c>
      <c r="AF33" s="79">
        <f t="shared" si="9"/>
        <v>12</v>
      </c>
      <c r="AG33" s="110">
        <f t="shared" si="9"/>
        <v>12</v>
      </c>
      <c r="AH33" s="113">
        <f>AVERAGE(AH5:AH32)</f>
        <v>26.544930875576032</v>
      </c>
    </row>
    <row r="34" spans="1:35" x14ac:dyDescent="0.2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3"/>
      <c r="AE34" s="84"/>
      <c r="AF34" s="85"/>
      <c r="AG34" s="85"/>
      <c r="AH34" s="86"/>
    </row>
    <row r="35" spans="1:35" x14ac:dyDescent="0.2">
      <c r="A35" s="87"/>
      <c r="B35" s="88"/>
      <c r="C35" s="89" t="s">
        <v>133</v>
      </c>
      <c r="D35" s="89"/>
      <c r="E35" s="89"/>
      <c r="F35" s="89"/>
      <c r="G35" s="89"/>
      <c r="H35" s="88"/>
      <c r="I35" s="88"/>
      <c r="J35" s="88"/>
      <c r="K35" s="88"/>
      <c r="L35" s="88"/>
      <c r="M35" s="88" t="s">
        <v>49</v>
      </c>
      <c r="N35" s="88"/>
      <c r="O35" s="88"/>
      <c r="P35" s="88"/>
      <c r="Q35" s="88"/>
      <c r="R35" s="88"/>
      <c r="S35" s="88"/>
      <c r="T35" s="88"/>
      <c r="U35" s="88"/>
      <c r="V35" s="88" t="s">
        <v>53</v>
      </c>
      <c r="W35" s="88"/>
      <c r="X35" s="88"/>
      <c r="Y35" s="88"/>
      <c r="Z35" s="88"/>
      <c r="AA35" s="88"/>
      <c r="AB35" s="88"/>
      <c r="AC35" s="88"/>
      <c r="AD35" s="90"/>
      <c r="AE35" s="88"/>
      <c r="AF35" s="88"/>
      <c r="AG35" s="90"/>
      <c r="AH35" s="95"/>
    </row>
    <row r="36" spans="1:35" x14ac:dyDescent="0.2">
      <c r="A36" s="87"/>
      <c r="B36" s="88"/>
      <c r="C36" s="88"/>
      <c r="D36" s="88"/>
      <c r="E36" s="88"/>
      <c r="F36" s="88"/>
      <c r="G36" s="88"/>
      <c r="H36" s="88"/>
      <c r="I36" s="88"/>
      <c r="J36" s="92"/>
      <c r="K36" s="92"/>
      <c r="L36" s="92"/>
      <c r="M36" s="92" t="s">
        <v>50</v>
      </c>
      <c r="N36" s="92"/>
      <c r="O36" s="92"/>
      <c r="P36" s="92"/>
      <c r="Q36" s="88"/>
      <c r="R36" s="88"/>
      <c r="S36" s="88"/>
      <c r="T36" s="88"/>
      <c r="U36" s="88"/>
      <c r="V36" s="92" t="s">
        <v>54</v>
      </c>
      <c r="W36" s="92"/>
      <c r="X36" s="88"/>
      <c r="Y36" s="88"/>
      <c r="Z36" s="88"/>
      <c r="AA36" s="88"/>
      <c r="AB36" s="88"/>
      <c r="AC36" s="88"/>
      <c r="AD36" s="90"/>
      <c r="AE36" s="93"/>
      <c r="AF36" s="94"/>
      <c r="AG36" s="88"/>
      <c r="AH36" s="95"/>
      <c r="AI36" s="2"/>
    </row>
    <row r="37" spans="1:35" ht="13.5" thickBot="1" x14ac:dyDescent="0.25">
      <c r="A37" s="99"/>
      <c r="B37" s="105"/>
      <c r="C37" s="105"/>
      <c r="D37" s="105" t="s">
        <v>134</v>
      </c>
      <c r="E37" s="105"/>
      <c r="F37" s="105"/>
      <c r="G37" s="105"/>
      <c r="H37" s="100"/>
      <c r="I37" s="100" t="s">
        <v>51</v>
      </c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1"/>
      <c r="AE37" s="106"/>
      <c r="AF37" s="107"/>
      <c r="AG37" s="108"/>
      <c r="AH37" s="109"/>
      <c r="AI37" s="2"/>
    </row>
    <row r="42" spans="1:35" x14ac:dyDescent="0.2">
      <c r="T42" s="14"/>
    </row>
  </sheetData>
  <sheetProtection password="C6EC" sheet="1" objects="1" scenarios="1"/>
  <mergeCells count="34"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AF3:AF4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A22" zoomScale="90" zoomScaleNormal="90" workbookViewId="0">
      <selection activeCell="AC39" sqref="AC39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3" ht="20.100000000000001" customHeight="1" x14ac:dyDescent="0.2">
      <c r="A1" s="129" t="s">
        <v>28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</row>
    <row r="2" spans="1:33" s="4" customFormat="1" ht="20.100000000000001" customHeight="1" x14ac:dyDescent="0.2">
      <c r="A2" s="130" t="s">
        <v>21</v>
      </c>
      <c r="B2" s="127" t="s">
        <v>135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</row>
    <row r="3" spans="1:33" s="5" customFormat="1" ht="20.100000000000001" customHeight="1" x14ac:dyDescent="0.2">
      <c r="A3" s="130"/>
      <c r="B3" s="126">
        <v>1</v>
      </c>
      <c r="C3" s="126">
        <f>SUM(B3+1)</f>
        <v>2</v>
      </c>
      <c r="D3" s="126">
        <f t="shared" ref="D3:AD3" si="0">SUM(C3+1)</f>
        <v>3</v>
      </c>
      <c r="E3" s="126">
        <f t="shared" si="0"/>
        <v>4</v>
      </c>
      <c r="F3" s="126">
        <f t="shared" si="0"/>
        <v>5</v>
      </c>
      <c r="G3" s="126">
        <f t="shared" si="0"/>
        <v>6</v>
      </c>
      <c r="H3" s="126">
        <f t="shared" si="0"/>
        <v>7</v>
      </c>
      <c r="I3" s="126">
        <f t="shared" si="0"/>
        <v>8</v>
      </c>
      <c r="J3" s="126">
        <f t="shared" si="0"/>
        <v>9</v>
      </c>
      <c r="K3" s="126">
        <f t="shared" si="0"/>
        <v>10</v>
      </c>
      <c r="L3" s="126">
        <f t="shared" si="0"/>
        <v>11</v>
      </c>
      <c r="M3" s="126">
        <f t="shared" si="0"/>
        <v>12</v>
      </c>
      <c r="N3" s="126">
        <f t="shared" si="0"/>
        <v>13</v>
      </c>
      <c r="O3" s="126">
        <f t="shared" si="0"/>
        <v>14</v>
      </c>
      <c r="P3" s="126">
        <f t="shared" si="0"/>
        <v>15</v>
      </c>
      <c r="Q3" s="126">
        <f t="shared" si="0"/>
        <v>16</v>
      </c>
      <c r="R3" s="126">
        <f t="shared" si="0"/>
        <v>17</v>
      </c>
      <c r="S3" s="126">
        <f t="shared" si="0"/>
        <v>18</v>
      </c>
      <c r="T3" s="126">
        <f t="shared" si="0"/>
        <v>19</v>
      </c>
      <c r="U3" s="126">
        <f t="shared" si="0"/>
        <v>20</v>
      </c>
      <c r="V3" s="126">
        <f t="shared" si="0"/>
        <v>21</v>
      </c>
      <c r="W3" s="126">
        <f t="shared" si="0"/>
        <v>22</v>
      </c>
      <c r="X3" s="126">
        <f t="shared" si="0"/>
        <v>23</v>
      </c>
      <c r="Y3" s="126">
        <f t="shared" si="0"/>
        <v>24</v>
      </c>
      <c r="Z3" s="126">
        <f t="shared" si="0"/>
        <v>25</v>
      </c>
      <c r="AA3" s="126">
        <f t="shared" si="0"/>
        <v>26</v>
      </c>
      <c r="AB3" s="126">
        <f t="shared" si="0"/>
        <v>27</v>
      </c>
      <c r="AC3" s="126">
        <f t="shared" si="0"/>
        <v>28</v>
      </c>
      <c r="AD3" s="126">
        <f t="shared" si="0"/>
        <v>29</v>
      </c>
      <c r="AE3" s="126">
        <v>30</v>
      </c>
      <c r="AF3" s="126">
        <v>31</v>
      </c>
      <c r="AG3" s="24" t="s">
        <v>39</v>
      </c>
    </row>
    <row r="4" spans="1:33" s="5" customFormat="1" ht="20.100000000000001" customHeight="1" x14ac:dyDescent="0.2">
      <c r="A4" s="13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24" t="s">
        <v>37</v>
      </c>
    </row>
    <row r="5" spans="1:33" s="5" customFormat="1" ht="20.100000000000001" customHeight="1" x14ac:dyDescent="0.2">
      <c r="A5" s="15" t="s">
        <v>44</v>
      </c>
      <c r="B5" s="17">
        <f>[1]Agosto!$H$5</f>
        <v>12.6</v>
      </c>
      <c r="C5" s="17">
        <f>[1]Agosto!$H$6</f>
        <v>12.6</v>
      </c>
      <c r="D5" s="17">
        <f>[1]Agosto!$H$7</f>
        <v>6.84</v>
      </c>
      <c r="E5" s="17">
        <f>[1]Agosto!$H$8</f>
        <v>9.7200000000000006</v>
      </c>
      <c r="F5" s="17">
        <f>[1]Agosto!$H$9</f>
        <v>14.04</v>
      </c>
      <c r="G5" s="17">
        <f>[1]Agosto!$H$10</f>
        <v>19.079999999999998</v>
      </c>
      <c r="H5" s="17">
        <f>[1]Agosto!$H$11</f>
        <v>14.4</v>
      </c>
      <c r="I5" s="17">
        <f>[1]Agosto!$H$12</f>
        <v>12.24</v>
      </c>
      <c r="J5" s="17">
        <f>[1]Agosto!$H$13</f>
        <v>14.76</v>
      </c>
      <c r="K5" s="17">
        <f>[1]Agosto!$H$14</f>
        <v>21.6</v>
      </c>
      <c r="L5" s="17">
        <f>[1]Agosto!$H$15</f>
        <v>16.559999999999999</v>
      </c>
      <c r="M5" s="17">
        <f>[1]Agosto!$H$16</f>
        <v>16.920000000000002</v>
      </c>
      <c r="N5" s="17">
        <f>[1]Agosto!$H$17</f>
        <v>14.4</v>
      </c>
      <c r="O5" s="17">
        <f>[1]Agosto!$H$18</f>
        <v>18</v>
      </c>
      <c r="P5" s="17">
        <f>[1]Agosto!$H$19</f>
        <v>12.6</v>
      </c>
      <c r="Q5" s="17">
        <f>[1]Agosto!$H$20</f>
        <v>10.44</v>
      </c>
      <c r="R5" s="17">
        <f>[1]Agosto!$H$21</f>
        <v>14.04</v>
      </c>
      <c r="S5" s="17">
        <f>[1]Agosto!$H$22</f>
        <v>18.36</v>
      </c>
      <c r="T5" s="17">
        <f>[1]Agosto!$H$23</f>
        <v>9.7200000000000006</v>
      </c>
      <c r="U5" s="17">
        <f>[1]Agosto!$H$24</f>
        <v>7.9200000000000008</v>
      </c>
      <c r="V5" s="17">
        <f>[1]Agosto!$H$25</f>
        <v>9.7200000000000006</v>
      </c>
      <c r="W5" s="17">
        <f>[1]Agosto!$H$26</f>
        <v>10.44</v>
      </c>
      <c r="X5" s="17">
        <f>[1]Agosto!$H$27</f>
        <v>10.08</v>
      </c>
      <c r="Y5" s="17">
        <f>[1]Agosto!$H$28</f>
        <v>13.68</v>
      </c>
      <c r="Z5" s="17">
        <f>[1]Agosto!$H$29</f>
        <v>13.68</v>
      </c>
      <c r="AA5" s="17">
        <f>[1]Agosto!$H$30</f>
        <v>9</v>
      </c>
      <c r="AB5" s="17">
        <f>[1]Agosto!$H$31</f>
        <v>17.28</v>
      </c>
      <c r="AC5" s="17">
        <f>[1]Agosto!$H$32</f>
        <v>10.08</v>
      </c>
      <c r="AD5" s="17">
        <f>[1]Agosto!$H$33</f>
        <v>10.8</v>
      </c>
      <c r="AE5" s="17">
        <f>[1]Agosto!$H$34</f>
        <v>8.2799999999999994</v>
      </c>
      <c r="AF5" s="17">
        <f>[1]Agosto!$H$35</f>
        <v>7.9200000000000008</v>
      </c>
      <c r="AG5" s="25">
        <f>MAX(B5:AF5)</f>
        <v>21.6</v>
      </c>
    </row>
    <row r="6" spans="1:33" ht="17.100000000000001" customHeight="1" x14ac:dyDescent="0.2">
      <c r="A6" s="15" t="s">
        <v>0</v>
      </c>
      <c r="B6" s="17">
        <f>[2]Agosto!$H$5</f>
        <v>19.079999999999998</v>
      </c>
      <c r="C6" s="17">
        <f>[2]Agosto!$H$6</f>
        <v>15.120000000000001</v>
      </c>
      <c r="D6" s="17">
        <f>[2]Agosto!$H$7</f>
        <v>13.68</v>
      </c>
      <c r="E6" s="17">
        <f>[2]Agosto!$H$8</f>
        <v>16.2</v>
      </c>
      <c r="F6" s="17">
        <f>[2]Agosto!$H$9</f>
        <v>15.120000000000001</v>
      </c>
      <c r="G6" s="17">
        <f>[2]Agosto!$H$10</f>
        <v>20.88</v>
      </c>
      <c r="H6" s="17">
        <f>[2]Agosto!$H$11</f>
        <v>25.56</v>
      </c>
      <c r="I6" s="17">
        <f>[2]Agosto!$H$12</f>
        <v>16.2</v>
      </c>
      <c r="J6" s="17">
        <f>[2]Agosto!$H$13</f>
        <v>19.079999999999998</v>
      </c>
      <c r="K6" s="17">
        <f>[2]Agosto!$H$14</f>
        <v>18.36</v>
      </c>
      <c r="L6" s="17">
        <f>[2]Agosto!$H$15</f>
        <v>17.28</v>
      </c>
      <c r="M6" s="17">
        <f>[2]Agosto!$H$16</f>
        <v>18.36</v>
      </c>
      <c r="N6" s="17">
        <f>[2]Agosto!$H$17</f>
        <v>12.96</v>
      </c>
      <c r="O6" s="17">
        <f>[2]Agosto!$H$18</f>
        <v>18</v>
      </c>
      <c r="P6" s="17">
        <f>[2]Agosto!$H$19</f>
        <v>14.4</v>
      </c>
      <c r="Q6" s="17">
        <f>[2]Agosto!$H$20</f>
        <v>18.720000000000002</v>
      </c>
      <c r="R6" s="17">
        <f>[2]Agosto!$H$21</f>
        <v>18.36</v>
      </c>
      <c r="S6" s="17">
        <f>[2]Agosto!$H$22</f>
        <v>9.7200000000000006</v>
      </c>
      <c r="T6" s="17">
        <f>[2]Agosto!$H$23</f>
        <v>9.7200000000000006</v>
      </c>
      <c r="U6" s="17">
        <f>[2]Agosto!$H$24</f>
        <v>14.04</v>
      </c>
      <c r="V6" s="17">
        <f>[2]Agosto!$H$25</f>
        <v>15.48</v>
      </c>
      <c r="W6" s="17">
        <f>[2]Agosto!$H$26</f>
        <v>21.96</v>
      </c>
      <c r="X6" s="17">
        <f>[2]Agosto!$H$27</f>
        <v>14.04</v>
      </c>
      <c r="Y6" s="17">
        <f>[2]Agosto!$H$28</f>
        <v>21.240000000000002</v>
      </c>
      <c r="Z6" s="17">
        <f>[2]Agosto!$H$29</f>
        <v>20.52</v>
      </c>
      <c r="AA6" s="17">
        <f>[2]Agosto!$H$30</f>
        <v>17.64</v>
      </c>
      <c r="AB6" s="17">
        <f>[2]Agosto!$H$31</f>
        <v>16.2</v>
      </c>
      <c r="AC6" s="17">
        <f>[2]Agosto!$H$32</f>
        <v>19.8</v>
      </c>
      <c r="AD6" s="17">
        <f>[2]Agosto!$H$33</f>
        <v>19.440000000000001</v>
      </c>
      <c r="AE6" s="17">
        <f>[2]Agosto!$H$34</f>
        <v>19.079999999999998</v>
      </c>
      <c r="AF6" s="17">
        <f>[2]Agosto!$H$35</f>
        <v>14.76</v>
      </c>
      <c r="AG6" s="26">
        <f>MAX(B6:AF6)</f>
        <v>25.56</v>
      </c>
    </row>
    <row r="7" spans="1:33" ht="17.100000000000001" customHeight="1" x14ac:dyDescent="0.2">
      <c r="A7" s="15" t="s">
        <v>1</v>
      </c>
      <c r="B7" s="17">
        <f>[3]Agosto!$H$5</f>
        <v>11.16</v>
      </c>
      <c r="C7" s="17">
        <f>[3]Agosto!$H$6</f>
        <v>15.120000000000001</v>
      </c>
      <c r="D7" s="17">
        <f>[3]Agosto!$H$7</f>
        <v>11.879999999999999</v>
      </c>
      <c r="E7" s="17">
        <f>[3]Agosto!$H$8</f>
        <v>6.84</v>
      </c>
      <c r="F7" s="17">
        <f>[3]Agosto!$H$9</f>
        <v>10.08</v>
      </c>
      <c r="G7" s="17">
        <f>[3]Agosto!$H$10</f>
        <v>21.96</v>
      </c>
      <c r="H7" s="17">
        <f>[3]Agosto!$H$11</f>
        <v>19.8</v>
      </c>
      <c r="I7" s="17">
        <f>[3]Agosto!$H$12</f>
        <v>16.2</v>
      </c>
      <c r="J7" s="17">
        <f>[3]Agosto!$H$13</f>
        <v>21.240000000000002</v>
      </c>
      <c r="K7" s="17">
        <f>[3]Agosto!$H$14</f>
        <v>11.520000000000001</v>
      </c>
      <c r="L7" s="17">
        <f>[3]Agosto!$H$15</f>
        <v>14.4</v>
      </c>
      <c r="M7" s="17">
        <f>[3]Agosto!$H$16</f>
        <v>14.4</v>
      </c>
      <c r="N7" s="17">
        <f>[3]Agosto!$H$17</f>
        <v>11.879999999999999</v>
      </c>
      <c r="O7" s="17">
        <f>[3]Agosto!$H$18</f>
        <v>9</v>
      </c>
      <c r="P7" s="17">
        <f>[3]Agosto!$H$19</f>
        <v>14.4</v>
      </c>
      <c r="Q7" s="17">
        <f>[3]Agosto!$H$20</f>
        <v>12.6</v>
      </c>
      <c r="R7" s="17">
        <f>[3]Agosto!$H$21</f>
        <v>15.48</v>
      </c>
      <c r="S7" s="17">
        <f>[3]Agosto!$H$22</f>
        <v>9</v>
      </c>
      <c r="T7" s="17">
        <f>[3]Agosto!$H$23</f>
        <v>16.2</v>
      </c>
      <c r="U7" s="17">
        <f>[3]Agosto!$H$24</f>
        <v>15.840000000000002</v>
      </c>
      <c r="V7" s="17">
        <f>[3]Agosto!$H$25</f>
        <v>8.64</v>
      </c>
      <c r="W7" s="17">
        <f>[3]Agosto!$H$26</f>
        <v>13.68</v>
      </c>
      <c r="X7" s="17">
        <f>[3]Agosto!$H$27</f>
        <v>11.520000000000001</v>
      </c>
      <c r="Y7" s="17">
        <f>[3]Agosto!$H$28</f>
        <v>6.84</v>
      </c>
      <c r="Z7" s="17">
        <f>[3]Agosto!$H$29</f>
        <v>5.04</v>
      </c>
      <c r="AA7" s="17">
        <f>[3]Agosto!$H$30</f>
        <v>11.16</v>
      </c>
      <c r="AB7" s="17">
        <f>[3]Agosto!$H$31</f>
        <v>20.16</v>
      </c>
      <c r="AC7" s="17">
        <f>[3]Agosto!$H$32</f>
        <v>12.6</v>
      </c>
      <c r="AD7" s="17">
        <f>[3]Agosto!$H$33</f>
        <v>14.4</v>
      </c>
      <c r="AE7" s="17">
        <f>[3]Agosto!$H$34</f>
        <v>14.04</v>
      </c>
      <c r="AF7" s="17">
        <f>[3]Agosto!$H$35</f>
        <v>12.96</v>
      </c>
      <c r="AG7" s="26">
        <f t="shared" ref="AG7:AG19" si="1">MAX(B7:AF7)</f>
        <v>21.96</v>
      </c>
    </row>
    <row r="8" spans="1:33" ht="17.100000000000001" customHeight="1" x14ac:dyDescent="0.2">
      <c r="A8" s="15" t="s">
        <v>74</v>
      </c>
      <c r="B8" s="17">
        <f>[4]Agosto!$H$5</f>
        <v>19.440000000000001</v>
      </c>
      <c r="C8" s="17">
        <f>[4]Agosto!$H$6</f>
        <v>19.079999999999998</v>
      </c>
      <c r="D8" s="17">
        <f>[4]Agosto!$H$7</f>
        <v>15.120000000000001</v>
      </c>
      <c r="E8" s="17">
        <f>[4]Agosto!$H$8</f>
        <v>18.720000000000002</v>
      </c>
      <c r="F8" s="17">
        <f>[4]Agosto!$H$9</f>
        <v>18.720000000000002</v>
      </c>
      <c r="G8" s="17">
        <f>[4]Agosto!$H$10</f>
        <v>19.079999999999998</v>
      </c>
      <c r="H8" s="17">
        <f>[4]Agosto!$H$11</f>
        <v>18.720000000000002</v>
      </c>
      <c r="I8" s="17">
        <f>[4]Agosto!$H$12</f>
        <v>19.8</v>
      </c>
      <c r="J8" s="17">
        <f>[4]Agosto!$H$13</f>
        <v>23.040000000000003</v>
      </c>
      <c r="K8" s="17">
        <f>[4]Agosto!$H$14</f>
        <v>24.48</v>
      </c>
      <c r="L8" s="17">
        <f>[4]Agosto!$H$15</f>
        <v>20.88</v>
      </c>
      <c r="M8" s="17">
        <f>[4]Agosto!$H$16</f>
        <v>21.240000000000002</v>
      </c>
      <c r="N8" s="17">
        <f>[4]Agosto!$H$17</f>
        <v>20.88</v>
      </c>
      <c r="O8" s="17">
        <f>[4]Agosto!$H$18</f>
        <v>19.079999999999998</v>
      </c>
      <c r="P8" s="17">
        <f>[4]Agosto!$H$19</f>
        <v>15.840000000000002</v>
      </c>
      <c r="Q8" s="17">
        <f>[4]Agosto!$H$20</f>
        <v>16.920000000000002</v>
      </c>
      <c r="R8" s="17">
        <f>[4]Agosto!$H$21</f>
        <v>24.48</v>
      </c>
      <c r="S8" s="17">
        <f>[4]Agosto!$H$22</f>
        <v>19.440000000000001</v>
      </c>
      <c r="T8" s="17">
        <f>[4]Agosto!$H$23</f>
        <v>20.88</v>
      </c>
      <c r="U8" s="17">
        <f>[4]Agosto!$H$24</f>
        <v>14.4</v>
      </c>
      <c r="V8" s="17">
        <f>[4]Agosto!$H$25</f>
        <v>29.52</v>
      </c>
      <c r="W8" s="17">
        <f>[4]Agosto!$H$26</f>
        <v>23.759999999999998</v>
      </c>
      <c r="X8" s="17">
        <f>[4]Agosto!$H$27</f>
        <v>16.2</v>
      </c>
      <c r="Y8" s="17">
        <f>[4]Agosto!$H$28</f>
        <v>32.4</v>
      </c>
      <c r="Z8" s="17">
        <f>[4]Agosto!$H$29</f>
        <v>27.720000000000002</v>
      </c>
      <c r="AA8" s="17">
        <f>[4]Agosto!$H$30</f>
        <v>24.48</v>
      </c>
      <c r="AB8" s="17">
        <f>[4]Agosto!$H$31</f>
        <v>31.680000000000003</v>
      </c>
      <c r="AC8" s="17">
        <f>[4]Agosto!$H$32</f>
        <v>17.28</v>
      </c>
      <c r="AD8" s="17">
        <f>[4]Agosto!$H$33</f>
        <v>20.52</v>
      </c>
      <c r="AE8" s="17">
        <f>[4]Agosto!$H$34</f>
        <v>21.96</v>
      </c>
      <c r="AF8" s="17">
        <f>[4]Agosto!$H$35</f>
        <v>18</v>
      </c>
      <c r="AG8" s="26">
        <f t="shared" si="1"/>
        <v>32.4</v>
      </c>
    </row>
    <row r="9" spans="1:33" ht="17.100000000000001" customHeight="1" x14ac:dyDescent="0.2">
      <c r="A9" s="15" t="s">
        <v>45</v>
      </c>
      <c r="B9" s="17">
        <f>[5]Agosto!$H$5</f>
        <v>14.76</v>
      </c>
      <c r="C9" s="17">
        <f>[5]Agosto!$H$6</f>
        <v>15.840000000000002</v>
      </c>
      <c r="D9" s="17">
        <f>[5]Agosto!$H$7</f>
        <v>15.48</v>
      </c>
      <c r="E9" s="17">
        <f>[5]Agosto!$H$8</f>
        <v>13.68</v>
      </c>
      <c r="F9" s="17">
        <f>[5]Agosto!$H$9</f>
        <v>14.4</v>
      </c>
      <c r="G9" s="17">
        <f>[5]Agosto!$H$10</f>
        <v>23.759999999999998</v>
      </c>
      <c r="H9" s="17">
        <f>[5]Agosto!$H$11</f>
        <v>20.52</v>
      </c>
      <c r="I9" s="17">
        <f>[5]Agosto!$H$12</f>
        <v>20.52</v>
      </c>
      <c r="J9" s="17">
        <f>[5]Agosto!$H$13</f>
        <v>20.16</v>
      </c>
      <c r="K9" s="17">
        <f>[5]Agosto!$H$14</f>
        <v>16.559999999999999</v>
      </c>
      <c r="L9" s="17">
        <f>[5]Agosto!$H$15</f>
        <v>13.68</v>
      </c>
      <c r="M9" s="17">
        <f>[5]Agosto!$H$16</f>
        <v>19.8</v>
      </c>
      <c r="N9" s="17">
        <f>[5]Agosto!$H$17</f>
        <v>11.520000000000001</v>
      </c>
      <c r="O9" s="17">
        <f>[5]Agosto!$H$18</f>
        <v>14.04</v>
      </c>
      <c r="P9" s="17">
        <f>[5]Agosto!$H$19</f>
        <v>10.44</v>
      </c>
      <c r="Q9" s="17">
        <f>[5]Agosto!$H$20</f>
        <v>15.120000000000001</v>
      </c>
      <c r="R9" s="17">
        <f>[5]Agosto!$H$21</f>
        <v>13.32</v>
      </c>
      <c r="S9" s="17">
        <f>[5]Agosto!$H$22</f>
        <v>14.04</v>
      </c>
      <c r="T9" s="17">
        <f>[5]Agosto!$H$23</f>
        <v>11.16</v>
      </c>
      <c r="U9" s="17">
        <f>[5]Agosto!$H$24</f>
        <v>7.5600000000000005</v>
      </c>
      <c r="V9" s="17">
        <f>[5]Agosto!$H$25</f>
        <v>11.879999999999999</v>
      </c>
      <c r="W9" s="17">
        <f>[5]Agosto!$H$26</f>
        <v>15.48</v>
      </c>
      <c r="X9" s="17">
        <f>[5]Agosto!$H$27</f>
        <v>11.879999999999999</v>
      </c>
      <c r="Y9" s="17">
        <f>[5]Agosto!$H$28</f>
        <v>15.48</v>
      </c>
      <c r="Z9" s="17">
        <f>[5]Agosto!$H$29</f>
        <v>12.6</v>
      </c>
      <c r="AA9" s="17">
        <f>[5]Agosto!$H$30</f>
        <v>14.4</v>
      </c>
      <c r="AB9" s="17">
        <f>[5]Agosto!$H$31</f>
        <v>15.840000000000002</v>
      </c>
      <c r="AC9" s="17">
        <f>[5]Agosto!$H$32</f>
        <v>9.7200000000000006</v>
      </c>
      <c r="AD9" s="17">
        <f>[5]Agosto!$H$33</f>
        <v>14.76</v>
      </c>
      <c r="AE9" s="17">
        <f>[5]Agosto!$H$34</f>
        <v>14.4</v>
      </c>
      <c r="AF9" s="17">
        <f>[5]Agosto!$H$35</f>
        <v>14.4</v>
      </c>
      <c r="AG9" s="26">
        <f t="shared" si="1"/>
        <v>23.759999999999998</v>
      </c>
    </row>
    <row r="10" spans="1:33" ht="17.100000000000001" customHeight="1" x14ac:dyDescent="0.2">
      <c r="A10" s="15" t="s">
        <v>2</v>
      </c>
      <c r="B10" s="17">
        <f>[6]Agosto!$H$5</f>
        <v>16.559999999999999</v>
      </c>
      <c r="C10" s="17">
        <f>[6]Agosto!$H$6</f>
        <v>19.8</v>
      </c>
      <c r="D10" s="17">
        <f>[6]Agosto!$H$7</f>
        <v>16.559999999999999</v>
      </c>
      <c r="E10" s="17">
        <f>[6]Agosto!$H$8</f>
        <v>15.120000000000001</v>
      </c>
      <c r="F10" s="17">
        <f>[6]Agosto!$H$9</f>
        <v>15.840000000000002</v>
      </c>
      <c r="G10" s="17">
        <f>[6]Agosto!$H$10</f>
        <v>21.240000000000002</v>
      </c>
      <c r="H10" s="17">
        <f>[6]Agosto!$H$11</f>
        <v>23.400000000000002</v>
      </c>
      <c r="I10" s="17">
        <f>[6]Agosto!$H$12</f>
        <v>17.64</v>
      </c>
      <c r="J10" s="17">
        <f>[6]Agosto!$H$13</f>
        <v>24.840000000000003</v>
      </c>
      <c r="K10" s="17">
        <f>[6]Agosto!$H$14</f>
        <v>19.079999999999998</v>
      </c>
      <c r="L10" s="17">
        <f>[6]Agosto!$H$15</f>
        <v>25.92</v>
      </c>
      <c r="M10" s="17">
        <f>[6]Agosto!$H$16</f>
        <v>23.400000000000002</v>
      </c>
      <c r="N10" s="17">
        <f>[6]Agosto!$H$17</f>
        <v>25.56</v>
      </c>
      <c r="O10" s="17">
        <f>[6]Agosto!$H$18</f>
        <v>24.840000000000003</v>
      </c>
      <c r="P10" s="17">
        <f>[6]Agosto!$H$19</f>
        <v>20.88</v>
      </c>
      <c r="Q10" s="17">
        <f>[6]Agosto!$H$20</f>
        <v>22.68</v>
      </c>
      <c r="R10" s="17">
        <f>[6]Agosto!$H$21</f>
        <v>21.6</v>
      </c>
      <c r="S10" s="17">
        <f>[6]Agosto!$H$22</f>
        <v>20.16</v>
      </c>
      <c r="T10" s="17">
        <f>[6]Agosto!$H$23</f>
        <v>23.759999999999998</v>
      </c>
      <c r="U10" s="17">
        <f>[6]Agosto!$H$24</f>
        <v>23.040000000000003</v>
      </c>
      <c r="V10" s="17">
        <f>[6]Agosto!$H$25</f>
        <v>26.64</v>
      </c>
      <c r="W10" s="17">
        <f>[6]Agosto!$H$26</f>
        <v>25.2</v>
      </c>
      <c r="X10" s="17">
        <f>[6]Agosto!$H$27</f>
        <v>16.2</v>
      </c>
      <c r="Y10" s="17">
        <f>[6]Agosto!$H$28</f>
        <v>20.16</v>
      </c>
      <c r="Z10" s="17">
        <f>[6]Agosto!$H$29</f>
        <v>29.16</v>
      </c>
      <c r="AA10" s="17">
        <f>[6]Agosto!$H$30</f>
        <v>31.319999999999997</v>
      </c>
      <c r="AB10" s="17">
        <f>[6]Agosto!$H$31</f>
        <v>32.04</v>
      </c>
      <c r="AC10" s="17">
        <f>[6]Agosto!$H$32</f>
        <v>20.88</v>
      </c>
      <c r="AD10" s="17">
        <f>[6]Agosto!$H$33</f>
        <v>23.040000000000003</v>
      </c>
      <c r="AE10" s="17">
        <f>[6]Agosto!$H$34</f>
        <v>27.36</v>
      </c>
      <c r="AF10" s="17">
        <f>[6]Agosto!$H$35</f>
        <v>22.68</v>
      </c>
      <c r="AG10" s="26">
        <f t="shared" si="1"/>
        <v>32.04</v>
      </c>
    </row>
    <row r="11" spans="1:33" ht="17.100000000000001" customHeight="1" x14ac:dyDescent="0.2">
      <c r="A11" s="15" t="s">
        <v>3</v>
      </c>
      <c r="B11" s="17">
        <f>[7]Agosto!$H$5</f>
        <v>13.68</v>
      </c>
      <c r="C11" s="17">
        <f>[7]Agosto!$H$6</f>
        <v>11.879999999999999</v>
      </c>
      <c r="D11" s="17">
        <f>[7]Agosto!$H$7</f>
        <v>9</v>
      </c>
      <c r="E11" s="17">
        <f>[7]Agosto!$H$8</f>
        <v>8.2799999999999994</v>
      </c>
      <c r="F11" s="17">
        <f>[7]Agosto!$H$9</f>
        <v>12.24</v>
      </c>
      <c r="G11" s="17">
        <f>[7]Agosto!$H$10</f>
        <v>17.28</v>
      </c>
      <c r="H11" s="17">
        <f>[7]Agosto!$H$11</f>
        <v>10.08</v>
      </c>
      <c r="I11" s="17">
        <f>[7]Agosto!$H$12</f>
        <v>14.04</v>
      </c>
      <c r="J11" s="17">
        <f>[7]Agosto!$H$13</f>
        <v>12.6</v>
      </c>
      <c r="K11" s="17">
        <f>[7]Agosto!$H$14</f>
        <v>14.04</v>
      </c>
      <c r="L11" s="17">
        <f>[7]Agosto!$H$15</f>
        <v>18.36</v>
      </c>
      <c r="M11" s="17">
        <f>[7]Agosto!$H$16</f>
        <v>16.2</v>
      </c>
      <c r="N11" s="17">
        <f>[7]Agosto!$H$17</f>
        <v>18</v>
      </c>
      <c r="O11" s="17">
        <f>[7]Agosto!$H$18</f>
        <v>15.120000000000001</v>
      </c>
      <c r="P11" s="17">
        <f>[7]Agosto!$H$19</f>
        <v>15.120000000000001</v>
      </c>
      <c r="Q11" s="17">
        <f>[7]Agosto!$H$20</f>
        <v>15.48</v>
      </c>
      <c r="R11" s="17">
        <f>[7]Agosto!$H$21</f>
        <v>14.04</v>
      </c>
      <c r="S11" s="17">
        <f>[7]Agosto!$H$22</f>
        <v>14.76</v>
      </c>
      <c r="T11" s="17">
        <f>[7]Agosto!$H$23</f>
        <v>13.32</v>
      </c>
      <c r="U11" s="17">
        <f>[7]Agosto!$H$24</f>
        <v>9</v>
      </c>
      <c r="V11" s="17">
        <f>[7]Agosto!$H$25</f>
        <v>14.4</v>
      </c>
      <c r="W11" s="17">
        <f>[7]Agosto!$H$26</f>
        <v>11.879999999999999</v>
      </c>
      <c r="X11" s="17">
        <f>[7]Agosto!$H$27</f>
        <v>7.2</v>
      </c>
      <c r="Y11" s="17">
        <f>[7]Agosto!$H$28</f>
        <v>11.520000000000001</v>
      </c>
      <c r="Z11" s="17">
        <f>[7]Agosto!$H$29</f>
        <v>14.76</v>
      </c>
      <c r="AA11" s="17">
        <f>[7]Agosto!$H$30</f>
        <v>13.32</v>
      </c>
      <c r="AB11" s="17">
        <f>[7]Agosto!$H$31</f>
        <v>14.76</v>
      </c>
      <c r="AC11" s="17">
        <f>[7]Agosto!$H$32</f>
        <v>18</v>
      </c>
      <c r="AD11" s="17">
        <f>[7]Agosto!$H$33</f>
        <v>14.76</v>
      </c>
      <c r="AE11" s="17">
        <f>[7]Agosto!$H$34</f>
        <v>10.08</v>
      </c>
      <c r="AF11" s="17">
        <f>[7]Agosto!$H$35</f>
        <v>14.04</v>
      </c>
      <c r="AG11" s="26">
        <f>MAX(B11:AF11)</f>
        <v>18.36</v>
      </c>
    </row>
    <row r="12" spans="1:33" ht="17.100000000000001" customHeight="1" x14ac:dyDescent="0.2">
      <c r="A12" s="15" t="s">
        <v>4</v>
      </c>
      <c r="B12" s="17">
        <f>[8]Agosto!$H$5</f>
        <v>13.68</v>
      </c>
      <c r="C12" s="17">
        <f>[8]Agosto!$H$6</f>
        <v>14.76</v>
      </c>
      <c r="D12" s="17">
        <f>[8]Agosto!$H$7</f>
        <v>14.04</v>
      </c>
      <c r="E12" s="17">
        <f>[8]Agosto!$H$8</f>
        <v>12.96</v>
      </c>
      <c r="F12" s="17">
        <f>[8]Agosto!$H$9</f>
        <v>15.120000000000001</v>
      </c>
      <c r="G12" s="17">
        <f>[8]Agosto!$H$10</f>
        <v>18</v>
      </c>
      <c r="H12" s="17">
        <f>[8]Agosto!$H$11</f>
        <v>17.28</v>
      </c>
      <c r="I12" s="17">
        <f>[8]Agosto!$H$12</f>
        <v>15.840000000000002</v>
      </c>
      <c r="J12" s="17">
        <f>[8]Agosto!$H$13</f>
        <v>18.720000000000002</v>
      </c>
      <c r="K12" s="17">
        <f>[8]Agosto!$H$14</f>
        <v>17.28</v>
      </c>
      <c r="L12" s="17">
        <f>[8]Agosto!$H$15</f>
        <v>23.040000000000003</v>
      </c>
      <c r="M12" s="17">
        <f>[8]Agosto!$H$16</f>
        <v>24.12</v>
      </c>
      <c r="N12" s="17">
        <f>[8]Agosto!$H$17</f>
        <v>21.240000000000002</v>
      </c>
      <c r="O12" s="17">
        <f>[8]Agosto!$H$18</f>
        <v>26.28</v>
      </c>
      <c r="P12" s="17">
        <f>[8]Agosto!$H$19</f>
        <v>17.28</v>
      </c>
      <c r="Q12" s="17">
        <f>[8]Agosto!$H$20</f>
        <v>16.2</v>
      </c>
      <c r="R12" s="17">
        <f>[8]Agosto!$H$21</f>
        <v>21.6</v>
      </c>
      <c r="S12" s="17">
        <f>[8]Agosto!$H$22</f>
        <v>19.8</v>
      </c>
      <c r="T12" s="17">
        <f>[8]Agosto!$H$23</f>
        <v>10.44</v>
      </c>
      <c r="U12" s="17">
        <f>[8]Agosto!$H$24</f>
        <v>12.96</v>
      </c>
      <c r="V12" s="17">
        <f>[8]Agosto!$H$25</f>
        <v>14.4</v>
      </c>
      <c r="W12" s="17">
        <f>[8]Agosto!$H$26</f>
        <v>21.240000000000002</v>
      </c>
      <c r="X12" s="17">
        <f>[8]Agosto!$H$27</f>
        <v>18.720000000000002</v>
      </c>
      <c r="Y12" s="17">
        <f>[8]Agosto!$H$28</f>
        <v>19.440000000000001</v>
      </c>
      <c r="Z12" s="17">
        <f>[8]Agosto!$H$29</f>
        <v>21.6</v>
      </c>
      <c r="AA12" s="17">
        <f>[8]Agosto!$H$30</f>
        <v>19.8</v>
      </c>
      <c r="AB12" s="17">
        <f>[8]Agosto!$H$31</f>
        <v>28.08</v>
      </c>
      <c r="AC12" s="17">
        <f>[8]Agosto!$H$32</f>
        <v>20.16</v>
      </c>
      <c r="AD12" s="17">
        <f>[8]Agosto!$H$33</f>
        <v>23.759999999999998</v>
      </c>
      <c r="AE12" s="17">
        <f>[8]Agosto!$H$34</f>
        <v>21.6</v>
      </c>
      <c r="AF12" s="17">
        <f>[8]Agosto!$H$35</f>
        <v>18</v>
      </c>
      <c r="AG12" s="26">
        <f t="shared" si="1"/>
        <v>28.08</v>
      </c>
    </row>
    <row r="13" spans="1:33" ht="17.100000000000001" customHeight="1" x14ac:dyDescent="0.2">
      <c r="A13" s="15" t="s">
        <v>5</v>
      </c>
      <c r="B13" s="17">
        <f>[9]Agosto!$H$5</f>
        <v>11.520000000000001</v>
      </c>
      <c r="C13" s="17">
        <f>[9]Agosto!$H$6</f>
        <v>10.44</v>
      </c>
      <c r="D13" s="17" t="str">
        <f>[9]Agosto!$H$7</f>
        <v>*</v>
      </c>
      <c r="E13" s="17" t="str">
        <f>[9]Agosto!$H$8</f>
        <v>*</v>
      </c>
      <c r="F13" s="17" t="str">
        <f>[9]Agosto!$H$9</f>
        <v>*</v>
      </c>
      <c r="G13" s="17" t="str">
        <f>[9]Agosto!$H$10</f>
        <v>*</v>
      </c>
      <c r="H13" s="17" t="str">
        <f>[9]Agosto!$H$11</f>
        <v>*</v>
      </c>
      <c r="I13" s="17" t="str">
        <f>[9]Agosto!$H$12</f>
        <v>*</v>
      </c>
      <c r="J13" s="17" t="str">
        <f>[9]Agosto!$H$13</f>
        <v>*</v>
      </c>
      <c r="K13" s="17" t="str">
        <f>[9]Agosto!$H$14</f>
        <v>*</v>
      </c>
      <c r="L13" s="17" t="str">
        <f>[9]Agosto!$H$15</f>
        <v>*</v>
      </c>
      <c r="M13" s="17" t="str">
        <f>[9]Agosto!$H$16</f>
        <v>*</v>
      </c>
      <c r="N13" s="17" t="str">
        <f>[9]Agosto!$H$17</f>
        <v>*</v>
      </c>
      <c r="O13" s="17" t="str">
        <f>[9]Agosto!$H$18</f>
        <v>*</v>
      </c>
      <c r="P13" s="17" t="str">
        <f>[9]Agosto!$H$19</f>
        <v>*</v>
      </c>
      <c r="Q13" s="17" t="str">
        <f>[9]Agosto!$H$20</f>
        <v>*</v>
      </c>
      <c r="R13" s="17" t="str">
        <f>[9]Agosto!$H$21</f>
        <v>*</v>
      </c>
      <c r="S13" s="17" t="str">
        <f>[9]Agosto!$H$22</f>
        <v>*</v>
      </c>
      <c r="T13" s="17" t="str">
        <f>[9]Agosto!$H$23</f>
        <v>*</v>
      </c>
      <c r="U13" s="17" t="str">
        <f>[9]Agosto!$H$24</f>
        <v>*</v>
      </c>
      <c r="V13" s="17" t="str">
        <f>[9]Agosto!$H$25</f>
        <v>*</v>
      </c>
      <c r="W13" s="17" t="str">
        <f>[9]Agosto!$H$26</f>
        <v>*</v>
      </c>
      <c r="X13" s="17" t="str">
        <f>[9]Agosto!$H$27</f>
        <v>*</v>
      </c>
      <c r="Y13" s="17" t="str">
        <f>[9]Agosto!$H$28</f>
        <v>*</v>
      </c>
      <c r="Z13" s="17" t="str">
        <f>[9]Agosto!$H$29</f>
        <v>*</v>
      </c>
      <c r="AA13" s="17" t="str">
        <f>[9]Agosto!$H$30</f>
        <v>*</v>
      </c>
      <c r="AB13" s="17" t="str">
        <f>[9]Agosto!$H$31</f>
        <v>*</v>
      </c>
      <c r="AC13" s="17" t="str">
        <f>[9]Agosto!$H$32</f>
        <v>*</v>
      </c>
      <c r="AD13" s="17" t="str">
        <f>[9]Agosto!$H$33</f>
        <v>*</v>
      </c>
      <c r="AE13" s="17" t="str">
        <f>[9]Agosto!$H$34</f>
        <v>*</v>
      </c>
      <c r="AF13" s="17" t="str">
        <f>[9]Agosto!$H$35</f>
        <v>*</v>
      </c>
      <c r="AG13" s="26">
        <f t="shared" si="1"/>
        <v>11.520000000000001</v>
      </c>
    </row>
    <row r="14" spans="1:33" ht="17.100000000000001" customHeight="1" x14ac:dyDescent="0.2">
      <c r="A14" s="15" t="s">
        <v>47</v>
      </c>
      <c r="B14" s="17">
        <f>[10]Agosto!$H$5</f>
        <v>18</v>
      </c>
      <c r="C14" s="17">
        <f>[10]Agosto!$H$6</f>
        <v>19.440000000000001</v>
      </c>
      <c r="D14" s="17">
        <f>[10]Agosto!$H$7</f>
        <v>17.28</v>
      </c>
      <c r="E14" s="17">
        <f>[10]Agosto!$H$8</f>
        <v>19.8</v>
      </c>
      <c r="F14" s="17">
        <f>[10]Agosto!$H$9</f>
        <v>23.040000000000003</v>
      </c>
      <c r="G14" s="17">
        <f>[10]Agosto!$H$10</f>
        <v>26.28</v>
      </c>
      <c r="H14" s="17">
        <f>[10]Agosto!$H$11</f>
        <v>27.720000000000002</v>
      </c>
      <c r="I14" s="17">
        <f>[10]Agosto!$H$12</f>
        <v>19.440000000000001</v>
      </c>
      <c r="J14" s="17">
        <f>[10]Agosto!$H$13</f>
        <v>21.6</v>
      </c>
      <c r="K14" s="17">
        <f>[10]Agosto!$H$14</f>
        <v>20.16</v>
      </c>
      <c r="L14" s="17">
        <f>[10]Agosto!$H$15</f>
        <v>25.92</v>
      </c>
      <c r="M14" s="17">
        <f>[10]Agosto!$H$16</f>
        <v>21.96</v>
      </c>
      <c r="N14" s="17">
        <f>[10]Agosto!$H$17</f>
        <v>24.12</v>
      </c>
      <c r="O14" s="17">
        <f>[10]Agosto!$H$18</f>
        <v>24.12</v>
      </c>
      <c r="P14" s="17">
        <f>[10]Agosto!$H$19</f>
        <v>19.440000000000001</v>
      </c>
      <c r="Q14" s="17">
        <f>[10]Agosto!$H$20</f>
        <v>18.36</v>
      </c>
      <c r="R14" s="17">
        <f>[10]Agosto!$H$21</f>
        <v>20.52</v>
      </c>
      <c r="S14" s="17">
        <f>[10]Agosto!$H$22</f>
        <v>25.92</v>
      </c>
      <c r="T14" s="17">
        <f>[10]Agosto!$H$23</f>
        <v>15.48</v>
      </c>
      <c r="U14" s="17">
        <f>[10]Agosto!$H$24</f>
        <v>16.559999999999999</v>
      </c>
      <c r="V14" s="17">
        <f>[10]Agosto!$H$25</f>
        <v>25.2</v>
      </c>
      <c r="W14" s="17">
        <f>[10]Agosto!$H$26</f>
        <v>24.48</v>
      </c>
      <c r="X14" s="17">
        <f>[10]Agosto!$H$27</f>
        <v>18.720000000000002</v>
      </c>
      <c r="Y14" s="17">
        <f>[10]Agosto!$H$28</f>
        <v>17.64</v>
      </c>
      <c r="Z14" s="17">
        <f>[10]Agosto!$H$29</f>
        <v>19.079999999999998</v>
      </c>
      <c r="AA14" s="17">
        <f>[10]Agosto!$H$30</f>
        <v>38.159999999999997</v>
      </c>
      <c r="AB14" s="17">
        <f>[10]Agosto!$H$31</f>
        <v>32.4</v>
      </c>
      <c r="AC14" s="17">
        <f>[10]Agosto!$H$32</f>
        <v>25.2</v>
      </c>
      <c r="AD14" s="17">
        <f>[10]Agosto!$H$33</f>
        <v>24.840000000000003</v>
      </c>
      <c r="AE14" s="17">
        <f>[10]Agosto!$H$34</f>
        <v>20.52</v>
      </c>
      <c r="AF14" s="17">
        <f>[10]Agosto!$H$35</f>
        <v>20.52</v>
      </c>
      <c r="AG14" s="26">
        <f>MAX(B14:AF14)</f>
        <v>38.159999999999997</v>
      </c>
    </row>
    <row r="15" spans="1:33" ht="17.100000000000001" customHeight="1" x14ac:dyDescent="0.2">
      <c r="A15" s="15" t="s">
        <v>6</v>
      </c>
      <c r="B15" s="17">
        <f>[11]Agosto!$H$5</f>
        <v>6.48</v>
      </c>
      <c r="C15" s="17">
        <f>[11]Agosto!$H$6</f>
        <v>11.520000000000001</v>
      </c>
      <c r="D15" s="17">
        <f>[11]Agosto!$H$7</f>
        <v>5.4</v>
      </c>
      <c r="E15" s="17">
        <f>[11]Agosto!$H$8</f>
        <v>1.08</v>
      </c>
      <c r="F15" s="17">
        <f>[11]Agosto!$H$9</f>
        <v>10.08</v>
      </c>
      <c r="G15" s="17">
        <f>[11]Agosto!$H$10</f>
        <v>14.76</v>
      </c>
      <c r="H15" s="17">
        <f>[11]Agosto!$H$11</f>
        <v>18.720000000000002</v>
      </c>
      <c r="I15" s="17">
        <f>[11]Agosto!$H$12</f>
        <v>11.879999999999999</v>
      </c>
      <c r="J15" s="17">
        <f>[11]Agosto!$H$13</f>
        <v>13.32</v>
      </c>
      <c r="K15" s="17">
        <f>[11]Agosto!$H$14</f>
        <v>11.879999999999999</v>
      </c>
      <c r="L15" s="17">
        <f>[11]Agosto!$H$15</f>
        <v>12.96</v>
      </c>
      <c r="M15" s="17">
        <f>[11]Agosto!$H$16</f>
        <v>8.2799999999999994</v>
      </c>
      <c r="N15" s="17">
        <f>[11]Agosto!$H$17</f>
        <v>10.8</v>
      </c>
      <c r="O15" s="17">
        <f>[11]Agosto!$H$18</f>
        <v>11.520000000000001</v>
      </c>
      <c r="P15" s="17">
        <f>[11]Agosto!$H$19</f>
        <v>4.6800000000000006</v>
      </c>
      <c r="Q15" s="17">
        <f>[11]Agosto!$H$20</f>
        <v>11.520000000000001</v>
      </c>
      <c r="R15" s="17">
        <f>[11]Agosto!$H$21</f>
        <v>9</v>
      </c>
      <c r="S15" s="17">
        <f>[11]Agosto!$H$22</f>
        <v>18</v>
      </c>
      <c r="T15" s="17">
        <f>[11]Agosto!$H$23</f>
        <v>13.32</v>
      </c>
      <c r="U15" s="17">
        <f>[11]Agosto!$H$24</f>
        <v>14.04</v>
      </c>
      <c r="V15" s="17">
        <f>[11]Agosto!$H$25</f>
        <v>4.6800000000000006</v>
      </c>
      <c r="W15" s="17">
        <f>[11]Agosto!$H$26</f>
        <v>12.24</v>
      </c>
      <c r="X15" s="17">
        <f>[11]Agosto!$H$27</f>
        <v>15.48</v>
      </c>
      <c r="Y15" s="17">
        <f>[11]Agosto!$H$28</f>
        <v>14.04</v>
      </c>
      <c r="Z15" s="17">
        <f>[11]Agosto!$H$29</f>
        <v>1.4400000000000002</v>
      </c>
      <c r="AA15" s="17">
        <f>[11]Agosto!$H$30</f>
        <v>19.079999999999998</v>
      </c>
      <c r="AB15" s="17">
        <f>[11]Agosto!$H$31</f>
        <v>18.36</v>
      </c>
      <c r="AC15" s="17">
        <f>[11]Agosto!$H$32</f>
        <v>12.96</v>
      </c>
      <c r="AD15" s="17">
        <f>[11]Agosto!$H$33</f>
        <v>10.8</v>
      </c>
      <c r="AE15" s="17">
        <f>[11]Agosto!$H$34</f>
        <v>7.2</v>
      </c>
      <c r="AF15" s="17">
        <f>[11]Agosto!$H$35</f>
        <v>2.8800000000000003</v>
      </c>
      <c r="AG15" s="26">
        <f t="shared" si="1"/>
        <v>19.079999999999998</v>
      </c>
    </row>
    <row r="16" spans="1:33" ht="17.100000000000001" customHeight="1" x14ac:dyDescent="0.2">
      <c r="A16" s="15" t="s">
        <v>7</v>
      </c>
      <c r="B16" s="17">
        <f>[12]Agosto!$H$5</f>
        <v>14.76</v>
      </c>
      <c r="C16" s="17">
        <f>[12]Agosto!$H$6</f>
        <v>16.559999999999999</v>
      </c>
      <c r="D16" s="17">
        <f>[12]Agosto!$H$7</f>
        <v>11.520000000000001</v>
      </c>
      <c r="E16" s="17">
        <f>[12]Agosto!$H$8</f>
        <v>14.76</v>
      </c>
      <c r="F16" s="17">
        <f>[12]Agosto!$H$9</f>
        <v>14.4</v>
      </c>
      <c r="G16" s="17">
        <f>[12]Agosto!$H$10</f>
        <v>25.2</v>
      </c>
      <c r="H16" s="17">
        <f>[12]Agosto!$H$11</f>
        <v>25.56</v>
      </c>
      <c r="I16" s="17">
        <f>[12]Agosto!$H$12</f>
        <v>15.120000000000001</v>
      </c>
      <c r="J16" s="17">
        <f>[12]Agosto!$H$13</f>
        <v>18.36</v>
      </c>
      <c r="K16" s="17">
        <f>[12]Agosto!$H$14</f>
        <v>18.36</v>
      </c>
      <c r="L16" s="17">
        <f>[12]Agosto!$H$15</f>
        <v>16.920000000000002</v>
      </c>
      <c r="M16" s="17">
        <f>[12]Agosto!$H$16</f>
        <v>18.36</v>
      </c>
      <c r="N16" s="17">
        <f>[12]Agosto!$H$17</f>
        <v>14.4</v>
      </c>
      <c r="O16" s="17">
        <f>[12]Agosto!$H$18</f>
        <v>16.559999999999999</v>
      </c>
      <c r="P16" s="17">
        <f>[12]Agosto!$H$19</f>
        <v>14.76</v>
      </c>
      <c r="Q16" s="17">
        <f>[12]Agosto!$H$20</f>
        <v>16.2</v>
      </c>
      <c r="R16" s="17">
        <f>[12]Agosto!$H$21</f>
        <v>17.28</v>
      </c>
      <c r="S16" s="17">
        <f>[12]Agosto!$H$22</f>
        <v>12.6</v>
      </c>
      <c r="T16" s="17">
        <f>[12]Agosto!$H$23</f>
        <v>15.48</v>
      </c>
      <c r="U16" s="17">
        <f>[12]Agosto!$H$24</f>
        <v>9.7200000000000006</v>
      </c>
      <c r="V16" s="17">
        <f>[12]Agosto!$H$25</f>
        <v>19.8</v>
      </c>
      <c r="W16" s="17">
        <f>[12]Agosto!$H$26</f>
        <v>17.64</v>
      </c>
      <c r="X16" s="17">
        <f>[12]Agosto!$H$27</f>
        <v>18</v>
      </c>
      <c r="Y16" s="17">
        <f>[12]Agosto!$H$28</f>
        <v>14.76</v>
      </c>
      <c r="Z16" s="17">
        <f>[12]Agosto!$H$29</f>
        <v>19.079999999999998</v>
      </c>
      <c r="AA16" s="17">
        <f>[12]Agosto!$H$30</f>
        <v>19.440000000000001</v>
      </c>
      <c r="AB16" s="17">
        <f>[12]Agosto!$H$31</f>
        <v>23.040000000000003</v>
      </c>
      <c r="AC16" s="17">
        <f>[12]Agosto!$H$32</f>
        <v>14.04</v>
      </c>
      <c r="AD16" s="17">
        <f>[12]Agosto!$H$33</f>
        <v>18</v>
      </c>
      <c r="AE16" s="17">
        <f>[12]Agosto!$H$34</f>
        <v>16.920000000000002</v>
      </c>
      <c r="AF16" s="17">
        <f>[12]Agosto!$H$35</f>
        <v>15.48</v>
      </c>
      <c r="AG16" s="26">
        <f t="shared" si="1"/>
        <v>25.56</v>
      </c>
    </row>
    <row r="17" spans="1:33" ht="17.100000000000001" customHeight="1" x14ac:dyDescent="0.2">
      <c r="A17" s="15" t="s">
        <v>8</v>
      </c>
      <c r="B17" s="17">
        <f>[13]Agosto!$H$5</f>
        <v>19.8</v>
      </c>
      <c r="C17" s="17">
        <f>[13]Agosto!$H$6</f>
        <v>15.120000000000001</v>
      </c>
      <c r="D17" s="17">
        <f>[13]Agosto!$H$7</f>
        <v>10.08</v>
      </c>
      <c r="E17" s="17">
        <f>[13]Agosto!$H$8</f>
        <v>15.48</v>
      </c>
      <c r="F17" s="17">
        <f>[13]Agosto!$H$9</f>
        <v>15.48</v>
      </c>
      <c r="G17" s="17">
        <f>[13]Agosto!$H$10</f>
        <v>21.6</v>
      </c>
      <c r="H17" s="17">
        <f>[13]Agosto!$H$11</f>
        <v>23.759999999999998</v>
      </c>
      <c r="I17" s="17">
        <f>[13]Agosto!$H$12</f>
        <v>20.16</v>
      </c>
      <c r="J17" s="17">
        <f>[13]Agosto!$H$13</f>
        <v>22.32</v>
      </c>
      <c r="K17" s="17">
        <f>[13]Agosto!$H$14</f>
        <v>23.759999999999998</v>
      </c>
      <c r="L17" s="17">
        <f>[13]Agosto!$H$15</f>
        <v>21.6</v>
      </c>
      <c r="M17" s="17">
        <f>[13]Agosto!$H$16</f>
        <v>18.720000000000002</v>
      </c>
      <c r="N17" s="17">
        <f>[13]Agosto!$H$17</f>
        <v>12.24</v>
      </c>
      <c r="O17" s="17">
        <f>[13]Agosto!$H$18</f>
        <v>17.64</v>
      </c>
      <c r="P17" s="17">
        <f>[13]Agosto!$H$19</f>
        <v>14.4</v>
      </c>
      <c r="Q17" s="17">
        <f>[13]Agosto!$H$20</f>
        <v>19.440000000000001</v>
      </c>
      <c r="R17" s="17">
        <f>[13]Agosto!$H$21</f>
        <v>21.96</v>
      </c>
      <c r="S17" s="17">
        <f>[13]Agosto!$H$22</f>
        <v>20.88</v>
      </c>
      <c r="T17" s="17">
        <f>[13]Agosto!$H$23</f>
        <v>13.32</v>
      </c>
      <c r="U17" s="17">
        <f>[13]Agosto!$H$24</f>
        <v>8.64</v>
      </c>
      <c r="V17" s="17">
        <f>[13]Agosto!$H$25</f>
        <v>24.840000000000003</v>
      </c>
      <c r="W17" s="17">
        <f>[13]Agosto!$H$26</f>
        <v>17.64</v>
      </c>
      <c r="X17" s="17">
        <f>[13]Agosto!$H$27</f>
        <v>24.12</v>
      </c>
      <c r="Y17" s="17">
        <f>[13]Agosto!$H$28</f>
        <v>29.880000000000003</v>
      </c>
      <c r="Z17" s="17">
        <f>[13]Agosto!$H$29</f>
        <v>19.8</v>
      </c>
      <c r="AA17" s="17">
        <f>[13]Agosto!$H$30</f>
        <v>21.6</v>
      </c>
      <c r="AB17" s="17">
        <f>[13]Agosto!$H$31</f>
        <v>22.32</v>
      </c>
      <c r="AC17" s="17">
        <f>[13]Agosto!$H$32</f>
        <v>10.44</v>
      </c>
      <c r="AD17" s="17">
        <f>[13]Agosto!$H$33</f>
        <v>18.36</v>
      </c>
      <c r="AE17" s="17">
        <f>[13]Agosto!$H$34</f>
        <v>16.2</v>
      </c>
      <c r="AF17" s="17">
        <f>[13]Agosto!$H$35</f>
        <v>14.4</v>
      </c>
      <c r="AG17" s="26">
        <f t="shared" si="1"/>
        <v>29.880000000000003</v>
      </c>
    </row>
    <row r="18" spans="1:33" ht="17.100000000000001" customHeight="1" x14ac:dyDescent="0.2">
      <c r="A18" s="15" t="s">
        <v>9</v>
      </c>
      <c r="B18" s="17">
        <f>[14]Agosto!$H$5</f>
        <v>16.559999999999999</v>
      </c>
      <c r="C18" s="17">
        <f>[14]Agosto!$H$6</f>
        <v>18.720000000000002</v>
      </c>
      <c r="D18" s="17">
        <f>[14]Agosto!$H$7</f>
        <v>14.76</v>
      </c>
      <c r="E18" s="17">
        <f>[14]Agosto!$H$8</f>
        <v>15.48</v>
      </c>
      <c r="F18" s="17">
        <f>[14]Agosto!$H$9</f>
        <v>19.440000000000001</v>
      </c>
      <c r="G18" s="17">
        <f>[14]Agosto!$H$10</f>
        <v>22.68</v>
      </c>
      <c r="H18" s="17">
        <f>[14]Agosto!$H$11</f>
        <v>25.56</v>
      </c>
      <c r="I18" s="17">
        <f>[14]Agosto!$H$12</f>
        <v>16.920000000000002</v>
      </c>
      <c r="J18" s="17">
        <f>[14]Agosto!$H$13</f>
        <v>23.040000000000003</v>
      </c>
      <c r="K18" s="17">
        <f>[14]Agosto!$H$14</f>
        <v>17.64</v>
      </c>
      <c r="L18" s="17">
        <f>[14]Agosto!$H$15</f>
        <v>21.240000000000002</v>
      </c>
      <c r="M18" s="17">
        <f>[14]Agosto!$H$16</f>
        <v>21.6</v>
      </c>
      <c r="N18" s="17">
        <f>[14]Agosto!$H$17</f>
        <v>21.6</v>
      </c>
      <c r="O18" s="17">
        <f>[14]Agosto!$H$18</f>
        <v>21.6</v>
      </c>
      <c r="P18" s="17">
        <f>[14]Agosto!$H$19</f>
        <v>14.76</v>
      </c>
      <c r="Q18" s="17">
        <f>[14]Agosto!$H$20</f>
        <v>14.76</v>
      </c>
      <c r="R18" s="17">
        <f>[14]Agosto!$H$21</f>
        <v>16.2</v>
      </c>
      <c r="S18" s="17">
        <f>[14]Agosto!$H$22</f>
        <v>20.16</v>
      </c>
      <c r="T18" s="17">
        <f>[14]Agosto!$H$23</f>
        <v>23.040000000000003</v>
      </c>
      <c r="U18" s="17">
        <f>[14]Agosto!$H$24</f>
        <v>12.6</v>
      </c>
      <c r="V18" s="17">
        <f>[14]Agosto!$H$25</f>
        <v>16.2</v>
      </c>
      <c r="W18" s="17">
        <f>[14]Agosto!$H$26</f>
        <v>16.559999999999999</v>
      </c>
      <c r="X18" s="17">
        <f>[14]Agosto!$H$27</f>
        <v>21.240000000000002</v>
      </c>
      <c r="Y18" s="17">
        <f>[14]Agosto!$H$28</f>
        <v>25.92</v>
      </c>
      <c r="Z18" s="17">
        <f>[14]Agosto!$H$29</f>
        <v>17.28</v>
      </c>
      <c r="AA18" s="17">
        <f>[14]Agosto!$H$30</f>
        <v>16.920000000000002</v>
      </c>
      <c r="AB18" s="17">
        <f>[14]Agosto!$H$31</f>
        <v>24.12</v>
      </c>
      <c r="AC18" s="17">
        <f>[14]Agosto!$H$32</f>
        <v>14.76</v>
      </c>
      <c r="AD18" s="17">
        <f>[14]Agosto!$H$33</f>
        <v>15.120000000000001</v>
      </c>
      <c r="AE18" s="17">
        <f>[14]Agosto!$H$34</f>
        <v>16.2</v>
      </c>
      <c r="AF18" s="17">
        <f>[14]Agosto!$H$35</f>
        <v>13.32</v>
      </c>
      <c r="AG18" s="26">
        <f t="shared" si="1"/>
        <v>25.92</v>
      </c>
    </row>
    <row r="19" spans="1:33" ht="17.100000000000001" customHeight="1" x14ac:dyDescent="0.2">
      <c r="A19" s="15" t="s">
        <v>46</v>
      </c>
      <c r="B19" s="17">
        <f>[15]Agosto!$H$5</f>
        <v>15.840000000000002</v>
      </c>
      <c r="C19" s="17">
        <f>[15]Agosto!$H$6</f>
        <v>18.720000000000002</v>
      </c>
      <c r="D19" s="17">
        <f>[15]Agosto!$H$7</f>
        <v>16.559999999999999</v>
      </c>
      <c r="E19" s="17">
        <f>[15]Agosto!$H$8</f>
        <v>12.96</v>
      </c>
      <c r="F19" s="17">
        <f>[15]Agosto!$H$9</f>
        <v>13.32</v>
      </c>
      <c r="G19" s="17">
        <f>[15]Agosto!$H$10</f>
        <v>22.32</v>
      </c>
      <c r="H19" s="17">
        <f>[15]Agosto!$H$11</f>
        <v>25.2</v>
      </c>
      <c r="I19" s="17">
        <f>[15]Agosto!$H$12</f>
        <v>19.8</v>
      </c>
      <c r="J19" s="17">
        <f>[15]Agosto!$H$13</f>
        <v>20.88</v>
      </c>
      <c r="K19" s="17">
        <f>[15]Agosto!$H$14</f>
        <v>16.559999999999999</v>
      </c>
      <c r="L19" s="17">
        <f>[15]Agosto!$H$15</f>
        <v>20.16</v>
      </c>
      <c r="M19" s="17">
        <f>[15]Agosto!$H$16</f>
        <v>19.440000000000001</v>
      </c>
      <c r="N19" s="17">
        <f>[15]Agosto!$H$17</f>
        <v>14.04</v>
      </c>
      <c r="O19" s="17">
        <f>[15]Agosto!$H$18</f>
        <v>15.48</v>
      </c>
      <c r="P19" s="17">
        <f>[15]Agosto!$H$19</f>
        <v>17.28</v>
      </c>
      <c r="Q19" s="17">
        <f>[15]Agosto!$H$20</f>
        <v>18</v>
      </c>
      <c r="R19" s="17">
        <f>[15]Agosto!$H$21</f>
        <v>16.920000000000002</v>
      </c>
      <c r="S19" s="17">
        <f>[15]Agosto!$H$22</f>
        <v>11.879999999999999</v>
      </c>
      <c r="T19" s="17">
        <f>[15]Agosto!$H$23</f>
        <v>8.64</v>
      </c>
      <c r="U19" s="17">
        <f>[15]Agosto!$H$24</f>
        <v>10.08</v>
      </c>
      <c r="V19" s="17">
        <f>[15]Agosto!$H$25</f>
        <v>10.44</v>
      </c>
      <c r="W19" s="17">
        <f>[15]Agosto!$H$26</f>
        <v>17.64</v>
      </c>
      <c r="X19" s="17">
        <f>[15]Agosto!$H$27</f>
        <v>8.64</v>
      </c>
      <c r="Y19" s="17">
        <f>[15]Agosto!$H$28</f>
        <v>9.7200000000000006</v>
      </c>
      <c r="Z19" s="17">
        <f>[15]Agosto!$H$29</f>
        <v>11.879999999999999</v>
      </c>
      <c r="AA19" s="17">
        <f>[15]Agosto!$H$30</f>
        <v>16.2</v>
      </c>
      <c r="AB19" s="17">
        <f>[15]Agosto!$H$31</f>
        <v>15.48</v>
      </c>
      <c r="AC19" s="17">
        <f>[15]Agosto!$H$32</f>
        <v>9.7200000000000006</v>
      </c>
      <c r="AD19" s="17">
        <f>[15]Agosto!$H$33</f>
        <v>16.2</v>
      </c>
      <c r="AE19" s="17">
        <f>[15]Agosto!$H$34</f>
        <v>11.520000000000001</v>
      </c>
      <c r="AF19" s="17">
        <f>[15]Agosto!$H$35</f>
        <v>15.120000000000001</v>
      </c>
      <c r="AG19" s="26">
        <f t="shared" si="1"/>
        <v>25.2</v>
      </c>
    </row>
    <row r="20" spans="1:33" ht="17.100000000000001" customHeight="1" x14ac:dyDescent="0.2">
      <c r="A20" s="15" t="s">
        <v>10</v>
      </c>
      <c r="B20" s="17">
        <f>[16]Agosto!$H$5</f>
        <v>16.559999999999999</v>
      </c>
      <c r="C20" s="17">
        <f>[16]Agosto!$H$6</f>
        <v>13.32</v>
      </c>
      <c r="D20" s="17">
        <f>[16]Agosto!$H$7</f>
        <v>10.44</v>
      </c>
      <c r="E20" s="17">
        <f>[16]Agosto!$H$8</f>
        <v>15.120000000000001</v>
      </c>
      <c r="F20" s="17">
        <f>[16]Agosto!$H$9</f>
        <v>17.28</v>
      </c>
      <c r="G20" s="17">
        <f>[16]Agosto!$H$10</f>
        <v>19.079999999999998</v>
      </c>
      <c r="H20" s="17">
        <f>[16]Agosto!$H$11</f>
        <v>22.32</v>
      </c>
      <c r="I20" s="17">
        <f>[16]Agosto!$H$12</f>
        <v>15.120000000000001</v>
      </c>
      <c r="J20" s="17">
        <f>[16]Agosto!$H$13</f>
        <v>19.440000000000001</v>
      </c>
      <c r="K20" s="17">
        <f>[16]Agosto!$H$14</f>
        <v>20.16</v>
      </c>
      <c r="L20" s="17">
        <f>[16]Agosto!$H$15</f>
        <v>13.68</v>
      </c>
      <c r="M20" s="17">
        <f>[16]Agosto!$H$16</f>
        <v>20.52</v>
      </c>
      <c r="N20" s="17">
        <f>[16]Agosto!$H$17</f>
        <v>12.96</v>
      </c>
      <c r="O20" s="17">
        <f>[16]Agosto!$H$18</f>
        <v>14.4</v>
      </c>
      <c r="P20" s="17">
        <f>[16]Agosto!$H$19</f>
        <v>14.04</v>
      </c>
      <c r="Q20" s="17">
        <f>[16]Agosto!$H$20</f>
        <v>5.7600000000000007</v>
      </c>
      <c r="R20" s="17">
        <f>[16]Agosto!$H$21</f>
        <v>12.24</v>
      </c>
      <c r="S20" s="17">
        <f>[16]Agosto!$H$22</f>
        <v>11.16</v>
      </c>
      <c r="T20" s="17">
        <f>[16]Agosto!$H$23</f>
        <v>1.08</v>
      </c>
      <c r="U20" s="17">
        <f>[16]Agosto!$H$24</f>
        <v>0.72000000000000008</v>
      </c>
      <c r="V20" s="17">
        <f>[16]Agosto!$H$25</f>
        <v>10.08</v>
      </c>
      <c r="W20" s="17">
        <f>[16]Agosto!$H$26</f>
        <v>12.6</v>
      </c>
      <c r="X20" s="17">
        <f>[16]Agosto!$H$27</f>
        <v>18.720000000000002</v>
      </c>
      <c r="Y20" s="17">
        <f>[16]Agosto!$H$28</f>
        <v>18.36</v>
      </c>
      <c r="Z20" s="17">
        <f>[16]Agosto!$H$29</f>
        <v>14.76</v>
      </c>
      <c r="AA20" s="17">
        <f>[16]Agosto!$H$30</f>
        <v>17.64</v>
      </c>
      <c r="AB20" s="17">
        <f>[16]Agosto!$H$31</f>
        <v>13.32</v>
      </c>
      <c r="AC20" s="17">
        <f>[16]Agosto!$H$32</f>
        <v>6.48</v>
      </c>
      <c r="AD20" s="17">
        <f>[16]Agosto!$H$33</f>
        <v>12.6</v>
      </c>
      <c r="AE20" s="17">
        <f>[16]Agosto!$H$34</f>
        <v>9.7200000000000006</v>
      </c>
      <c r="AF20" s="17">
        <f>[16]Agosto!$H$35</f>
        <v>11.16</v>
      </c>
      <c r="AG20" s="26">
        <f>MAX(B20:AF20)</f>
        <v>22.32</v>
      </c>
    </row>
    <row r="21" spans="1:33" ht="17.100000000000001" customHeight="1" x14ac:dyDescent="0.2">
      <c r="A21" s="15" t="s">
        <v>11</v>
      </c>
      <c r="B21" s="17">
        <f>[17]Agosto!$H$5</f>
        <v>6.12</v>
      </c>
      <c r="C21" s="17">
        <f>[17]Agosto!$H$6</f>
        <v>7.5600000000000005</v>
      </c>
      <c r="D21" s="17">
        <f>[17]Agosto!$H$7</f>
        <v>6.12</v>
      </c>
      <c r="E21" s="17">
        <f>[17]Agosto!$H$8</f>
        <v>6.12</v>
      </c>
      <c r="F21" s="17">
        <f>[17]Agosto!$H$9</f>
        <v>7.9200000000000008</v>
      </c>
      <c r="G21" s="17">
        <f>[17]Agosto!$H$10</f>
        <v>11.879999999999999</v>
      </c>
      <c r="H21" s="17">
        <f>[17]Agosto!$H$11</f>
        <v>11.16</v>
      </c>
      <c r="I21" s="17">
        <f>[17]Agosto!$H$12</f>
        <v>9</v>
      </c>
      <c r="J21" s="17">
        <f>[17]Agosto!$H$13</f>
        <v>8.2799999999999994</v>
      </c>
      <c r="K21" s="17">
        <f>[17]Agosto!$H$14</f>
        <v>9</v>
      </c>
      <c r="L21" s="17">
        <f>[17]Agosto!$H$15</f>
        <v>6.84</v>
      </c>
      <c r="M21" s="17">
        <f>[17]Agosto!$H$16</f>
        <v>7.9200000000000008</v>
      </c>
      <c r="N21" s="17">
        <f>[17]Agosto!$H$17</f>
        <v>7.5600000000000005</v>
      </c>
      <c r="O21" s="17">
        <f>[17]Agosto!$H$18</f>
        <v>5.7600000000000007</v>
      </c>
      <c r="P21" s="17">
        <f>[17]Agosto!$H$19</f>
        <v>5.7600000000000007</v>
      </c>
      <c r="Q21" s="17">
        <f>[17]Agosto!$H$20</f>
        <v>6.84</v>
      </c>
      <c r="R21" s="17">
        <f>[17]Agosto!$H$21</f>
        <v>2.8800000000000003</v>
      </c>
      <c r="S21" s="17">
        <f>[17]Agosto!$H$22</f>
        <v>17.64</v>
      </c>
      <c r="T21" s="17">
        <f>[17]Agosto!$H$23</f>
        <v>10.44</v>
      </c>
      <c r="U21" s="17">
        <f>[17]Agosto!$H$24</f>
        <v>13.32</v>
      </c>
      <c r="V21" s="17">
        <f>[17]Agosto!$H$25</f>
        <v>10.08</v>
      </c>
      <c r="W21" s="17">
        <f>[17]Agosto!$H$26</f>
        <v>8.2799999999999994</v>
      </c>
      <c r="X21" s="17">
        <f>[17]Agosto!$H$27</f>
        <v>19.079999999999998</v>
      </c>
      <c r="Y21" s="17">
        <f>[17]Agosto!$H$28</f>
        <v>11.879999999999999</v>
      </c>
      <c r="Z21" s="17">
        <f>[17]Agosto!$H$29</f>
        <v>12.6</v>
      </c>
      <c r="AA21" s="17">
        <f>[17]Agosto!$H$30</f>
        <v>7.9200000000000008</v>
      </c>
      <c r="AB21" s="17">
        <f>[17]Agosto!$H$31</f>
        <v>16.920000000000002</v>
      </c>
      <c r="AC21" s="17">
        <f>[17]Agosto!$H$32</f>
        <v>11.520000000000001</v>
      </c>
      <c r="AD21" s="17">
        <f>[17]Agosto!$H$33</f>
        <v>10.08</v>
      </c>
      <c r="AE21" s="17">
        <f>[17]Agosto!$H$34</f>
        <v>9.3600000000000012</v>
      </c>
      <c r="AF21" s="17">
        <f>[17]Agosto!$H$35</f>
        <v>7.5600000000000005</v>
      </c>
      <c r="AG21" s="26">
        <f>MAX(B21:AF21)</f>
        <v>19.079999999999998</v>
      </c>
    </row>
    <row r="22" spans="1:33" ht="17.100000000000001" customHeight="1" x14ac:dyDescent="0.2">
      <c r="A22" s="15" t="s">
        <v>12</v>
      </c>
      <c r="B22" s="17">
        <f>[18]Agosto!$H$5</f>
        <v>14.76</v>
      </c>
      <c r="C22" s="17">
        <f>[18]Agosto!$H$6</f>
        <v>14.04</v>
      </c>
      <c r="D22" s="17">
        <f>[18]Agosto!$H$7</f>
        <v>10.08</v>
      </c>
      <c r="E22" s="17">
        <f>[18]Agosto!$H$8</f>
        <v>6.84</v>
      </c>
      <c r="F22" s="17">
        <f>[18]Agosto!$H$9</f>
        <v>14.4</v>
      </c>
      <c r="G22" s="17">
        <f>[18]Agosto!$H$10</f>
        <v>15.48</v>
      </c>
      <c r="H22" s="17">
        <f>[18]Agosto!$H$11</f>
        <v>17.64</v>
      </c>
      <c r="I22" s="17">
        <f>[18]Agosto!$H$12</f>
        <v>10.8</v>
      </c>
      <c r="J22" s="17">
        <f>[18]Agosto!$H$13</f>
        <v>15.48</v>
      </c>
      <c r="K22" s="17">
        <f>[18]Agosto!$H$14</f>
        <v>11.520000000000001</v>
      </c>
      <c r="L22" s="17">
        <f>[18]Agosto!$H$15</f>
        <v>13.68</v>
      </c>
      <c r="M22" s="17">
        <f>[18]Agosto!$H$16</f>
        <v>7.5600000000000005</v>
      </c>
      <c r="N22" s="17">
        <f>[18]Agosto!$H$17</f>
        <v>11.520000000000001</v>
      </c>
      <c r="O22" s="17">
        <f>[18]Agosto!$H$18</f>
        <v>10.44</v>
      </c>
      <c r="P22" s="17">
        <f>[18]Agosto!$H$19</f>
        <v>12.6</v>
      </c>
      <c r="Q22" s="17">
        <f>[18]Agosto!$H$20</f>
        <v>14.4</v>
      </c>
      <c r="R22" s="17">
        <f>[18]Agosto!$H$21</f>
        <v>10.44</v>
      </c>
      <c r="S22" s="17">
        <f>[18]Agosto!$H$22</f>
        <v>12.24</v>
      </c>
      <c r="T22" s="17">
        <f>[18]Agosto!$H$23</f>
        <v>9.3600000000000012</v>
      </c>
      <c r="U22" s="17">
        <f>[18]Agosto!$H$24</f>
        <v>8.2799999999999994</v>
      </c>
      <c r="V22" s="17">
        <f>[18]Agosto!$H$25</f>
        <v>4.32</v>
      </c>
      <c r="W22" s="17">
        <f>[18]Agosto!$H$26</f>
        <v>13.68</v>
      </c>
      <c r="X22" s="17">
        <f>[18]Agosto!$H$27</f>
        <v>11.879999999999999</v>
      </c>
      <c r="Y22" s="17">
        <f>[18]Agosto!$H$28</f>
        <v>10.08</v>
      </c>
      <c r="Z22" s="17">
        <f>[18]Agosto!$H$29</f>
        <v>2.52</v>
      </c>
      <c r="AA22" s="17">
        <f>[18]Agosto!$H$30</f>
        <v>9.7200000000000006</v>
      </c>
      <c r="AB22" s="17">
        <f>[18]Agosto!$H$31</f>
        <v>18.36</v>
      </c>
      <c r="AC22" s="17">
        <f>[18]Agosto!$H$32</f>
        <v>6.84</v>
      </c>
      <c r="AD22" s="17">
        <f>[18]Agosto!$H$33</f>
        <v>6.48</v>
      </c>
      <c r="AE22" s="17">
        <f>[18]Agosto!$H$34</f>
        <v>8.64</v>
      </c>
      <c r="AF22" s="17">
        <f>[18]Agosto!$H$35</f>
        <v>9.3600000000000012</v>
      </c>
      <c r="AG22" s="26">
        <f>MAX(B22:AF22)</f>
        <v>18.36</v>
      </c>
    </row>
    <row r="23" spans="1:33" ht="17.100000000000001" customHeight="1" x14ac:dyDescent="0.2">
      <c r="A23" s="15" t="s">
        <v>13</v>
      </c>
      <c r="B23" s="17">
        <f>[19]Agosto!$H$5</f>
        <v>22.68</v>
      </c>
      <c r="C23" s="17">
        <f>[19]Agosto!$H$6</f>
        <v>27.720000000000002</v>
      </c>
      <c r="D23" s="17">
        <f>[19]Agosto!$H$7</f>
        <v>20.52</v>
      </c>
      <c r="E23" s="17">
        <f>[19]Agosto!$H$8</f>
        <v>17.64</v>
      </c>
      <c r="F23" s="17">
        <f>[19]Agosto!$H$9</f>
        <v>22.68</v>
      </c>
      <c r="G23" s="17">
        <f>[19]Agosto!$H$10</f>
        <v>29.16</v>
      </c>
      <c r="H23" s="17">
        <f>[19]Agosto!$H$11</f>
        <v>29.880000000000003</v>
      </c>
      <c r="I23" s="17">
        <f>[19]Agosto!$H$12</f>
        <v>10.44</v>
      </c>
      <c r="J23" s="17" t="str">
        <f>[19]Agosto!$H$13</f>
        <v>*</v>
      </c>
      <c r="K23" s="17" t="str">
        <f>[19]Agosto!$H$14</f>
        <v>*</v>
      </c>
      <c r="L23" s="17" t="str">
        <f>[19]Agosto!$H$15</f>
        <v>*</v>
      </c>
      <c r="M23" s="17" t="str">
        <f>[19]Agosto!$H$16</f>
        <v>*</v>
      </c>
      <c r="N23" s="17" t="str">
        <f>[19]Agosto!$H$17</f>
        <v>*</v>
      </c>
      <c r="O23" s="17" t="str">
        <f>[19]Agosto!$H$18</f>
        <v>*</v>
      </c>
      <c r="P23" s="17" t="str">
        <f>[19]Agosto!$H$19</f>
        <v>*</v>
      </c>
      <c r="Q23" s="17" t="str">
        <f>[19]Agosto!$H$20</f>
        <v>*</v>
      </c>
      <c r="R23" s="17" t="str">
        <f>[19]Agosto!$H$21</f>
        <v>*</v>
      </c>
      <c r="S23" s="17" t="str">
        <f>[19]Agosto!$H$22</f>
        <v>*</v>
      </c>
      <c r="T23" s="17" t="str">
        <f>[19]Agosto!$H$23</f>
        <v>*</v>
      </c>
      <c r="U23" s="17" t="str">
        <f>[19]Agosto!$H$24</f>
        <v>*</v>
      </c>
      <c r="V23" s="17" t="str">
        <f>[19]Agosto!$H$25</f>
        <v>*</v>
      </c>
      <c r="W23" s="17" t="str">
        <f>[19]Agosto!$H$26</f>
        <v>*</v>
      </c>
      <c r="X23" s="17" t="str">
        <f>[19]Agosto!$H$27</f>
        <v>*</v>
      </c>
      <c r="Y23" s="17" t="str">
        <f>[19]Agosto!$H$28</f>
        <v>*</v>
      </c>
      <c r="Z23" s="17" t="str">
        <f>[19]Agosto!$H$29</f>
        <v>*</v>
      </c>
      <c r="AA23" s="17" t="str">
        <f>[19]Agosto!$H$30</f>
        <v>*</v>
      </c>
      <c r="AB23" s="17" t="str">
        <f>[19]Agosto!$H$31</f>
        <v>*</v>
      </c>
      <c r="AC23" s="17" t="str">
        <f>[19]Agosto!$H$32</f>
        <v>*</v>
      </c>
      <c r="AD23" s="17" t="str">
        <f>[19]Agosto!$H$33</f>
        <v>*</v>
      </c>
      <c r="AE23" s="17" t="str">
        <f>[19]Agosto!$H$34</f>
        <v>*</v>
      </c>
      <c r="AF23" s="17" t="str">
        <f>[19]Agosto!$H$35</f>
        <v>*</v>
      </c>
      <c r="AG23" s="26">
        <f>MAX(B23:AF23)</f>
        <v>29.880000000000003</v>
      </c>
    </row>
    <row r="24" spans="1:33" ht="17.100000000000001" customHeight="1" x14ac:dyDescent="0.2">
      <c r="A24" s="15" t="s">
        <v>14</v>
      </c>
      <c r="B24" s="17">
        <f>[20]Agosto!$H$5</f>
        <v>12.24</v>
      </c>
      <c r="C24" s="17">
        <f>[20]Agosto!$H$6</f>
        <v>13.32</v>
      </c>
      <c r="D24" s="17">
        <f>[20]Agosto!$H$7</f>
        <v>11.879999999999999</v>
      </c>
      <c r="E24" s="17">
        <f>[20]Agosto!$H$8</f>
        <v>11.16</v>
      </c>
      <c r="F24" s="17">
        <f>[20]Agosto!$H$9</f>
        <v>10.8</v>
      </c>
      <c r="G24" s="17">
        <f>[20]Agosto!$H$10</f>
        <v>16.559999999999999</v>
      </c>
      <c r="H24" s="17">
        <f>[20]Agosto!$H$11</f>
        <v>12.6</v>
      </c>
      <c r="I24" s="17">
        <f>[20]Agosto!$H$12</f>
        <v>15.48</v>
      </c>
      <c r="J24" s="17">
        <f>[20]Agosto!$H$13</f>
        <v>18</v>
      </c>
      <c r="K24" s="17">
        <f>[20]Agosto!$H$14</f>
        <v>17.28</v>
      </c>
      <c r="L24" s="17">
        <f>[20]Agosto!$H$15</f>
        <v>21.240000000000002</v>
      </c>
      <c r="M24" s="17">
        <f>[20]Agosto!$H$16</f>
        <v>20.16</v>
      </c>
      <c r="N24" s="17">
        <f>[20]Agosto!$H$17</f>
        <v>18.36</v>
      </c>
      <c r="O24" s="17">
        <f>[20]Agosto!$H$18</f>
        <v>20.16</v>
      </c>
      <c r="P24" s="17">
        <f>[20]Agosto!$H$19</f>
        <v>14.4</v>
      </c>
      <c r="Q24" s="17">
        <f>[20]Agosto!$H$20</f>
        <v>10.44</v>
      </c>
      <c r="R24" s="17">
        <f>[20]Agosto!$H$21</f>
        <v>22.68</v>
      </c>
      <c r="S24" s="17">
        <f>[20]Agosto!$H$22</f>
        <v>18.720000000000002</v>
      </c>
      <c r="T24" s="17">
        <f>[20]Agosto!$H$23</f>
        <v>20.88</v>
      </c>
      <c r="U24" s="17">
        <f>[20]Agosto!$H$24</f>
        <v>14.04</v>
      </c>
      <c r="V24" s="17">
        <f>[20]Agosto!$H$25</f>
        <v>10.08</v>
      </c>
      <c r="W24" s="17">
        <f>[20]Agosto!$H$26</f>
        <v>11.879999999999999</v>
      </c>
      <c r="X24" s="17">
        <f>[20]Agosto!$H$27</f>
        <v>14.76</v>
      </c>
      <c r="Y24" s="17">
        <f>[20]Agosto!$H$28</f>
        <v>24.840000000000003</v>
      </c>
      <c r="Z24" s="17">
        <f>[20]Agosto!$H$29</f>
        <v>19.440000000000001</v>
      </c>
      <c r="AA24" s="17">
        <f>[20]Agosto!$H$30</f>
        <v>16.2</v>
      </c>
      <c r="AB24" s="17">
        <f>[20]Agosto!$H$31</f>
        <v>28.08</v>
      </c>
      <c r="AC24" s="17">
        <f>[20]Agosto!$H$32</f>
        <v>16.2</v>
      </c>
      <c r="AD24" s="17">
        <f>[20]Agosto!$H$33</f>
        <v>14.4</v>
      </c>
      <c r="AE24" s="17">
        <f>[20]Agosto!$H$34</f>
        <v>13.68</v>
      </c>
      <c r="AF24" s="17">
        <f>[20]Agosto!$H$35</f>
        <v>14.76</v>
      </c>
      <c r="AG24" s="26">
        <f>MAX(B24:AF24)</f>
        <v>28.08</v>
      </c>
    </row>
    <row r="25" spans="1:33" ht="17.100000000000001" customHeight="1" x14ac:dyDescent="0.2">
      <c r="A25" s="15" t="s">
        <v>15</v>
      </c>
      <c r="B25" s="17">
        <f>[21]Agosto!$H$5</f>
        <v>16.2</v>
      </c>
      <c r="C25" s="17">
        <f>[21]Agosto!$H$6</f>
        <v>16.2</v>
      </c>
      <c r="D25" s="17">
        <f>[21]Agosto!$H$7</f>
        <v>10.44</v>
      </c>
      <c r="E25" s="17">
        <f>[21]Agosto!$H$8</f>
        <v>15.840000000000002</v>
      </c>
      <c r="F25" s="17">
        <f>[21]Agosto!$H$9</f>
        <v>13.68</v>
      </c>
      <c r="G25" s="17">
        <f>[21]Agosto!$H$10</f>
        <v>21.240000000000002</v>
      </c>
      <c r="H25" s="17">
        <f>[21]Agosto!$H$11</f>
        <v>21.240000000000002</v>
      </c>
      <c r="I25" s="17">
        <f>[21]Agosto!$H$12</f>
        <v>19.079999999999998</v>
      </c>
      <c r="J25" s="17">
        <f>[21]Agosto!$H$13</f>
        <v>19.440000000000001</v>
      </c>
      <c r="K25" s="17">
        <f>[21]Agosto!$H$14</f>
        <v>19.440000000000001</v>
      </c>
      <c r="L25" s="17">
        <f>[21]Agosto!$H$15</f>
        <v>18.720000000000002</v>
      </c>
      <c r="M25" s="17">
        <f>[21]Agosto!$H$16</f>
        <v>18</v>
      </c>
      <c r="N25" s="17">
        <f>[21]Agosto!$H$17</f>
        <v>15.48</v>
      </c>
      <c r="O25" s="17">
        <f>[21]Agosto!$H$18</f>
        <v>18</v>
      </c>
      <c r="P25" s="17">
        <f>[21]Agosto!$H$19</f>
        <v>11.879999999999999</v>
      </c>
      <c r="Q25" s="17">
        <f>[21]Agosto!$H$20</f>
        <v>23.040000000000003</v>
      </c>
      <c r="R25" s="17">
        <f>[21]Agosto!$H$21</f>
        <v>22.68</v>
      </c>
      <c r="S25" s="17">
        <f>[21]Agosto!$H$22</f>
        <v>16.920000000000002</v>
      </c>
      <c r="T25" s="17">
        <f>[21]Agosto!$H$23</f>
        <v>12.24</v>
      </c>
      <c r="U25" s="17">
        <f>[21]Agosto!$H$24</f>
        <v>18</v>
      </c>
      <c r="V25" s="17">
        <f>[21]Agosto!$H$25</f>
        <v>20.88</v>
      </c>
      <c r="W25" s="17">
        <f>[21]Agosto!$H$26</f>
        <v>21.6</v>
      </c>
      <c r="X25" s="17">
        <f>[21]Agosto!$H$27</f>
        <v>15.840000000000002</v>
      </c>
      <c r="Y25" s="17">
        <f>[21]Agosto!$H$28</f>
        <v>18.36</v>
      </c>
      <c r="Z25" s="17">
        <f>[21]Agosto!$H$29</f>
        <v>22.32</v>
      </c>
      <c r="AA25" s="17">
        <f>[21]Agosto!$H$30</f>
        <v>21.240000000000002</v>
      </c>
      <c r="AB25" s="17">
        <f>[21]Agosto!$H$31</f>
        <v>18.720000000000002</v>
      </c>
      <c r="AC25" s="17">
        <f>[21]Agosto!$H$32</f>
        <v>23.400000000000002</v>
      </c>
      <c r="AD25" s="17">
        <f>[21]Agosto!$H$33</f>
        <v>27.36</v>
      </c>
      <c r="AE25" s="17">
        <f>[21]Agosto!$H$34</f>
        <v>21.96</v>
      </c>
      <c r="AF25" s="17">
        <f>[21]Agosto!$H$35</f>
        <v>16.559999999999999</v>
      </c>
      <c r="AG25" s="26">
        <f t="shared" ref="AG25:AG32" si="2">MAX(B25:AF25)</f>
        <v>27.36</v>
      </c>
    </row>
    <row r="26" spans="1:33" ht="17.100000000000001" customHeight="1" x14ac:dyDescent="0.2">
      <c r="A26" s="15" t="s">
        <v>16</v>
      </c>
      <c r="B26" s="17">
        <f>[22]Agosto!$H$5</f>
        <v>10.8</v>
      </c>
      <c r="C26" s="17">
        <f>[22]Agosto!$H$6</f>
        <v>19.079999999999998</v>
      </c>
      <c r="D26" s="17">
        <f>[22]Agosto!$H$7</f>
        <v>11.16</v>
      </c>
      <c r="E26" s="17">
        <f>[22]Agosto!$H$8</f>
        <v>14.04</v>
      </c>
      <c r="F26" s="17">
        <f>[22]Agosto!$H$9</f>
        <v>16.2</v>
      </c>
      <c r="G26" s="17">
        <f>[22]Agosto!$H$10</f>
        <v>21.240000000000002</v>
      </c>
      <c r="H26" s="17">
        <f>[22]Agosto!$H$11</f>
        <v>23.400000000000002</v>
      </c>
      <c r="I26" s="17">
        <f>[22]Agosto!$H$12</f>
        <v>20.88</v>
      </c>
      <c r="J26" s="17">
        <f>[22]Agosto!$H$13</f>
        <v>21.240000000000002</v>
      </c>
      <c r="K26" s="17">
        <f>[22]Agosto!$H$14</f>
        <v>11.879999999999999</v>
      </c>
      <c r="L26" s="17">
        <f>[22]Agosto!$H$15</f>
        <v>9.7200000000000006</v>
      </c>
      <c r="M26" s="17">
        <f>[22]Agosto!$H$16</f>
        <v>14.04</v>
      </c>
      <c r="N26" s="17">
        <f>[22]Agosto!$H$17</f>
        <v>2.52</v>
      </c>
      <c r="O26" s="17">
        <f>[22]Agosto!$H$18</f>
        <v>4.6800000000000006</v>
      </c>
      <c r="P26" s="17">
        <f>[22]Agosto!$H$19</f>
        <v>10.08</v>
      </c>
      <c r="Q26" s="17">
        <f>[22]Agosto!$H$20</f>
        <v>12.24</v>
      </c>
      <c r="R26" s="17">
        <f>[22]Agosto!$H$21</f>
        <v>10.8</v>
      </c>
      <c r="S26" s="17">
        <f>[22]Agosto!$H$22</f>
        <v>7.2</v>
      </c>
      <c r="T26" s="17">
        <f>[22]Agosto!$H$23</f>
        <v>11.16</v>
      </c>
      <c r="U26" s="17">
        <f>[22]Agosto!$H$24</f>
        <v>3.9600000000000004</v>
      </c>
      <c r="V26" s="17">
        <f>[22]Agosto!$H$25</f>
        <v>0</v>
      </c>
      <c r="W26" s="17">
        <f>[22]Agosto!$H$26</f>
        <v>15.48</v>
      </c>
      <c r="X26" s="17">
        <f>[22]Agosto!$H$27</f>
        <v>17.28</v>
      </c>
      <c r="Y26" s="17">
        <f>[22]Agosto!$H$28</f>
        <v>8.2799999999999994</v>
      </c>
      <c r="Z26" s="17">
        <f>[22]Agosto!$H$29</f>
        <v>1.4400000000000002</v>
      </c>
      <c r="AA26" s="17">
        <f>[22]Agosto!$H$30</f>
        <v>13.32</v>
      </c>
      <c r="AB26" s="17">
        <f>[22]Agosto!$H$31</f>
        <v>21.240000000000002</v>
      </c>
      <c r="AC26" s="17">
        <f>[22]Agosto!$H$32</f>
        <v>0.36000000000000004</v>
      </c>
      <c r="AD26" s="17">
        <f>[22]Agosto!$H$33</f>
        <v>1.4400000000000002</v>
      </c>
      <c r="AE26" s="17">
        <f>[22]Agosto!$H$34</f>
        <v>9.7200000000000006</v>
      </c>
      <c r="AF26" s="17">
        <f>[22]Agosto!$H$35</f>
        <v>1.08</v>
      </c>
      <c r="AG26" s="26">
        <f t="shared" si="2"/>
        <v>23.400000000000002</v>
      </c>
    </row>
    <row r="27" spans="1:33" ht="17.100000000000001" customHeight="1" x14ac:dyDescent="0.2">
      <c r="A27" s="15" t="s">
        <v>17</v>
      </c>
      <c r="B27" s="17">
        <f>[23]Agosto!$H$5</f>
        <v>16.2</v>
      </c>
      <c r="C27" s="17">
        <f>[23]Agosto!$H$6</f>
        <v>18</v>
      </c>
      <c r="D27" s="17">
        <f>[23]Agosto!$H$7</f>
        <v>12.24</v>
      </c>
      <c r="E27" s="17">
        <f>[23]Agosto!$H$8</f>
        <v>20.52</v>
      </c>
      <c r="F27" s="17">
        <f>[23]Agosto!$H$9</f>
        <v>19.440000000000001</v>
      </c>
      <c r="G27" s="17">
        <f>[23]Agosto!$H$10</f>
        <v>24.48</v>
      </c>
      <c r="H27" s="17">
        <f>[23]Agosto!$H$11</f>
        <v>20.88</v>
      </c>
      <c r="I27" s="17">
        <f>[23]Agosto!$H$12</f>
        <v>13.68</v>
      </c>
      <c r="J27" s="17">
        <f>[23]Agosto!$H$13</f>
        <v>21.6</v>
      </c>
      <c r="K27" s="17">
        <f>[23]Agosto!$H$14</f>
        <v>21.6</v>
      </c>
      <c r="L27" s="17">
        <f>[23]Agosto!$H$15</f>
        <v>23.040000000000003</v>
      </c>
      <c r="M27" s="17">
        <f>[23]Agosto!$H$16</f>
        <v>21.6</v>
      </c>
      <c r="N27" s="17">
        <f>[23]Agosto!$H$17</f>
        <v>23.040000000000003</v>
      </c>
      <c r="O27" s="17">
        <f>[23]Agosto!$H$18</f>
        <v>21.6</v>
      </c>
      <c r="P27" s="17">
        <f>[23]Agosto!$H$19</f>
        <v>15.48</v>
      </c>
      <c r="Q27" s="17">
        <f>[23]Agosto!$H$20</f>
        <v>16.920000000000002</v>
      </c>
      <c r="R27" s="17">
        <f>[23]Agosto!$H$21</f>
        <v>18.36</v>
      </c>
      <c r="S27" s="17">
        <f>[23]Agosto!$H$22</f>
        <v>19.8</v>
      </c>
      <c r="T27" s="17">
        <f>[23]Agosto!$H$23</f>
        <v>20.88</v>
      </c>
      <c r="U27" s="17">
        <f>[23]Agosto!$H$24</f>
        <v>8.2799999999999994</v>
      </c>
      <c r="V27" s="17">
        <f>[23]Agosto!$H$25</f>
        <v>12.96</v>
      </c>
      <c r="W27" s="17">
        <f>[23]Agosto!$H$26</f>
        <v>16.559999999999999</v>
      </c>
      <c r="X27" s="17">
        <f>[23]Agosto!$H$27</f>
        <v>19.440000000000001</v>
      </c>
      <c r="Y27" s="17">
        <f>[23]Agosto!$H$28</f>
        <v>15.840000000000002</v>
      </c>
      <c r="Z27" s="17">
        <f>[23]Agosto!$H$29</f>
        <v>13.32</v>
      </c>
      <c r="AA27" s="17">
        <f>[23]Agosto!$H$30</f>
        <v>12.24</v>
      </c>
      <c r="AB27" s="17">
        <f>[23]Agosto!$H$31</f>
        <v>18</v>
      </c>
      <c r="AC27" s="17">
        <f>[23]Agosto!$H$32</f>
        <v>11.520000000000001</v>
      </c>
      <c r="AD27" s="17">
        <f>[23]Agosto!$H$33</f>
        <v>14.76</v>
      </c>
      <c r="AE27" s="17">
        <f>[23]Agosto!$H$34</f>
        <v>10.8</v>
      </c>
      <c r="AF27" s="17">
        <f>[23]Agosto!$H$35</f>
        <v>14.4</v>
      </c>
      <c r="AG27" s="26">
        <f t="shared" si="2"/>
        <v>24.48</v>
      </c>
    </row>
    <row r="28" spans="1:33" ht="17.100000000000001" customHeight="1" x14ac:dyDescent="0.2">
      <c r="A28" s="15" t="s">
        <v>18</v>
      </c>
      <c r="B28" s="17">
        <f>[24]Agosto!$H$5</f>
        <v>5.04</v>
      </c>
      <c r="C28" s="17">
        <f>[24]Agosto!$H$6</f>
        <v>15.840000000000002</v>
      </c>
      <c r="D28" s="17">
        <f>[24]Agosto!$H$7</f>
        <v>13.32</v>
      </c>
      <c r="E28" s="17">
        <f>[24]Agosto!$H$8</f>
        <v>1.8</v>
      </c>
      <c r="F28" s="17">
        <f>[24]Agosto!$H$9</f>
        <v>5.4</v>
      </c>
      <c r="G28" s="17">
        <f>[24]Agosto!$H$10</f>
        <v>18.36</v>
      </c>
      <c r="H28" s="17">
        <f>[24]Agosto!$H$11</f>
        <v>19.8</v>
      </c>
      <c r="I28" s="17">
        <f>[24]Agosto!$H$12</f>
        <v>12.24</v>
      </c>
      <c r="J28" s="17">
        <f>[24]Agosto!$H$13</f>
        <v>18</v>
      </c>
      <c r="K28" s="17">
        <f>[24]Agosto!$H$14</f>
        <v>16.920000000000002</v>
      </c>
      <c r="L28" s="17">
        <f>[24]Agosto!$H$15</f>
        <v>18.36</v>
      </c>
      <c r="M28" s="17">
        <f>[24]Agosto!$H$16</f>
        <v>16.920000000000002</v>
      </c>
      <c r="N28" s="17">
        <f>[24]Agosto!$H$17</f>
        <v>15.840000000000002</v>
      </c>
      <c r="O28" s="17">
        <f>[24]Agosto!$H$18</f>
        <v>21.96</v>
      </c>
      <c r="P28" s="17">
        <f>[24]Agosto!$H$19</f>
        <v>14.76</v>
      </c>
      <c r="Q28" s="17">
        <f>[24]Agosto!$H$20</f>
        <v>12.24</v>
      </c>
      <c r="R28" s="17">
        <f>[24]Agosto!$H$21</f>
        <v>16.2</v>
      </c>
      <c r="S28" s="17">
        <f>[24]Agosto!$H$22</f>
        <v>26.28</v>
      </c>
      <c r="T28" s="17">
        <f>[24]Agosto!$H$23</f>
        <v>19.079999999999998</v>
      </c>
      <c r="U28" s="17">
        <f>[24]Agosto!$H$24</f>
        <v>14.76</v>
      </c>
      <c r="V28" s="17">
        <f>[24]Agosto!$H$25</f>
        <v>15.48</v>
      </c>
      <c r="W28" s="17">
        <f>[24]Agosto!$H$26</f>
        <v>17.28</v>
      </c>
      <c r="X28" s="17">
        <f>[24]Agosto!$H$27</f>
        <v>19.8</v>
      </c>
      <c r="Y28" s="17">
        <f>[24]Agosto!$H$28</f>
        <v>19.440000000000001</v>
      </c>
      <c r="Z28" s="17">
        <f>[24]Agosto!$H$29</f>
        <v>12.96</v>
      </c>
      <c r="AA28" s="17">
        <f>[24]Agosto!$H$30</f>
        <v>24.48</v>
      </c>
      <c r="AB28" s="17">
        <f>[24]Agosto!$H$31</f>
        <v>14.4</v>
      </c>
      <c r="AC28" s="17">
        <f>[24]Agosto!$H$32</f>
        <v>18</v>
      </c>
      <c r="AD28" s="17">
        <f>[24]Agosto!$H$33</f>
        <v>13.68</v>
      </c>
      <c r="AE28" s="17">
        <f>[24]Agosto!$H$34</f>
        <v>18.720000000000002</v>
      </c>
      <c r="AF28" s="17">
        <f>[24]Agosto!$H$35</f>
        <v>16.920000000000002</v>
      </c>
      <c r="AG28" s="26">
        <f t="shared" si="2"/>
        <v>26.28</v>
      </c>
    </row>
    <row r="29" spans="1:33" ht="17.100000000000001" customHeight="1" x14ac:dyDescent="0.2">
      <c r="A29" s="15" t="s">
        <v>19</v>
      </c>
      <c r="B29" s="17">
        <f>[25]Agosto!$H$5</f>
        <v>20.16</v>
      </c>
      <c r="C29" s="17">
        <f>[25]Agosto!$H$6</f>
        <v>18.36</v>
      </c>
      <c r="D29" s="17">
        <f>[25]Agosto!$H$7</f>
        <v>15.120000000000001</v>
      </c>
      <c r="E29" s="17">
        <f>[25]Agosto!$H$8</f>
        <v>20.16</v>
      </c>
      <c r="F29" s="17">
        <f>[25]Agosto!$H$9</f>
        <v>21.240000000000002</v>
      </c>
      <c r="G29" s="17">
        <f>[25]Agosto!$H$10</f>
        <v>26.28</v>
      </c>
      <c r="H29" s="17">
        <f>[25]Agosto!$H$11</f>
        <v>28.8</v>
      </c>
      <c r="I29" s="17">
        <f>[25]Agosto!$H$12</f>
        <v>22.68</v>
      </c>
      <c r="J29" s="17">
        <f>[25]Agosto!$H$13</f>
        <v>28.08</v>
      </c>
      <c r="K29" s="17">
        <f>[25]Agosto!$H$14</f>
        <v>26.28</v>
      </c>
      <c r="L29" s="17">
        <f>[25]Agosto!$H$15</f>
        <v>25.56</v>
      </c>
      <c r="M29" s="17">
        <f>[25]Agosto!$H$16</f>
        <v>24.12</v>
      </c>
      <c r="N29" s="17">
        <f>[25]Agosto!$H$17</f>
        <v>19.8</v>
      </c>
      <c r="O29" s="17">
        <f>[25]Agosto!$H$18</f>
        <v>23.759999999999998</v>
      </c>
      <c r="P29" s="17">
        <f>[25]Agosto!$H$19</f>
        <v>17.28</v>
      </c>
      <c r="Q29" s="17">
        <f>[25]Agosto!$H$20</f>
        <v>20.16</v>
      </c>
      <c r="R29" s="17">
        <f>[25]Agosto!$H$21</f>
        <v>31.319999999999997</v>
      </c>
      <c r="S29" s="17">
        <f>[25]Agosto!$H$22</f>
        <v>17.64</v>
      </c>
      <c r="T29" s="17">
        <f>[25]Agosto!$H$23</f>
        <v>15.48</v>
      </c>
      <c r="U29" s="17">
        <f>[25]Agosto!$H$24</f>
        <v>12.6</v>
      </c>
      <c r="V29" s="17">
        <f>[25]Agosto!$H$25</f>
        <v>21.240000000000002</v>
      </c>
      <c r="W29" s="17">
        <f>[25]Agosto!$H$26</f>
        <v>21.6</v>
      </c>
      <c r="X29" s="17">
        <f>[25]Agosto!$H$27</f>
        <v>16.2</v>
      </c>
      <c r="Y29" s="17">
        <f>[25]Agosto!$H$28</f>
        <v>16.559999999999999</v>
      </c>
      <c r="Z29" s="17">
        <f>[25]Agosto!$H$29</f>
        <v>24.12</v>
      </c>
      <c r="AA29" s="17">
        <f>[25]Agosto!$H$30</f>
        <v>21.96</v>
      </c>
      <c r="AB29" s="17">
        <f>[25]Agosto!$H$31</f>
        <v>16.920000000000002</v>
      </c>
      <c r="AC29" s="17">
        <f>[25]Agosto!$H$32</f>
        <v>15.48</v>
      </c>
      <c r="AD29" s="17">
        <f>[25]Agosto!$H$33</f>
        <v>22.68</v>
      </c>
      <c r="AE29" s="17">
        <f>[25]Agosto!$H$34</f>
        <v>20.88</v>
      </c>
      <c r="AF29" s="17">
        <f>[25]Agosto!$H$35</f>
        <v>14.76</v>
      </c>
      <c r="AG29" s="26">
        <f t="shared" si="2"/>
        <v>31.319999999999997</v>
      </c>
    </row>
    <row r="30" spans="1:33" ht="17.100000000000001" customHeight="1" x14ac:dyDescent="0.2">
      <c r="A30" s="15" t="s">
        <v>31</v>
      </c>
      <c r="B30" s="17" t="str">
        <f>[26]Agosto!$H$5</f>
        <v>*</v>
      </c>
      <c r="C30" s="17" t="str">
        <f>[26]Agosto!$H$6</f>
        <v>*</v>
      </c>
      <c r="D30" s="17" t="str">
        <f>[26]Agosto!$H$7</f>
        <v>*</v>
      </c>
      <c r="E30" s="17" t="str">
        <f>[26]Agosto!$H$8</f>
        <v>*</v>
      </c>
      <c r="F30" s="17" t="str">
        <f>[26]Agosto!$H$9</f>
        <v>*</v>
      </c>
      <c r="G30" s="17" t="str">
        <f>[26]Agosto!$H$10</f>
        <v>*</v>
      </c>
      <c r="H30" s="17" t="str">
        <f>[26]Agosto!$H$11</f>
        <v>*</v>
      </c>
      <c r="I30" s="17" t="str">
        <f>[26]Agosto!$H$12</f>
        <v>*</v>
      </c>
      <c r="J30" s="17" t="str">
        <f>[26]Agosto!$H$13</f>
        <v>*</v>
      </c>
      <c r="K30" s="17" t="str">
        <f>[26]Agosto!$H$14</f>
        <v>*</v>
      </c>
      <c r="L30" s="17" t="str">
        <f>[26]Agosto!$H$15</f>
        <v>*</v>
      </c>
      <c r="M30" s="17" t="str">
        <f>[26]Agosto!$H$16</f>
        <v>*</v>
      </c>
      <c r="N30" s="17" t="str">
        <f>[26]Agosto!$H$17</f>
        <v>*</v>
      </c>
      <c r="O30" s="17" t="str">
        <f>[26]Agosto!$H$18</f>
        <v>*</v>
      </c>
      <c r="P30" s="17" t="str">
        <f>[26]Agosto!$H$19</f>
        <v>*</v>
      </c>
      <c r="Q30" s="17" t="str">
        <f>[26]Agosto!$H$20</f>
        <v>*</v>
      </c>
      <c r="R30" s="17" t="str">
        <f>[26]Agosto!$H$21</f>
        <v>*</v>
      </c>
      <c r="S30" s="17" t="str">
        <f>[26]Agosto!$H$22</f>
        <v>*</v>
      </c>
      <c r="T30" s="17" t="str">
        <f>[26]Agosto!$H$23</f>
        <v>*</v>
      </c>
      <c r="U30" s="17" t="str">
        <f>[26]Agosto!$H$24</f>
        <v>*</v>
      </c>
      <c r="V30" s="17" t="str">
        <f>[26]Agosto!$H$25</f>
        <v>*</v>
      </c>
      <c r="W30" s="17" t="str">
        <f>[26]Agosto!$H$26</f>
        <v>*</v>
      </c>
      <c r="X30" s="17" t="str">
        <f>[26]Agosto!$H$27</f>
        <v>*</v>
      </c>
      <c r="Y30" s="17" t="str">
        <f>[26]Agosto!$H$28</f>
        <v>*</v>
      </c>
      <c r="Z30" s="17" t="str">
        <f>[26]Agosto!$H$29</f>
        <v>*</v>
      </c>
      <c r="AA30" s="17" t="str">
        <f>[26]Agosto!$H$30</f>
        <v>*</v>
      </c>
      <c r="AB30" s="17" t="str">
        <f>[26]Agosto!$H$31</f>
        <v>*</v>
      </c>
      <c r="AC30" s="17" t="str">
        <f>[26]Agosto!$H$32</f>
        <v>*</v>
      </c>
      <c r="AD30" s="17" t="str">
        <f>[26]Agosto!$H$33</f>
        <v>*</v>
      </c>
      <c r="AE30" s="17" t="str">
        <f>[26]Agosto!$H$34</f>
        <v>*</v>
      </c>
      <c r="AF30" s="17" t="str">
        <f>[26]Agosto!$H$35</f>
        <v>*</v>
      </c>
      <c r="AG30" s="26">
        <f t="shared" si="2"/>
        <v>0</v>
      </c>
    </row>
    <row r="31" spans="1:33" ht="17.100000000000001" customHeight="1" x14ac:dyDescent="0.2">
      <c r="A31" s="15" t="s">
        <v>48</v>
      </c>
      <c r="B31" s="17">
        <f>[27]Agosto!$H$5</f>
        <v>23.040000000000003</v>
      </c>
      <c r="C31" s="17">
        <f>[27]Agosto!$H$6</f>
        <v>26.64</v>
      </c>
      <c r="D31" s="17">
        <f>[27]Agosto!$H$7</f>
        <v>21.6</v>
      </c>
      <c r="E31" s="17">
        <f>[27]Agosto!$H$8</f>
        <v>21.240000000000002</v>
      </c>
      <c r="F31" s="17">
        <f>[27]Agosto!$H$9</f>
        <v>25.92</v>
      </c>
      <c r="G31" s="17">
        <f>[27]Agosto!$H$10</f>
        <v>32.04</v>
      </c>
      <c r="H31" s="17">
        <f>[27]Agosto!$H$11</f>
        <v>28.44</v>
      </c>
      <c r="I31" s="17">
        <f>[27]Agosto!$H$12</f>
        <v>24.48</v>
      </c>
      <c r="J31" s="17">
        <f>[27]Agosto!$H$13</f>
        <v>30.240000000000002</v>
      </c>
      <c r="K31" s="17">
        <f>[27]Agosto!$H$14</f>
        <v>31.319999999999997</v>
      </c>
      <c r="L31" s="17">
        <f>[27]Agosto!$H$15</f>
        <v>30.6</v>
      </c>
      <c r="M31" s="17">
        <f>[27]Agosto!$H$16</f>
        <v>24.48</v>
      </c>
      <c r="N31" s="17">
        <f>[27]Agosto!$H$17</f>
        <v>29.52</v>
      </c>
      <c r="O31" s="17">
        <f>[27]Agosto!$H$18</f>
        <v>28.08</v>
      </c>
      <c r="P31" s="17">
        <f>[27]Agosto!$H$19</f>
        <v>33.840000000000003</v>
      </c>
      <c r="Q31" s="17">
        <f>[27]Agosto!$H$20</f>
        <v>27.36</v>
      </c>
      <c r="R31" s="17">
        <f>[27]Agosto!$H$21</f>
        <v>27</v>
      </c>
      <c r="S31" s="17">
        <f>[27]Agosto!$H$22</f>
        <v>28.08</v>
      </c>
      <c r="T31" s="17">
        <f>[27]Agosto!$H$23</f>
        <v>23.040000000000003</v>
      </c>
      <c r="U31" s="17">
        <f>[27]Agosto!$H$24</f>
        <v>26.28</v>
      </c>
      <c r="V31" s="17">
        <f>[27]Agosto!$H$25</f>
        <v>21.96</v>
      </c>
      <c r="W31" s="17">
        <f>[27]Agosto!$H$26</f>
        <v>21.6</v>
      </c>
      <c r="X31" s="17">
        <f>[27]Agosto!$H$27</f>
        <v>18.720000000000002</v>
      </c>
      <c r="Y31" s="17">
        <f>[27]Agosto!$H$28</f>
        <v>16.2</v>
      </c>
      <c r="Z31" s="17">
        <f>[27]Agosto!$H$29</f>
        <v>19.440000000000001</v>
      </c>
      <c r="AA31" s="17">
        <f>[27]Agosto!$H$30</f>
        <v>30.6</v>
      </c>
      <c r="AB31" s="17">
        <f>[27]Agosto!$H$31</f>
        <v>35.64</v>
      </c>
      <c r="AC31" s="17">
        <f>[27]Agosto!$H$32</f>
        <v>40.680000000000007</v>
      </c>
      <c r="AD31" s="17">
        <f>[27]Agosto!$H$33</f>
        <v>23.400000000000002</v>
      </c>
      <c r="AE31" s="17">
        <f>[27]Agosto!$H$34</f>
        <v>19.8</v>
      </c>
      <c r="AF31" s="17">
        <f>[27]Agosto!$H$35</f>
        <v>27</v>
      </c>
      <c r="AG31" s="26">
        <f>MAX(B31:AF31)</f>
        <v>40.680000000000007</v>
      </c>
    </row>
    <row r="32" spans="1:33" ht="17.100000000000001" customHeight="1" x14ac:dyDescent="0.2">
      <c r="A32" s="15" t="s">
        <v>20</v>
      </c>
      <c r="B32" s="17">
        <f>[28]Agosto!$H$5</f>
        <v>9</v>
      </c>
      <c r="C32" s="17">
        <f>[28]Agosto!$H$6</f>
        <v>10.44</v>
      </c>
      <c r="D32" s="17">
        <f>[28]Agosto!$H$7</f>
        <v>9.3600000000000012</v>
      </c>
      <c r="E32" s="17">
        <f>[28]Agosto!$H$8</f>
        <v>9</v>
      </c>
      <c r="F32" s="17">
        <f>[28]Agosto!$H$9</f>
        <v>11.16</v>
      </c>
      <c r="G32" s="17">
        <f>[28]Agosto!$H$10</f>
        <v>12.24</v>
      </c>
      <c r="H32" s="17">
        <f>[28]Agosto!$H$11</f>
        <v>7.9200000000000008</v>
      </c>
      <c r="I32" s="17">
        <f>[28]Agosto!$H$12</f>
        <v>12.24</v>
      </c>
      <c r="J32" s="17">
        <f>[28]Agosto!$H$13</f>
        <v>12.96</v>
      </c>
      <c r="K32" s="17">
        <f>[28]Agosto!$H$14</f>
        <v>14.76</v>
      </c>
      <c r="L32" s="17">
        <f>[28]Agosto!$H$15</f>
        <v>14.4</v>
      </c>
      <c r="M32" s="17">
        <f>[28]Agosto!$H$16</f>
        <v>15.120000000000001</v>
      </c>
      <c r="N32" s="17">
        <f>[28]Agosto!$H$17</f>
        <v>15.840000000000002</v>
      </c>
      <c r="O32" s="17">
        <f>[28]Agosto!$H$18</f>
        <v>16.2</v>
      </c>
      <c r="P32" s="17">
        <f>[28]Agosto!$H$19</f>
        <v>8.64</v>
      </c>
      <c r="Q32" s="17">
        <f>[28]Agosto!$H$20</f>
        <v>9.7200000000000006</v>
      </c>
      <c r="R32" s="17">
        <f>[28]Agosto!$H$21</f>
        <v>16.2</v>
      </c>
      <c r="S32" s="17">
        <f>[28]Agosto!$H$22</f>
        <v>13.32</v>
      </c>
      <c r="T32" s="17">
        <f>[28]Agosto!$H$23</f>
        <v>11.520000000000001</v>
      </c>
      <c r="U32" s="17">
        <f>[28]Agosto!$H$24</f>
        <v>7.9200000000000008</v>
      </c>
      <c r="V32" s="17">
        <f>[28]Agosto!$H$25</f>
        <v>5.04</v>
      </c>
      <c r="W32" s="17">
        <f>[28]Agosto!$H$26</f>
        <v>7.5600000000000005</v>
      </c>
      <c r="X32" s="17">
        <f>[28]Agosto!$H$27</f>
        <v>11.16</v>
      </c>
      <c r="Y32" s="17">
        <f>[28]Agosto!$H$28</f>
        <v>16.559999999999999</v>
      </c>
      <c r="Z32" s="17">
        <f>[28]Agosto!$H$29</f>
        <v>10.44</v>
      </c>
      <c r="AA32" s="17">
        <f>[28]Agosto!$H$30</f>
        <v>8.64</v>
      </c>
      <c r="AB32" s="17">
        <f>[28]Agosto!$H$31</f>
        <v>15.48</v>
      </c>
      <c r="AC32" s="17">
        <f>[28]Agosto!$H$32</f>
        <v>16.2</v>
      </c>
      <c r="AD32" s="17">
        <f>[28]Agosto!$H$33</f>
        <v>7.5600000000000005</v>
      </c>
      <c r="AE32" s="17">
        <f>[28]Agosto!$H$34</f>
        <v>6.48</v>
      </c>
      <c r="AF32" s="17">
        <f>[28]Agosto!$H$35</f>
        <v>7.2</v>
      </c>
      <c r="AG32" s="26">
        <f t="shared" si="2"/>
        <v>16.559999999999999</v>
      </c>
    </row>
    <row r="33" spans="1:35" s="5" customFormat="1" ht="17.100000000000001" customHeight="1" thickBot="1" x14ac:dyDescent="0.25">
      <c r="A33" s="78" t="s">
        <v>33</v>
      </c>
      <c r="B33" s="79">
        <f t="shared" ref="B33:AG33" si="3">MAX(B5:B32)</f>
        <v>23.040000000000003</v>
      </c>
      <c r="C33" s="79">
        <f t="shared" si="3"/>
        <v>27.720000000000002</v>
      </c>
      <c r="D33" s="79">
        <f t="shared" si="3"/>
        <v>21.6</v>
      </c>
      <c r="E33" s="79">
        <f t="shared" si="3"/>
        <v>21.240000000000002</v>
      </c>
      <c r="F33" s="79">
        <f t="shared" si="3"/>
        <v>25.92</v>
      </c>
      <c r="G33" s="79">
        <f t="shared" si="3"/>
        <v>32.04</v>
      </c>
      <c r="H33" s="79">
        <f t="shared" si="3"/>
        <v>29.880000000000003</v>
      </c>
      <c r="I33" s="79">
        <f t="shared" si="3"/>
        <v>24.48</v>
      </c>
      <c r="J33" s="79">
        <f t="shared" si="3"/>
        <v>30.240000000000002</v>
      </c>
      <c r="K33" s="79">
        <f t="shared" si="3"/>
        <v>31.319999999999997</v>
      </c>
      <c r="L33" s="79">
        <f t="shared" si="3"/>
        <v>30.6</v>
      </c>
      <c r="M33" s="79">
        <f t="shared" si="3"/>
        <v>24.48</v>
      </c>
      <c r="N33" s="79">
        <f t="shared" si="3"/>
        <v>29.52</v>
      </c>
      <c r="O33" s="79">
        <f t="shared" si="3"/>
        <v>28.08</v>
      </c>
      <c r="P33" s="79">
        <f t="shared" si="3"/>
        <v>33.840000000000003</v>
      </c>
      <c r="Q33" s="79">
        <f t="shared" si="3"/>
        <v>27.36</v>
      </c>
      <c r="R33" s="79">
        <f t="shared" si="3"/>
        <v>31.319999999999997</v>
      </c>
      <c r="S33" s="79">
        <f t="shared" si="3"/>
        <v>28.08</v>
      </c>
      <c r="T33" s="79">
        <f t="shared" si="3"/>
        <v>23.759999999999998</v>
      </c>
      <c r="U33" s="79">
        <f t="shared" si="3"/>
        <v>26.28</v>
      </c>
      <c r="V33" s="79">
        <f t="shared" si="3"/>
        <v>29.52</v>
      </c>
      <c r="W33" s="79">
        <f t="shared" si="3"/>
        <v>25.2</v>
      </c>
      <c r="X33" s="79">
        <f t="shared" si="3"/>
        <v>24.12</v>
      </c>
      <c r="Y33" s="79">
        <f t="shared" si="3"/>
        <v>32.4</v>
      </c>
      <c r="Z33" s="79">
        <f t="shared" si="3"/>
        <v>29.16</v>
      </c>
      <c r="AA33" s="79">
        <f t="shared" si="3"/>
        <v>38.159999999999997</v>
      </c>
      <c r="AB33" s="79">
        <f t="shared" si="3"/>
        <v>35.64</v>
      </c>
      <c r="AC33" s="79">
        <f t="shared" si="3"/>
        <v>40.680000000000007</v>
      </c>
      <c r="AD33" s="79">
        <f t="shared" si="3"/>
        <v>27.36</v>
      </c>
      <c r="AE33" s="79">
        <f t="shared" si="3"/>
        <v>27.36</v>
      </c>
      <c r="AF33" s="79">
        <f t="shared" si="3"/>
        <v>27</v>
      </c>
      <c r="AG33" s="110">
        <f t="shared" si="3"/>
        <v>40.680000000000007</v>
      </c>
    </row>
    <row r="34" spans="1:35" x14ac:dyDescent="0.2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3"/>
      <c r="AE34" s="84"/>
      <c r="AF34" s="85"/>
      <c r="AG34" s="86"/>
    </row>
    <row r="35" spans="1:35" x14ac:dyDescent="0.2">
      <c r="A35" s="87"/>
      <c r="B35" s="88"/>
      <c r="C35" s="89" t="s">
        <v>133</v>
      </c>
      <c r="D35" s="89"/>
      <c r="E35" s="89"/>
      <c r="F35" s="89"/>
      <c r="G35" s="89"/>
      <c r="H35" s="88"/>
      <c r="I35" s="88"/>
      <c r="J35" s="88"/>
      <c r="K35" s="88"/>
      <c r="L35" s="88"/>
      <c r="M35" s="88" t="s">
        <v>49</v>
      </c>
      <c r="N35" s="88"/>
      <c r="O35" s="88"/>
      <c r="P35" s="88"/>
      <c r="Q35" s="88"/>
      <c r="R35" s="88"/>
      <c r="S35" s="88"/>
      <c r="T35" s="88"/>
      <c r="U35" s="88"/>
      <c r="V35" s="88" t="s">
        <v>53</v>
      </c>
      <c r="W35" s="88"/>
      <c r="X35" s="88"/>
      <c r="Y35" s="88"/>
      <c r="Z35" s="88"/>
      <c r="AA35" s="88"/>
      <c r="AB35" s="88"/>
      <c r="AC35" s="88"/>
      <c r="AD35" s="90"/>
      <c r="AE35" s="88"/>
      <c r="AF35" s="88"/>
      <c r="AG35" s="91"/>
      <c r="AH35" s="2"/>
    </row>
    <row r="36" spans="1:35" x14ac:dyDescent="0.2">
      <c r="A36" s="87"/>
      <c r="B36" s="88"/>
      <c r="C36" s="88"/>
      <c r="D36" s="88"/>
      <c r="E36" s="88"/>
      <c r="F36" s="88"/>
      <c r="G36" s="88"/>
      <c r="H36" s="88"/>
      <c r="I36" s="88"/>
      <c r="J36" s="92"/>
      <c r="K36" s="92"/>
      <c r="L36" s="92"/>
      <c r="M36" s="92" t="s">
        <v>50</v>
      </c>
      <c r="N36" s="92"/>
      <c r="O36" s="92"/>
      <c r="P36" s="92"/>
      <c r="Q36" s="88"/>
      <c r="R36" s="88"/>
      <c r="S36" s="88"/>
      <c r="T36" s="88"/>
      <c r="U36" s="88"/>
      <c r="V36" s="92" t="s">
        <v>54</v>
      </c>
      <c r="W36" s="92"/>
      <c r="X36" s="88"/>
      <c r="Y36" s="88"/>
      <c r="Z36" s="88"/>
      <c r="AA36" s="88"/>
      <c r="AB36" s="88"/>
      <c r="AC36" s="88"/>
      <c r="AD36" s="90"/>
      <c r="AE36" s="93"/>
      <c r="AF36" s="94"/>
      <c r="AG36" s="95"/>
      <c r="AH36" s="2"/>
      <c r="AI36" s="2"/>
    </row>
    <row r="37" spans="1:35" ht="13.5" thickBot="1" x14ac:dyDescent="0.25">
      <c r="A37" s="99"/>
      <c r="B37" s="105"/>
      <c r="C37" s="105"/>
      <c r="D37" s="105" t="s">
        <v>134</v>
      </c>
      <c r="E37" s="105"/>
      <c r="F37" s="105"/>
      <c r="G37" s="105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1"/>
      <c r="AE37" s="106"/>
      <c r="AF37" s="107"/>
      <c r="AG37" s="109"/>
      <c r="AH37" s="35"/>
      <c r="AI37" s="2"/>
    </row>
    <row r="46" spans="1:35" x14ac:dyDescent="0.2">
      <c r="C46" s="3" t="s">
        <v>51</v>
      </c>
    </row>
  </sheetData>
  <sheetProtection password="C6EC" sheet="1" objects="1" scenarios="1"/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topLeftCell="A19" workbookViewId="0">
      <selection activeCell="AI21" sqref="AI21"/>
    </sheetView>
  </sheetViews>
  <sheetFormatPr defaultRowHeight="12.75" x14ac:dyDescent="0.2"/>
  <cols>
    <col min="1" max="1" width="21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5.85546875" style="6" customWidth="1"/>
    <col min="34" max="34" width="9.140625" style="1"/>
  </cols>
  <sheetData>
    <row r="1" spans="1:36" ht="20.100000000000001" customHeight="1" x14ac:dyDescent="0.2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</row>
    <row r="2" spans="1:36" s="4" customFormat="1" ht="16.5" customHeight="1" x14ac:dyDescent="0.2">
      <c r="A2" s="130" t="s">
        <v>21</v>
      </c>
      <c r="B2" s="127" t="s">
        <v>135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7"/>
    </row>
    <row r="3" spans="1:36" s="5" customFormat="1" ht="12" customHeight="1" x14ac:dyDescent="0.2">
      <c r="A3" s="130"/>
      <c r="B3" s="126">
        <v>1</v>
      </c>
      <c r="C3" s="126">
        <f>SUM(B3+1)</f>
        <v>2</v>
      </c>
      <c r="D3" s="126">
        <f t="shared" ref="D3:AD3" si="0">SUM(C3+1)</f>
        <v>3</v>
      </c>
      <c r="E3" s="126">
        <f t="shared" si="0"/>
        <v>4</v>
      </c>
      <c r="F3" s="126">
        <f t="shared" si="0"/>
        <v>5</v>
      </c>
      <c r="G3" s="126">
        <f t="shared" si="0"/>
        <v>6</v>
      </c>
      <c r="H3" s="126">
        <f t="shared" si="0"/>
        <v>7</v>
      </c>
      <c r="I3" s="126">
        <f t="shared" si="0"/>
        <v>8</v>
      </c>
      <c r="J3" s="126">
        <f t="shared" si="0"/>
        <v>9</v>
      </c>
      <c r="K3" s="126">
        <f t="shared" si="0"/>
        <v>10</v>
      </c>
      <c r="L3" s="126">
        <f t="shared" si="0"/>
        <v>11</v>
      </c>
      <c r="M3" s="126">
        <f t="shared" si="0"/>
        <v>12</v>
      </c>
      <c r="N3" s="126">
        <f t="shared" si="0"/>
        <v>13</v>
      </c>
      <c r="O3" s="126">
        <f t="shared" si="0"/>
        <v>14</v>
      </c>
      <c r="P3" s="126">
        <f t="shared" si="0"/>
        <v>15</v>
      </c>
      <c r="Q3" s="126">
        <f t="shared" si="0"/>
        <v>16</v>
      </c>
      <c r="R3" s="126">
        <f t="shared" si="0"/>
        <v>17</v>
      </c>
      <c r="S3" s="126">
        <f t="shared" si="0"/>
        <v>18</v>
      </c>
      <c r="T3" s="126">
        <f t="shared" si="0"/>
        <v>19</v>
      </c>
      <c r="U3" s="126">
        <f t="shared" si="0"/>
        <v>20</v>
      </c>
      <c r="V3" s="126">
        <f t="shared" si="0"/>
        <v>21</v>
      </c>
      <c r="W3" s="126">
        <f t="shared" si="0"/>
        <v>22</v>
      </c>
      <c r="X3" s="126">
        <f t="shared" si="0"/>
        <v>23</v>
      </c>
      <c r="Y3" s="126">
        <f t="shared" si="0"/>
        <v>24</v>
      </c>
      <c r="Z3" s="126">
        <f t="shared" si="0"/>
        <v>25</v>
      </c>
      <c r="AA3" s="126">
        <f t="shared" si="0"/>
        <v>26</v>
      </c>
      <c r="AB3" s="126">
        <f t="shared" si="0"/>
        <v>27</v>
      </c>
      <c r="AC3" s="126">
        <f t="shared" si="0"/>
        <v>28</v>
      </c>
      <c r="AD3" s="126">
        <f t="shared" si="0"/>
        <v>29</v>
      </c>
      <c r="AE3" s="126">
        <v>30</v>
      </c>
      <c r="AF3" s="126">
        <v>31</v>
      </c>
      <c r="AG3" s="36" t="s">
        <v>137</v>
      </c>
      <c r="AH3" s="10"/>
    </row>
    <row r="4" spans="1:36" s="5" customFormat="1" ht="13.5" customHeight="1" x14ac:dyDescent="0.2">
      <c r="A4" s="13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36" t="s">
        <v>37</v>
      </c>
      <c r="AH4" s="10"/>
    </row>
    <row r="5" spans="1:36" s="5" customFormat="1" ht="13.5" customHeight="1" x14ac:dyDescent="0.2">
      <c r="A5" s="15" t="s">
        <v>44</v>
      </c>
      <c r="B5" s="125" t="str">
        <f>[1]Agosto!$I$5</f>
        <v>O</v>
      </c>
      <c r="C5" s="125" t="str">
        <f>[1]Agosto!$I$6</f>
        <v>SE</v>
      </c>
      <c r="D5" s="125" t="str">
        <f>[1]Agosto!$I$7</f>
        <v>O</v>
      </c>
      <c r="E5" s="125" t="str">
        <f>[1]Agosto!$I$8</f>
        <v>NO</v>
      </c>
      <c r="F5" s="125" t="str">
        <f>[1]Agosto!$I$9</f>
        <v>SE</v>
      </c>
      <c r="G5" s="125" t="str">
        <f>[1]Agosto!$I$10</f>
        <v>NO</v>
      </c>
      <c r="H5" s="125" t="str">
        <f>[1]Agosto!$I$11</f>
        <v>NO</v>
      </c>
      <c r="I5" s="125" t="str">
        <f>[1]Agosto!$I$12</f>
        <v>O</v>
      </c>
      <c r="J5" s="125" t="str">
        <f>[1]Agosto!$I$13</f>
        <v>SE</v>
      </c>
      <c r="K5" s="125" t="str">
        <f>[1]Agosto!$I$14</f>
        <v>SE</v>
      </c>
      <c r="L5" s="125" t="str">
        <f>[1]Agosto!$I$15</f>
        <v>O</v>
      </c>
      <c r="M5" s="125" t="str">
        <f>[1]Agosto!$I$16</f>
        <v>O</v>
      </c>
      <c r="N5" s="125" t="str">
        <f>[1]Agosto!$I$17</f>
        <v>O</v>
      </c>
      <c r="O5" s="125" t="str">
        <f>[1]Agosto!$I$18</f>
        <v>O</v>
      </c>
      <c r="P5" s="125" t="str">
        <f>[1]Agosto!$I$19</f>
        <v>SE</v>
      </c>
      <c r="Q5" s="125" t="str">
        <f>[1]Agosto!$I$20</f>
        <v>NO</v>
      </c>
      <c r="R5" s="125" t="str">
        <f>[1]Agosto!$I$21</f>
        <v>O</v>
      </c>
      <c r="S5" s="125" t="str">
        <f>[1]Agosto!$I$22</f>
        <v>NO</v>
      </c>
      <c r="T5" s="125" t="str">
        <f>[1]Agosto!$I$23</f>
        <v>O</v>
      </c>
      <c r="U5" s="125" t="str">
        <f>[1]Agosto!$I$24</f>
        <v>O</v>
      </c>
      <c r="V5" s="125" t="str">
        <f>[1]Agosto!$I$25</f>
        <v>O</v>
      </c>
      <c r="W5" s="125" t="str">
        <f>[1]Agosto!$I$26</f>
        <v>O</v>
      </c>
      <c r="X5" s="125" t="str">
        <f>[1]Agosto!$I$27</f>
        <v>NO</v>
      </c>
      <c r="Y5" s="125" t="str">
        <f>[1]Agosto!$I$28</f>
        <v>O</v>
      </c>
      <c r="Z5" s="125" t="str">
        <f>[1]Agosto!$I$29</f>
        <v>SO</v>
      </c>
      <c r="AA5" s="125" t="str">
        <f>[1]Agosto!$I$30</f>
        <v>O</v>
      </c>
      <c r="AB5" s="125" t="str">
        <f>[1]Agosto!$I$31</f>
        <v>SE</v>
      </c>
      <c r="AC5" s="125" t="str">
        <f>[1]Agosto!$I$32</f>
        <v>SO</v>
      </c>
      <c r="AD5" s="125" t="str">
        <f>[1]Agosto!$I$33</f>
        <v>O</v>
      </c>
      <c r="AE5" s="125" t="str">
        <f>[1]Agosto!$I$34</f>
        <v>O</v>
      </c>
      <c r="AF5" s="125" t="str">
        <f>[1]Agosto!$I$35</f>
        <v>O</v>
      </c>
      <c r="AG5" s="39" t="str">
        <f>[1]Agosto!$I$36</f>
        <v>O</v>
      </c>
      <c r="AH5" s="10"/>
    </row>
    <row r="6" spans="1:36" s="1" customFormat="1" ht="12.75" customHeight="1" x14ac:dyDescent="0.2">
      <c r="A6" s="15" t="s">
        <v>0</v>
      </c>
      <c r="B6" s="17" t="str">
        <f>[2]Agosto!$I$5</f>
        <v>SO</v>
      </c>
      <c r="C6" s="17" t="str">
        <f>[2]Agosto!$I$6</f>
        <v>SO</v>
      </c>
      <c r="D6" s="17" t="str">
        <f>[2]Agosto!$I$7</f>
        <v>SO</v>
      </c>
      <c r="E6" s="17" t="str">
        <f>[2]Agosto!$I$8</f>
        <v>SO</v>
      </c>
      <c r="F6" s="17" t="str">
        <f>[2]Agosto!$I$9</f>
        <v>SO</v>
      </c>
      <c r="G6" s="17" t="str">
        <f>[2]Agosto!$I$10</f>
        <v>SO</v>
      </c>
      <c r="H6" s="17" t="str">
        <f>[2]Agosto!$I$11</f>
        <v>SO</v>
      </c>
      <c r="I6" s="17" t="str">
        <f>[2]Agosto!$I$12</f>
        <v>SO</v>
      </c>
      <c r="J6" s="17" t="str">
        <f>[2]Agosto!$I$13</f>
        <v>SO</v>
      </c>
      <c r="K6" s="17" t="str">
        <f>[2]Agosto!$I$14</f>
        <v>SO</v>
      </c>
      <c r="L6" s="17" t="str">
        <f>[2]Agosto!$I$15</f>
        <v>SO</v>
      </c>
      <c r="M6" s="17" t="str">
        <f>[2]Agosto!$I$16</f>
        <v>SO</v>
      </c>
      <c r="N6" s="17" t="str">
        <f>[2]Agosto!$I$17</f>
        <v>SO</v>
      </c>
      <c r="O6" s="17" t="str">
        <f>[2]Agosto!$I$18</f>
        <v>SO</v>
      </c>
      <c r="P6" s="17" t="str">
        <f>[2]Agosto!$I$19</f>
        <v>SO</v>
      </c>
      <c r="Q6" s="17" t="str">
        <f>[2]Agosto!$I$20</f>
        <v>SO</v>
      </c>
      <c r="R6" s="17" t="str">
        <f>[2]Agosto!$I$21</f>
        <v>SO</v>
      </c>
      <c r="S6" s="17" t="str">
        <f>[2]Agosto!$I$22</f>
        <v>SO</v>
      </c>
      <c r="T6" s="125" t="str">
        <f>[2]Agosto!$I$23</f>
        <v>SO</v>
      </c>
      <c r="U6" s="125" t="str">
        <f>[2]Agosto!$I$24</f>
        <v>SO</v>
      </c>
      <c r="V6" s="125" t="str">
        <f>[2]Agosto!$I$25</f>
        <v>SO</v>
      </c>
      <c r="W6" s="125" t="str">
        <f>[2]Agosto!$I$26</f>
        <v>SO</v>
      </c>
      <c r="X6" s="125" t="str">
        <f>[2]Agosto!$I$27</f>
        <v>SO</v>
      </c>
      <c r="Y6" s="125" t="str">
        <f>[2]Agosto!$I$28</f>
        <v>SO</v>
      </c>
      <c r="Z6" s="125" t="str">
        <f>[2]Agosto!$I$29</f>
        <v>SO</v>
      </c>
      <c r="AA6" s="125" t="str">
        <f>[2]Agosto!$I$30</f>
        <v>SO</v>
      </c>
      <c r="AB6" s="125" t="str">
        <f>[2]Agosto!$I$31</f>
        <v>SO</v>
      </c>
      <c r="AC6" s="125" t="str">
        <f>[2]Agosto!$I$32</f>
        <v>SO</v>
      </c>
      <c r="AD6" s="125" t="str">
        <f>[2]Agosto!$I$33</f>
        <v>SO</v>
      </c>
      <c r="AE6" s="125" t="str">
        <f>[2]Agosto!$I$34</f>
        <v>SO</v>
      </c>
      <c r="AF6" s="125" t="str">
        <f>[2]Agosto!$I$35</f>
        <v>SO</v>
      </c>
      <c r="AG6" s="74" t="str">
        <f>[2]Agosto!$I$36</f>
        <v>SO</v>
      </c>
      <c r="AH6" s="2"/>
    </row>
    <row r="7" spans="1:36" ht="12" customHeight="1" x14ac:dyDescent="0.2">
      <c r="A7" s="15" t="s">
        <v>1</v>
      </c>
      <c r="B7" s="17" t="str">
        <f>[3]Agosto!$I$5</f>
        <v>SE</v>
      </c>
      <c r="C7" s="17" t="str">
        <f>[3]Agosto!$I$6</f>
        <v>SE</v>
      </c>
      <c r="D7" s="17" t="str">
        <f>[3]Agosto!$I$7</f>
        <v>SE</v>
      </c>
      <c r="E7" s="17" t="str">
        <f>[3]Agosto!$I$8</f>
        <v>SE</v>
      </c>
      <c r="F7" s="17" t="str">
        <f>[3]Agosto!$I$9</f>
        <v>SE</v>
      </c>
      <c r="G7" s="17" t="str">
        <f>[3]Agosto!$I$10</f>
        <v>SE</v>
      </c>
      <c r="H7" s="17" t="str">
        <f>[3]Agosto!$I$11</f>
        <v>SE</v>
      </c>
      <c r="I7" s="17" t="str">
        <f>[3]Agosto!$I$12</f>
        <v>SE</v>
      </c>
      <c r="J7" s="17" t="str">
        <f>[3]Agosto!$I$13</f>
        <v>SE</v>
      </c>
      <c r="K7" s="17" t="str">
        <f>[3]Agosto!$I$14</f>
        <v>SE</v>
      </c>
      <c r="L7" s="17" t="str">
        <f>[3]Agosto!$I$15</f>
        <v>SE</v>
      </c>
      <c r="M7" s="17" t="str">
        <f>[3]Agosto!$I$16</f>
        <v>SE</v>
      </c>
      <c r="N7" s="17" t="str">
        <f>[3]Agosto!$I$17</f>
        <v>SE</v>
      </c>
      <c r="O7" s="17" t="str">
        <f>[3]Agosto!$I$18</f>
        <v>SE</v>
      </c>
      <c r="P7" s="17" t="str">
        <f>[3]Agosto!$I$19</f>
        <v>SE</v>
      </c>
      <c r="Q7" s="17" t="str">
        <f>[3]Agosto!$I$20</f>
        <v>SE</v>
      </c>
      <c r="R7" s="17" t="str">
        <f>[3]Agosto!$I$21</f>
        <v>SE</v>
      </c>
      <c r="S7" s="17" t="str">
        <f>[3]Agosto!$I$22</f>
        <v>SE</v>
      </c>
      <c r="T7" s="125" t="str">
        <f>[3]Agosto!$I$23</f>
        <v>SE</v>
      </c>
      <c r="U7" s="125" t="str">
        <f>[3]Agosto!$I$24</f>
        <v>SE</v>
      </c>
      <c r="V7" s="125" t="str">
        <f>[3]Agosto!$I$25</f>
        <v>SE</v>
      </c>
      <c r="W7" s="125" t="str">
        <f>[3]Agosto!$I$26</f>
        <v>SE</v>
      </c>
      <c r="X7" s="125" t="str">
        <f>[3]Agosto!$I$27</f>
        <v>SE</v>
      </c>
      <c r="Y7" s="125" t="str">
        <f>[3]Agosto!$I$28</f>
        <v>SE</v>
      </c>
      <c r="Z7" s="125" t="str">
        <f>[3]Agosto!$I$29</f>
        <v>SE</v>
      </c>
      <c r="AA7" s="125" t="str">
        <f>[3]Agosto!$I$30</f>
        <v>SE</v>
      </c>
      <c r="AB7" s="125" t="str">
        <f>[3]Agosto!$I$31</f>
        <v>SE</v>
      </c>
      <c r="AC7" s="125" t="str">
        <f>[3]Agosto!$I$32</f>
        <v>SE</v>
      </c>
      <c r="AD7" s="125" t="str">
        <f>[3]Agosto!$I$33</f>
        <v>SE</v>
      </c>
      <c r="AE7" s="125" t="str">
        <f>[3]Agosto!$I$34</f>
        <v>SE</v>
      </c>
      <c r="AF7" s="125" t="str">
        <f>[3]Agosto!$I$35</f>
        <v>SE</v>
      </c>
      <c r="AG7" s="74" t="str">
        <f>[3]Agosto!$I$36</f>
        <v>SE</v>
      </c>
      <c r="AH7" s="2"/>
    </row>
    <row r="8" spans="1:36" ht="12" customHeight="1" x14ac:dyDescent="0.2">
      <c r="A8" s="15" t="s">
        <v>74</v>
      </c>
      <c r="B8" s="17" t="str">
        <f>[4]Agosto!$I$5</f>
        <v>L</v>
      </c>
      <c r="C8" s="17" t="str">
        <f>[4]Agosto!$I$6</f>
        <v>L</v>
      </c>
      <c r="D8" s="17" t="str">
        <f>[4]Agosto!$I$7</f>
        <v>L</v>
      </c>
      <c r="E8" s="17" t="str">
        <f>[4]Agosto!$I$8</f>
        <v>L</v>
      </c>
      <c r="F8" s="17" t="str">
        <f>[4]Agosto!$I$9</f>
        <v>L</v>
      </c>
      <c r="G8" s="17" t="str">
        <f>[4]Agosto!$I$10</f>
        <v>L</v>
      </c>
      <c r="H8" s="17" t="str">
        <f>[4]Agosto!$I$11</f>
        <v>NE</v>
      </c>
      <c r="I8" s="17" t="str">
        <f>[4]Agosto!$I$12</f>
        <v>L</v>
      </c>
      <c r="J8" s="17" t="str">
        <f>[4]Agosto!$I$13</f>
        <v>L</v>
      </c>
      <c r="K8" s="17" t="str">
        <f>[4]Agosto!$I$14</f>
        <v>L</v>
      </c>
      <c r="L8" s="17" t="str">
        <f>[4]Agosto!$I$15</f>
        <v>L</v>
      </c>
      <c r="M8" s="17" t="str">
        <f>[4]Agosto!$I$16</f>
        <v>L</v>
      </c>
      <c r="N8" s="17" t="str">
        <f>[4]Agosto!$I$17</f>
        <v>L</v>
      </c>
      <c r="O8" s="17" t="str">
        <f>[4]Agosto!$I$18</f>
        <v>L</v>
      </c>
      <c r="P8" s="17" t="str">
        <f>[4]Agosto!$I$19</f>
        <v>NE</v>
      </c>
      <c r="Q8" s="17" t="str">
        <f>[4]Agosto!$I$20</f>
        <v>L</v>
      </c>
      <c r="R8" s="17" t="str">
        <f>[4]Agosto!$I$21</f>
        <v>L</v>
      </c>
      <c r="S8" s="17" t="str">
        <f>[4]Agosto!$I$22</f>
        <v>L</v>
      </c>
      <c r="T8" s="125" t="str">
        <f>[4]Agosto!$I$23</f>
        <v>SO</v>
      </c>
      <c r="U8" s="125" t="str">
        <f>[4]Agosto!$I$24</f>
        <v>SO</v>
      </c>
      <c r="V8" s="125" t="str">
        <f>[4]Agosto!$I$25</f>
        <v>L</v>
      </c>
      <c r="W8" s="125" t="str">
        <f>[4]Agosto!$I$26</f>
        <v>L</v>
      </c>
      <c r="X8" s="125" t="str">
        <f>[4]Agosto!$I$27</f>
        <v>L</v>
      </c>
      <c r="Y8" s="125" t="str">
        <f>[4]Agosto!$I$28</f>
        <v>SE</v>
      </c>
      <c r="Z8" s="125" t="str">
        <f>[4]Agosto!$I$29</f>
        <v>L</v>
      </c>
      <c r="AA8" s="125" t="str">
        <f>[4]Agosto!$I$30</f>
        <v>L</v>
      </c>
      <c r="AB8" s="125" t="str">
        <f>[4]Agosto!$I$31</f>
        <v>NE</v>
      </c>
      <c r="AC8" s="125" t="str">
        <f>[4]Agosto!$I$32</f>
        <v>L</v>
      </c>
      <c r="AD8" s="125" t="str">
        <f>[4]Agosto!$I$33</f>
        <v>L</v>
      </c>
      <c r="AE8" s="125" t="str">
        <f>[4]Agosto!$I$34</f>
        <v>L</v>
      </c>
      <c r="AF8" s="125" t="str">
        <f>[4]Agosto!$I$35</f>
        <v>SE</v>
      </c>
      <c r="AG8" s="74" t="str">
        <f>[4]Agosto!$I$36</f>
        <v>L</v>
      </c>
      <c r="AH8" s="2"/>
    </row>
    <row r="9" spans="1:36" ht="13.5" customHeight="1" x14ac:dyDescent="0.2">
      <c r="A9" s="15" t="s">
        <v>45</v>
      </c>
      <c r="B9" s="124" t="str">
        <f>[5]Agosto!$I$5</f>
        <v>NE</v>
      </c>
      <c r="C9" s="124" t="str">
        <f>[5]Agosto!$I$6</f>
        <v>NE</v>
      </c>
      <c r="D9" s="124" t="str">
        <f>[5]Agosto!$I$7</f>
        <v>NE</v>
      </c>
      <c r="E9" s="124" t="str">
        <f>[5]Agosto!$I$8</f>
        <v>NE</v>
      </c>
      <c r="F9" s="124" t="str">
        <f>[5]Agosto!$I$9</f>
        <v>NE</v>
      </c>
      <c r="G9" s="124" t="str">
        <f>[5]Agosto!$I$10</f>
        <v>N</v>
      </c>
      <c r="H9" s="124" t="str">
        <f>[5]Agosto!$I$11</f>
        <v>N</v>
      </c>
      <c r="I9" s="124" t="str">
        <f>[5]Agosto!$I$12</f>
        <v>NE</v>
      </c>
      <c r="J9" s="124" t="str">
        <f>[5]Agosto!$I$13</f>
        <v>NE</v>
      </c>
      <c r="K9" s="124" t="str">
        <f>[5]Agosto!$I$14</f>
        <v>N</v>
      </c>
      <c r="L9" s="124" t="str">
        <f>[5]Agosto!$I$15</f>
        <v>NE</v>
      </c>
      <c r="M9" s="124" t="str">
        <f>[5]Agosto!$I$16</f>
        <v>NE</v>
      </c>
      <c r="N9" s="124" t="str">
        <f>[5]Agosto!$I$17</f>
        <v>NE</v>
      </c>
      <c r="O9" s="124" t="str">
        <f>[5]Agosto!$I$18</f>
        <v>NE</v>
      </c>
      <c r="P9" s="124" t="str">
        <f>[5]Agosto!$I$19</f>
        <v>SO</v>
      </c>
      <c r="Q9" s="124" t="str">
        <f>[5]Agosto!$I$20</f>
        <v>NE</v>
      </c>
      <c r="R9" s="124" t="str">
        <f>[5]Agosto!$I$21</f>
        <v>NE</v>
      </c>
      <c r="S9" s="124" t="str">
        <f>[5]Agosto!$I$22</f>
        <v>SO</v>
      </c>
      <c r="T9" s="125" t="str">
        <f>[5]Agosto!$I$23</f>
        <v>S</v>
      </c>
      <c r="U9" s="125" t="str">
        <f>[5]Agosto!$I$24</f>
        <v>NE</v>
      </c>
      <c r="V9" s="125" t="str">
        <f>[5]Agosto!$I$25</f>
        <v>NE</v>
      </c>
      <c r="W9" s="125" t="str">
        <f>[5]Agosto!$I$26</f>
        <v>NE</v>
      </c>
      <c r="X9" s="125" t="str">
        <f>[5]Agosto!$I$27</f>
        <v>NE</v>
      </c>
      <c r="Y9" s="125" t="str">
        <f>[5]Agosto!$I$28</f>
        <v>SO</v>
      </c>
      <c r="Z9" s="125" t="str">
        <f>[5]Agosto!$I$29</f>
        <v>N</v>
      </c>
      <c r="AA9" s="125" t="str">
        <f>[5]Agosto!$I$30</f>
        <v>NE</v>
      </c>
      <c r="AB9" s="125" t="str">
        <f>[5]Agosto!$I$31</f>
        <v>SE</v>
      </c>
      <c r="AC9" s="125" t="str">
        <f>[5]Agosto!$I$32</f>
        <v>NE</v>
      </c>
      <c r="AD9" s="125" t="str">
        <f>[5]Agosto!$I$33</f>
        <v>NE</v>
      </c>
      <c r="AE9" s="125" t="str">
        <f>[5]Agosto!$I$34</f>
        <v>NE</v>
      </c>
      <c r="AF9" s="125" t="str">
        <f>[5]Agosto!$I$35</f>
        <v>NE</v>
      </c>
      <c r="AG9" s="74" t="str">
        <f>[5]Agosto!$I$36</f>
        <v>NE</v>
      </c>
      <c r="AH9" s="2"/>
    </row>
    <row r="10" spans="1:36" ht="13.5" customHeight="1" x14ac:dyDescent="0.2">
      <c r="A10" s="15" t="s">
        <v>2</v>
      </c>
      <c r="B10" s="124" t="str">
        <f>[6]Agosto!$I$5</f>
        <v>L</v>
      </c>
      <c r="C10" s="124" t="str">
        <f>[6]Agosto!$I$6</f>
        <v>NE</v>
      </c>
      <c r="D10" s="124" t="str">
        <f>[6]Agosto!$I$7</f>
        <v>NE</v>
      </c>
      <c r="E10" s="124" t="str">
        <f>[6]Agosto!$I$8</f>
        <v>L</v>
      </c>
      <c r="F10" s="124" t="str">
        <f>[6]Agosto!$I$9</f>
        <v>L</v>
      </c>
      <c r="G10" s="124" t="str">
        <f>[6]Agosto!$I$10</f>
        <v>NE</v>
      </c>
      <c r="H10" s="124" t="str">
        <f>[6]Agosto!$I$11</f>
        <v>NE</v>
      </c>
      <c r="I10" s="124" t="str">
        <f>[6]Agosto!$I$12</f>
        <v>NE</v>
      </c>
      <c r="J10" s="124" t="str">
        <f>[6]Agosto!$I$13</f>
        <v>NE</v>
      </c>
      <c r="K10" s="124" t="str">
        <f>[6]Agosto!$I$14</f>
        <v>NE</v>
      </c>
      <c r="L10" s="124" t="str">
        <f>[6]Agosto!$I$15</f>
        <v>L</v>
      </c>
      <c r="M10" s="124" t="str">
        <f>[6]Agosto!$I$16</f>
        <v>L</v>
      </c>
      <c r="N10" s="124" t="str">
        <f>[6]Agosto!$I$17</f>
        <v>L</v>
      </c>
      <c r="O10" s="124" t="str">
        <f>[6]Agosto!$I$18</f>
        <v>L</v>
      </c>
      <c r="P10" s="124" t="str">
        <f>[6]Agosto!$I$19</f>
        <v>N</v>
      </c>
      <c r="Q10" s="124" t="str">
        <f>[6]Agosto!$I$20</f>
        <v>L</v>
      </c>
      <c r="R10" s="124" t="str">
        <f>[6]Agosto!$I$21</f>
        <v>L</v>
      </c>
      <c r="S10" s="124" t="str">
        <f>[6]Agosto!$I$22</f>
        <v>N</v>
      </c>
      <c r="T10" s="125" t="str">
        <f>[6]Agosto!$I$23</f>
        <v>N</v>
      </c>
      <c r="U10" s="125" t="str">
        <f>[6]Agosto!$I$24</f>
        <v>SE</v>
      </c>
      <c r="V10" s="124" t="str">
        <f>[6]Agosto!$I$25</f>
        <v>L</v>
      </c>
      <c r="W10" s="125" t="str">
        <f>[6]Agosto!$I$26</f>
        <v>L</v>
      </c>
      <c r="X10" s="125" t="str">
        <f>[6]Agosto!$I$27</f>
        <v>N</v>
      </c>
      <c r="Y10" s="125" t="str">
        <f>[6]Agosto!$I$28</f>
        <v>L</v>
      </c>
      <c r="Z10" s="125" t="str">
        <f>[6]Agosto!$I$29</f>
        <v>L</v>
      </c>
      <c r="AA10" s="125" t="str">
        <f>[6]Agosto!$I$30</f>
        <v>L</v>
      </c>
      <c r="AB10" s="125" t="str">
        <f>[6]Agosto!$I$31</f>
        <v>SE</v>
      </c>
      <c r="AC10" s="125" t="str">
        <f>[6]Agosto!$I$32</f>
        <v>L</v>
      </c>
      <c r="AD10" s="125" t="str">
        <f>[6]Agosto!$I$33</f>
        <v>L</v>
      </c>
      <c r="AE10" s="125" t="str">
        <f>[6]Agosto!$I$34</f>
        <v>L</v>
      </c>
      <c r="AF10" s="125" t="str">
        <f>[6]Agosto!$I$35</f>
        <v>L</v>
      </c>
      <c r="AG10" s="74" t="str">
        <f>[6]Agosto!$I$36</f>
        <v>L</v>
      </c>
      <c r="AH10" s="2"/>
    </row>
    <row r="11" spans="1:36" ht="12.75" customHeight="1" x14ac:dyDescent="0.2">
      <c r="A11" s="15" t="s">
        <v>3</v>
      </c>
      <c r="B11" s="124" t="str">
        <f>[7]Agosto!$I$5</f>
        <v>O</v>
      </c>
      <c r="C11" s="124" t="str">
        <f>[7]Agosto!$I$6</f>
        <v>SO</v>
      </c>
      <c r="D11" s="124" t="str">
        <f>[7]Agosto!$I$7</f>
        <v>O</v>
      </c>
      <c r="E11" s="124" t="str">
        <f>[7]Agosto!$I$8</f>
        <v>O</v>
      </c>
      <c r="F11" s="124" t="str">
        <f>[7]Agosto!$I$9</f>
        <v>SO</v>
      </c>
      <c r="G11" s="124" t="str">
        <f>[7]Agosto!$I$10</f>
        <v>SO</v>
      </c>
      <c r="H11" s="124" t="str">
        <f>[7]Agosto!$I$11</f>
        <v>O</v>
      </c>
      <c r="I11" s="124" t="str">
        <f>[7]Agosto!$I$12</f>
        <v>SO</v>
      </c>
      <c r="J11" s="124" t="str">
        <f>[7]Agosto!$I$13</f>
        <v>NE</v>
      </c>
      <c r="K11" s="124" t="str">
        <f>[7]Agosto!$I$14</f>
        <v>NE</v>
      </c>
      <c r="L11" s="124" t="str">
        <f>[7]Agosto!$I$15</f>
        <v>NE</v>
      </c>
      <c r="M11" s="124" t="str">
        <f>[7]Agosto!$I$16</f>
        <v>NE</v>
      </c>
      <c r="N11" s="124" t="str">
        <f>[7]Agosto!$I$17</f>
        <v>NE</v>
      </c>
      <c r="O11" s="124" t="str">
        <f>[7]Agosto!$I$18</f>
        <v>NE</v>
      </c>
      <c r="P11" s="124" t="str">
        <f>[7]Agosto!$I$19</f>
        <v>NE</v>
      </c>
      <c r="Q11" s="124" t="str">
        <f>[7]Agosto!$I$20</f>
        <v>NE</v>
      </c>
      <c r="R11" s="124" t="str">
        <f>[7]Agosto!$I$21</f>
        <v>NE</v>
      </c>
      <c r="S11" s="124" t="str">
        <f>[7]Agosto!$I$22</f>
        <v>NE</v>
      </c>
      <c r="T11" s="125" t="str">
        <f>[7]Agosto!$I$23</f>
        <v>NE</v>
      </c>
      <c r="U11" s="125" t="str">
        <f>[7]Agosto!$I$24</f>
        <v>NE</v>
      </c>
      <c r="V11" s="125" t="str">
        <f>[7]Agosto!$I$25</f>
        <v>NE</v>
      </c>
      <c r="W11" s="125" t="str">
        <f>[7]Agosto!$I$26</f>
        <v>NE</v>
      </c>
      <c r="X11" s="125" t="str">
        <f>[7]Agosto!$I$27</f>
        <v>NE</v>
      </c>
      <c r="Y11" s="125" t="str">
        <f>[7]Agosto!$I$28</f>
        <v>NE</v>
      </c>
      <c r="Z11" s="125" t="str">
        <f>[7]Agosto!$I$29</f>
        <v>NE</v>
      </c>
      <c r="AA11" s="125" t="str">
        <f>[7]Agosto!$I$30</f>
        <v>NE</v>
      </c>
      <c r="AB11" s="125" t="str">
        <f>[7]Agosto!$I$31</f>
        <v>NE</v>
      </c>
      <c r="AC11" s="125" t="str">
        <f>[7]Agosto!$I$32</f>
        <v>NE</v>
      </c>
      <c r="AD11" s="125" t="str">
        <f>[7]Agosto!$I$33</f>
        <v>NE</v>
      </c>
      <c r="AE11" s="125" t="str">
        <f>[7]Agosto!$I$34</f>
        <v>NE</v>
      </c>
      <c r="AF11" s="125" t="str">
        <f>[7]Agosto!$I$35</f>
        <v>NE</v>
      </c>
      <c r="AG11" s="74" t="str">
        <f>[7]Agosto!$I$36</f>
        <v>NE</v>
      </c>
      <c r="AH11" s="2" t="s">
        <v>51</v>
      </c>
    </row>
    <row r="12" spans="1:36" ht="13.5" customHeight="1" x14ac:dyDescent="0.2">
      <c r="A12" s="15" t="s">
        <v>4</v>
      </c>
      <c r="B12" s="124" t="str">
        <f>[8]Agosto!$I$5</f>
        <v>O</v>
      </c>
      <c r="C12" s="124" t="str">
        <f>[8]Agosto!$I$6</f>
        <v>O</v>
      </c>
      <c r="D12" s="124" t="str">
        <f>[8]Agosto!$I$7</f>
        <v>S</v>
      </c>
      <c r="E12" s="124" t="str">
        <f>[8]Agosto!$I$8</f>
        <v>O</v>
      </c>
      <c r="F12" s="124" t="str">
        <f>[8]Agosto!$I$9</f>
        <v>O</v>
      </c>
      <c r="G12" s="124" t="str">
        <f>[8]Agosto!$I$10</f>
        <v>SO</v>
      </c>
      <c r="H12" s="124" t="str">
        <f>[8]Agosto!$I$11</f>
        <v>SO</v>
      </c>
      <c r="I12" s="124" t="str">
        <f>[8]Agosto!$I$12</f>
        <v>O</v>
      </c>
      <c r="J12" s="124" t="str">
        <f>[8]Agosto!$I$13</f>
        <v>O</v>
      </c>
      <c r="K12" s="124" t="str">
        <f>[8]Agosto!$I$14</f>
        <v>O</v>
      </c>
      <c r="L12" s="124" t="str">
        <f>[8]Agosto!$I$15</f>
        <v>NO</v>
      </c>
      <c r="M12" s="124" t="str">
        <f>[8]Agosto!$I$16</f>
        <v>O</v>
      </c>
      <c r="N12" s="124" t="str">
        <f>[8]Agosto!$I$17</f>
        <v>O</v>
      </c>
      <c r="O12" s="124" t="str">
        <f>[8]Agosto!$I$18</f>
        <v>O</v>
      </c>
      <c r="P12" s="124" t="str">
        <f>[8]Agosto!$I$19</f>
        <v>S</v>
      </c>
      <c r="Q12" s="124" t="str">
        <f>[8]Agosto!$I$20</f>
        <v>O</v>
      </c>
      <c r="R12" s="124" t="str">
        <f>[8]Agosto!$I$21</f>
        <v>O</v>
      </c>
      <c r="S12" s="124" t="str">
        <f>[8]Agosto!$I$22</f>
        <v>O</v>
      </c>
      <c r="T12" s="125" t="str">
        <f>[8]Agosto!$I$23</f>
        <v>NE</v>
      </c>
      <c r="U12" s="125" t="str">
        <f>[8]Agosto!$I$24</f>
        <v>N</v>
      </c>
      <c r="V12" s="125" t="str">
        <f>[8]Agosto!$I$25</f>
        <v>NO</v>
      </c>
      <c r="W12" s="125" t="str">
        <f>[8]Agosto!$I$26</f>
        <v>O</v>
      </c>
      <c r="X12" s="125" t="str">
        <f>[8]Agosto!$I$27</f>
        <v>O</v>
      </c>
      <c r="Y12" s="125" t="str">
        <f>[8]Agosto!$I$28</f>
        <v>O</v>
      </c>
      <c r="Z12" s="125" t="str">
        <f>[8]Agosto!$I$29</f>
        <v>NO</v>
      </c>
      <c r="AA12" s="125" t="str">
        <f>[8]Agosto!$I$30</f>
        <v>O</v>
      </c>
      <c r="AB12" s="125" t="str">
        <f>[8]Agosto!$I$31</f>
        <v>N</v>
      </c>
      <c r="AC12" s="125" t="str">
        <f>[8]Agosto!$I$32</f>
        <v>NO</v>
      </c>
      <c r="AD12" s="125" t="str">
        <f>[8]Agosto!$I$33</f>
        <v>NO</v>
      </c>
      <c r="AE12" s="125" t="str">
        <f>[8]Agosto!$I$34</f>
        <v>NO</v>
      </c>
      <c r="AF12" s="125" t="str">
        <f>[8]Agosto!$I$35</f>
        <v>O</v>
      </c>
      <c r="AG12" s="74" t="str">
        <f>[8]Agosto!$I$36</f>
        <v>O</v>
      </c>
      <c r="AH12" s="2"/>
    </row>
    <row r="13" spans="1:36" ht="12" customHeight="1" x14ac:dyDescent="0.2">
      <c r="A13" s="15" t="s">
        <v>5</v>
      </c>
      <c r="B13" s="125" t="str">
        <f>[9]Agosto!$I$5</f>
        <v>L</v>
      </c>
      <c r="C13" s="125" t="str">
        <f>[9]Agosto!$I$6</f>
        <v>L</v>
      </c>
      <c r="D13" s="125" t="str">
        <f>[9]Agosto!$I$7</f>
        <v>*</v>
      </c>
      <c r="E13" s="125" t="str">
        <f>[9]Agosto!$I$8</f>
        <v>*</v>
      </c>
      <c r="F13" s="125" t="str">
        <f>[9]Agosto!$I$9</f>
        <v>*</v>
      </c>
      <c r="G13" s="125" t="str">
        <f>[9]Agosto!$I$10</f>
        <v>*</v>
      </c>
      <c r="H13" s="125" t="str">
        <f>[9]Agosto!$I$11</f>
        <v>*</v>
      </c>
      <c r="I13" s="125" t="str">
        <f>[9]Agosto!$I$12</f>
        <v>*</v>
      </c>
      <c r="J13" s="125" t="str">
        <f>[9]Agosto!$I$13</f>
        <v>*</v>
      </c>
      <c r="K13" s="125" t="str">
        <f>[9]Agosto!$I$14</f>
        <v>*</v>
      </c>
      <c r="L13" s="125" t="str">
        <f>[9]Agosto!$I$15</f>
        <v>*</v>
      </c>
      <c r="M13" s="125" t="str">
        <f>[9]Agosto!$I$16</f>
        <v>*</v>
      </c>
      <c r="N13" s="125" t="str">
        <f>[9]Agosto!$I$17</f>
        <v>*</v>
      </c>
      <c r="O13" s="125" t="str">
        <f>[9]Agosto!$I$18</f>
        <v>*</v>
      </c>
      <c r="P13" s="125" t="str">
        <f>[9]Agosto!$I$19</f>
        <v>*</v>
      </c>
      <c r="Q13" s="125" t="str">
        <f>[9]Agosto!$I$20</f>
        <v>*</v>
      </c>
      <c r="R13" s="125" t="str">
        <f>[9]Agosto!$I$21</f>
        <v>*</v>
      </c>
      <c r="S13" s="125" t="str">
        <f>[9]Agosto!$I$22</f>
        <v>*</v>
      </c>
      <c r="T13" s="125" t="str">
        <f>[9]Agosto!$I$23</f>
        <v>*</v>
      </c>
      <c r="U13" s="125" t="str">
        <f>[9]Agosto!$I$24</f>
        <v>*</v>
      </c>
      <c r="V13" s="125" t="str">
        <f>[9]Agosto!$I$25</f>
        <v>*</v>
      </c>
      <c r="W13" s="125" t="str">
        <f>[9]Agosto!$I$26</f>
        <v>*</v>
      </c>
      <c r="X13" s="125" t="str">
        <f>[9]Agosto!$I$27</f>
        <v>*</v>
      </c>
      <c r="Y13" s="125" t="str">
        <f>[9]Agosto!$I$28</f>
        <v>*</v>
      </c>
      <c r="Z13" s="125" t="str">
        <f>[9]Agosto!$I$29</f>
        <v>*</v>
      </c>
      <c r="AA13" s="125" t="str">
        <f>[9]Agosto!$I$30</f>
        <v>*</v>
      </c>
      <c r="AB13" s="125" t="str">
        <f>[9]Agosto!$I$31</f>
        <v>*</v>
      </c>
      <c r="AC13" s="125" t="str">
        <f>[9]Agosto!$I$32</f>
        <v>*</v>
      </c>
      <c r="AD13" s="125" t="str">
        <f>[9]Agosto!$I$33</f>
        <v>*</v>
      </c>
      <c r="AE13" s="125" t="str">
        <f>[9]Agosto!$I$34</f>
        <v>*</v>
      </c>
      <c r="AF13" s="125" t="str">
        <f>[9]Agosto!$I$35</f>
        <v>*</v>
      </c>
      <c r="AG13" s="74" t="str">
        <f>[9]Agosto!$I$36</f>
        <v>L</v>
      </c>
      <c r="AH13" s="2" t="s">
        <v>51</v>
      </c>
    </row>
    <row r="14" spans="1:36" ht="12.75" customHeight="1" x14ac:dyDescent="0.2">
      <c r="A14" s="15" t="s">
        <v>47</v>
      </c>
      <c r="B14" s="125" t="str">
        <f>[10]Agosto!$I$5</f>
        <v>NE</v>
      </c>
      <c r="C14" s="125" t="str">
        <f>[10]Agosto!$I$6</f>
        <v>NE</v>
      </c>
      <c r="D14" s="125" t="str">
        <f>[10]Agosto!$I$7</f>
        <v>NE</v>
      </c>
      <c r="E14" s="125" t="str">
        <f>[10]Agosto!$I$8</f>
        <v>NE</v>
      </c>
      <c r="F14" s="125" t="str">
        <f>[10]Agosto!$I$9</f>
        <v>NE</v>
      </c>
      <c r="G14" s="125" t="str">
        <f>[10]Agosto!$I$10</f>
        <v>NE</v>
      </c>
      <c r="H14" s="125" t="str">
        <f>[10]Agosto!$I$11</f>
        <v>NE</v>
      </c>
      <c r="I14" s="125" t="str">
        <f>[10]Agosto!$I$12</f>
        <v>NE</v>
      </c>
      <c r="J14" s="125" t="str">
        <f>[10]Agosto!$I$13</f>
        <v>NE</v>
      </c>
      <c r="K14" s="125" t="str">
        <f>[10]Agosto!$I$14</f>
        <v>NE</v>
      </c>
      <c r="L14" s="125" t="str">
        <f>[10]Agosto!$I$15</f>
        <v>NE</v>
      </c>
      <c r="M14" s="125" t="str">
        <f>[10]Agosto!$I$16</f>
        <v>NE</v>
      </c>
      <c r="N14" s="125" t="str">
        <f>[10]Agosto!$I$17</f>
        <v>NE</v>
      </c>
      <c r="O14" s="125" t="str">
        <f>[10]Agosto!$I$18</f>
        <v>NE</v>
      </c>
      <c r="P14" s="125" t="str">
        <f>[10]Agosto!$I$19</f>
        <v>NE</v>
      </c>
      <c r="Q14" s="125" t="str">
        <f>[10]Agosto!$I$20</f>
        <v>NE</v>
      </c>
      <c r="R14" s="125" t="str">
        <f>[10]Agosto!$I$21</f>
        <v>NE</v>
      </c>
      <c r="S14" s="125" t="str">
        <f>[10]Agosto!$I$22</f>
        <v>NE</v>
      </c>
      <c r="T14" s="125" t="str">
        <f>[10]Agosto!$I$23</f>
        <v>SE</v>
      </c>
      <c r="U14" s="125" t="str">
        <f>[10]Agosto!$I$24</f>
        <v>L</v>
      </c>
      <c r="V14" s="125" t="str">
        <f>[10]Agosto!$I$25</f>
        <v>NE</v>
      </c>
      <c r="W14" s="125" t="str">
        <f>[10]Agosto!$I$26</f>
        <v>NE</v>
      </c>
      <c r="X14" s="125" t="str">
        <f>[10]Agosto!$I$27</f>
        <v>NE</v>
      </c>
      <c r="Y14" s="125" t="str">
        <f>[10]Agosto!$I$28</f>
        <v>NE</v>
      </c>
      <c r="Z14" s="125" t="str">
        <f>[10]Agosto!$I$29</f>
        <v>O</v>
      </c>
      <c r="AA14" s="125" t="str">
        <f>[10]Agosto!$I$30</f>
        <v>NE</v>
      </c>
      <c r="AB14" s="125" t="str">
        <f>[10]Agosto!$I$31</f>
        <v>NE</v>
      </c>
      <c r="AC14" s="125" t="str">
        <f>[10]Agosto!$I$32</f>
        <v>L</v>
      </c>
      <c r="AD14" s="125" t="str">
        <f>[10]Agosto!$I$33</f>
        <v>L</v>
      </c>
      <c r="AE14" s="125" t="str">
        <f>[10]Agosto!$I$34</f>
        <v>L</v>
      </c>
      <c r="AF14" s="125" t="str">
        <f>[10]Agosto!$I$35</f>
        <v>NE</v>
      </c>
      <c r="AG14" s="74" t="str">
        <f>[10]Agosto!$I$36</f>
        <v>NE</v>
      </c>
      <c r="AH14" s="2"/>
    </row>
    <row r="15" spans="1:36" ht="13.5" customHeight="1" x14ac:dyDescent="0.2">
      <c r="A15" s="15" t="s">
        <v>6</v>
      </c>
      <c r="B15" s="125" t="str">
        <f>[11]Agosto!$I$5</f>
        <v>L</v>
      </c>
      <c r="C15" s="125" t="str">
        <f>[11]Agosto!$I$6</f>
        <v>NO</v>
      </c>
      <c r="D15" s="125" t="str">
        <f>[11]Agosto!$I$7</f>
        <v>SE</v>
      </c>
      <c r="E15" s="125" t="str">
        <f>[11]Agosto!$I$8</f>
        <v>L</v>
      </c>
      <c r="F15" s="125" t="str">
        <f>[11]Agosto!$I$9</f>
        <v>SE</v>
      </c>
      <c r="G15" s="125" t="str">
        <f>[11]Agosto!$I$10</f>
        <v>NO</v>
      </c>
      <c r="H15" s="125" t="str">
        <f>[11]Agosto!$I$11</f>
        <v>NO</v>
      </c>
      <c r="I15" s="125" t="str">
        <f>[11]Agosto!$I$12</f>
        <v>NE</v>
      </c>
      <c r="J15" s="125" t="str">
        <f>[11]Agosto!$I$13</f>
        <v>NE</v>
      </c>
      <c r="K15" s="125" t="str">
        <f>[11]Agosto!$I$14</f>
        <v>SE</v>
      </c>
      <c r="L15" s="125" t="str">
        <f>[11]Agosto!$I$15</f>
        <v>SE</v>
      </c>
      <c r="M15" s="125" t="str">
        <f>[11]Agosto!$I$16</f>
        <v>SE</v>
      </c>
      <c r="N15" s="125" t="str">
        <f>[11]Agosto!$I$17</f>
        <v>SE</v>
      </c>
      <c r="O15" s="125" t="str">
        <f>[11]Agosto!$I$18</f>
        <v>NE</v>
      </c>
      <c r="P15" s="125" t="str">
        <f>[11]Agosto!$I$19</f>
        <v>SE</v>
      </c>
      <c r="Q15" s="125" t="str">
        <f>[11]Agosto!$I$20</f>
        <v>L</v>
      </c>
      <c r="R15" s="125" t="str">
        <f>[11]Agosto!$I$21</f>
        <v>SE</v>
      </c>
      <c r="S15" s="125" t="str">
        <f>[11]Agosto!$I$22</f>
        <v>O</v>
      </c>
      <c r="T15" s="125" t="str">
        <f>[11]Agosto!$I$23</f>
        <v>SE</v>
      </c>
      <c r="U15" s="125" t="str">
        <f>[11]Agosto!$I$24</f>
        <v>SE</v>
      </c>
      <c r="V15" s="125" t="str">
        <f>[11]Agosto!$I$25</f>
        <v>SE</v>
      </c>
      <c r="W15" s="125" t="str">
        <f>[11]Agosto!$I$26</f>
        <v>SE</v>
      </c>
      <c r="X15" s="125" t="str">
        <f>[11]Agosto!$I$27</f>
        <v>L</v>
      </c>
      <c r="Y15" s="125" t="str">
        <f>[11]Agosto!$I$28</f>
        <v>O</v>
      </c>
      <c r="Z15" s="125" t="str">
        <f>[11]Agosto!$I$29</f>
        <v>SE</v>
      </c>
      <c r="AA15" s="125" t="str">
        <f>[11]Agosto!$I$30</f>
        <v>SE</v>
      </c>
      <c r="AB15" s="125" t="str">
        <f>[11]Agosto!$I$31</f>
        <v>NO</v>
      </c>
      <c r="AC15" s="125" t="str">
        <f>[11]Agosto!$I$32</f>
        <v>SE</v>
      </c>
      <c r="AD15" s="125" t="str">
        <f>[11]Agosto!$I$33</f>
        <v>SE</v>
      </c>
      <c r="AE15" s="125" t="str">
        <f>[11]Agosto!$I$34</f>
        <v>SE</v>
      </c>
      <c r="AF15" s="125" t="str">
        <f>[11]Agosto!$I$35</f>
        <v>SE</v>
      </c>
      <c r="AG15" s="74" t="str">
        <f>[11]Agosto!$I$36</f>
        <v>SE</v>
      </c>
      <c r="AH15" s="2"/>
      <c r="AI15" s="21" t="s">
        <v>51</v>
      </c>
    </row>
    <row r="16" spans="1:36" ht="13.5" customHeight="1" x14ac:dyDescent="0.2">
      <c r="A16" s="15" t="s">
        <v>7</v>
      </c>
      <c r="B16" s="124" t="str">
        <f>[12]Agosto!$I$5</f>
        <v>NE</v>
      </c>
      <c r="C16" s="124" t="str">
        <f>[12]Agosto!$I$6</f>
        <v>NE</v>
      </c>
      <c r="D16" s="124" t="str">
        <f>[12]Agosto!$I$7</f>
        <v>NE</v>
      </c>
      <c r="E16" s="124" t="str">
        <f>[12]Agosto!$I$8</f>
        <v>N</v>
      </c>
      <c r="F16" s="124" t="str">
        <f>[12]Agosto!$I$9</f>
        <v>N</v>
      </c>
      <c r="G16" s="124" t="str">
        <f>[12]Agosto!$I$10</f>
        <v>NE</v>
      </c>
      <c r="H16" s="124" t="str">
        <f>[12]Agosto!$I$11</f>
        <v>N</v>
      </c>
      <c r="I16" s="124" t="str">
        <f>[12]Agosto!$I$12</f>
        <v>NE</v>
      </c>
      <c r="J16" s="124" t="str">
        <f>[12]Agosto!$I$13</f>
        <v>NE</v>
      </c>
      <c r="K16" s="124" t="str">
        <f>[12]Agosto!$I$14</f>
        <v>NE</v>
      </c>
      <c r="L16" s="124" t="str">
        <f>[12]Agosto!$I$15</f>
        <v>NE</v>
      </c>
      <c r="M16" s="124" t="str">
        <f>[12]Agosto!$I$16</f>
        <v>NE</v>
      </c>
      <c r="N16" s="124" t="str">
        <f>[12]Agosto!$I$17</f>
        <v>NE</v>
      </c>
      <c r="O16" s="124" t="str">
        <f>[12]Agosto!$I$18</f>
        <v>NE</v>
      </c>
      <c r="P16" s="124" t="str">
        <f>[12]Agosto!$I$19</f>
        <v>N</v>
      </c>
      <c r="Q16" s="124" t="str">
        <f>[12]Agosto!$I$20</f>
        <v>NE</v>
      </c>
      <c r="R16" s="124" t="str">
        <f>[12]Agosto!$I$21</f>
        <v>NE</v>
      </c>
      <c r="S16" s="124" t="str">
        <f>[12]Agosto!$I$22</f>
        <v>SO</v>
      </c>
      <c r="T16" s="125" t="str">
        <f>[12]Agosto!$I$23</f>
        <v>S</v>
      </c>
      <c r="U16" s="125" t="str">
        <f>[12]Agosto!$I$24</f>
        <v>SE</v>
      </c>
      <c r="V16" s="125" t="str">
        <f>[12]Agosto!$I$25</f>
        <v>L</v>
      </c>
      <c r="W16" s="125" t="str">
        <f>[12]Agosto!$I$26</f>
        <v>NE</v>
      </c>
      <c r="X16" s="125" t="str">
        <f>[12]Agosto!$I$27</f>
        <v>NE</v>
      </c>
      <c r="Y16" s="125" t="str">
        <f>[12]Agosto!$I$28</f>
        <v>L</v>
      </c>
      <c r="Z16" s="125" t="str">
        <f>[12]Agosto!$I$29</f>
        <v>NE</v>
      </c>
      <c r="AA16" s="125" t="str">
        <f>[12]Agosto!$I$30</f>
        <v>NE</v>
      </c>
      <c r="AB16" s="125" t="str">
        <f>[12]Agosto!$I$31</f>
        <v>NE</v>
      </c>
      <c r="AC16" s="125" t="str">
        <f>[12]Agosto!$I$32</f>
        <v>L</v>
      </c>
      <c r="AD16" s="125" t="str">
        <f>[12]Agosto!$I$33</f>
        <v>NE</v>
      </c>
      <c r="AE16" s="125" t="str">
        <f>[12]Agosto!$I$34</f>
        <v>NE</v>
      </c>
      <c r="AF16" s="125" t="str">
        <f>[12]Agosto!$I$35</f>
        <v>L</v>
      </c>
      <c r="AG16" s="74" t="str">
        <f>[12]Agosto!$I$36</f>
        <v>NE</v>
      </c>
      <c r="AH16" s="2"/>
      <c r="AJ16" t="s">
        <v>51</v>
      </c>
    </row>
    <row r="17" spans="1:35" ht="12.75" customHeight="1" x14ac:dyDescent="0.2">
      <c r="A17" s="15" t="s">
        <v>8</v>
      </c>
      <c r="B17" s="124" t="str">
        <f>[13]Agosto!$I$5</f>
        <v>NE</v>
      </c>
      <c r="C17" s="124" t="str">
        <f>[13]Agosto!$I$6</f>
        <v>NE</v>
      </c>
      <c r="D17" s="124" t="str">
        <f>[13]Agosto!$I$7</f>
        <v>N</v>
      </c>
      <c r="E17" s="124" t="str">
        <f>[13]Agosto!$I$8</f>
        <v>NE</v>
      </c>
      <c r="F17" s="124" t="str">
        <f>[13]Agosto!$I$9</f>
        <v>NE</v>
      </c>
      <c r="G17" s="124" t="str">
        <f>[13]Agosto!$I$10</f>
        <v>NE</v>
      </c>
      <c r="H17" s="124" t="str">
        <f>[13]Agosto!$I$11</f>
        <v>NE</v>
      </c>
      <c r="I17" s="124" t="str">
        <f>[13]Agosto!$I$12</f>
        <v>NE</v>
      </c>
      <c r="J17" s="124" t="str">
        <f>[13]Agosto!$I$13</f>
        <v>NE</v>
      </c>
      <c r="K17" s="124" t="str">
        <f>[13]Agosto!$I$14</f>
        <v>NE</v>
      </c>
      <c r="L17" s="124" t="str">
        <f>[13]Agosto!$I$15</f>
        <v>NE</v>
      </c>
      <c r="M17" s="124" t="str">
        <f>[13]Agosto!$I$16</f>
        <v>NE</v>
      </c>
      <c r="N17" s="124" t="str">
        <f>[13]Agosto!$I$17</f>
        <v>NE</v>
      </c>
      <c r="O17" s="124" t="str">
        <f>[13]Agosto!$I$18</f>
        <v>NE</v>
      </c>
      <c r="P17" s="124" t="str">
        <f>[13]Agosto!$I$19</f>
        <v>NE</v>
      </c>
      <c r="Q17" s="125" t="str">
        <f>[13]Agosto!$I$20</f>
        <v>NE</v>
      </c>
      <c r="R17" s="125" t="str">
        <f>[13]Agosto!$I$21</f>
        <v>NE</v>
      </c>
      <c r="S17" s="125" t="str">
        <f>[13]Agosto!$I$22</f>
        <v>SO</v>
      </c>
      <c r="T17" s="125" t="str">
        <f>[13]Agosto!$I$23</f>
        <v>S</v>
      </c>
      <c r="U17" s="125" t="str">
        <f>[13]Agosto!$I$24</f>
        <v>SE</v>
      </c>
      <c r="V17" s="125" t="str">
        <f>[13]Agosto!$I$25</f>
        <v>NE</v>
      </c>
      <c r="W17" s="125" t="str">
        <f>[13]Agosto!$I$26</f>
        <v>NE</v>
      </c>
      <c r="X17" s="125" t="str">
        <f>[13]Agosto!$I$27</f>
        <v>N</v>
      </c>
      <c r="Y17" s="125" t="str">
        <f>[13]Agosto!$I$28</f>
        <v>SE</v>
      </c>
      <c r="Z17" s="125" t="str">
        <f>[13]Agosto!$I$29</f>
        <v>L</v>
      </c>
      <c r="AA17" s="125" t="str">
        <f>[13]Agosto!$I$30</f>
        <v>NE</v>
      </c>
      <c r="AB17" s="125" t="str">
        <f>[13]Agosto!$I$31</f>
        <v>SE</v>
      </c>
      <c r="AC17" s="125" t="str">
        <f>[13]Agosto!$I$32</f>
        <v>NE</v>
      </c>
      <c r="AD17" s="125" t="str">
        <f>[13]Agosto!$I$33</f>
        <v>NE</v>
      </c>
      <c r="AE17" s="125" t="str">
        <f>[13]Agosto!$I$34</f>
        <v>NE</v>
      </c>
      <c r="AF17" s="125" t="str">
        <f>[13]Agosto!$I$35</f>
        <v>NE</v>
      </c>
      <c r="AG17" s="74" t="str">
        <f>[13]Agosto!$I$36</f>
        <v>NE</v>
      </c>
      <c r="AH17" s="2"/>
    </row>
    <row r="18" spans="1:35" ht="13.5" customHeight="1" x14ac:dyDescent="0.2">
      <c r="A18" s="15" t="s">
        <v>9</v>
      </c>
      <c r="B18" s="124" t="str">
        <f>[14]Agosto!$I$5</f>
        <v>L</v>
      </c>
      <c r="C18" s="124" t="str">
        <f>[14]Agosto!$I$6</f>
        <v>L</v>
      </c>
      <c r="D18" s="124" t="str">
        <f>[14]Agosto!$I$7</f>
        <v>NE</v>
      </c>
      <c r="E18" s="124" t="str">
        <f>[14]Agosto!$I$8</f>
        <v>NE</v>
      </c>
      <c r="F18" s="124" t="str">
        <f>[14]Agosto!$I$9</f>
        <v>N</v>
      </c>
      <c r="G18" s="124" t="str">
        <f>[14]Agosto!$I$10</f>
        <v>NE</v>
      </c>
      <c r="H18" s="124" t="str">
        <f>[14]Agosto!$I$11</f>
        <v>N</v>
      </c>
      <c r="I18" s="124" t="str">
        <f>[14]Agosto!$I$12</f>
        <v>NE</v>
      </c>
      <c r="J18" s="124" t="str">
        <f>[14]Agosto!$I$13</f>
        <v>L</v>
      </c>
      <c r="K18" s="124" t="str">
        <f>[14]Agosto!$I$14</f>
        <v>NE</v>
      </c>
      <c r="L18" s="124" t="str">
        <f>[14]Agosto!$I$15</f>
        <v>NE</v>
      </c>
      <c r="M18" s="124" t="str">
        <f>[14]Agosto!$I$16</f>
        <v>L</v>
      </c>
      <c r="N18" s="124" t="str">
        <f>[14]Agosto!$I$17</f>
        <v>L</v>
      </c>
      <c r="O18" s="124" t="str">
        <f>[14]Agosto!$I$18</f>
        <v>L</v>
      </c>
      <c r="P18" s="124" t="str">
        <f>[14]Agosto!$I$19</f>
        <v>NE</v>
      </c>
      <c r="Q18" s="124" t="str">
        <f>[14]Agosto!$I$20</f>
        <v>NE</v>
      </c>
      <c r="R18" s="124" t="str">
        <f>[14]Agosto!$I$21</f>
        <v>L</v>
      </c>
      <c r="S18" s="124" t="str">
        <f>[14]Agosto!$I$22</f>
        <v>NE</v>
      </c>
      <c r="T18" s="125" t="str">
        <f>[14]Agosto!$I$23</f>
        <v>SO</v>
      </c>
      <c r="U18" s="125" t="str">
        <f>[14]Agosto!$I$24</f>
        <v>S</v>
      </c>
      <c r="V18" s="125" t="str">
        <f>[14]Agosto!$I$25</f>
        <v>SE</v>
      </c>
      <c r="W18" s="125" t="str">
        <f>[14]Agosto!$I$26</f>
        <v>L</v>
      </c>
      <c r="X18" s="125" t="str">
        <f>[14]Agosto!$I$27</f>
        <v>NE</v>
      </c>
      <c r="Y18" s="125" t="str">
        <f>[14]Agosto!$I$28</f>
        <v>L</v>
      </c>
      <c r="Z18" s="125" t="str">
        <f>[14]Agosto!$I$29</f>
        <v>L</v>
      </c>
      <c r="AA18" s="125" t="str">
        <f>[14]Agosto!$I$30</f>
        <v>L</v>
      </c>
      <c r="AB18" s="125" t="str">
        <f>[14]Agosto!$I$31</f>
        <v>NE</v>
      </c>
      <c r="AC18" s="125" t="str">
        <f>[14]Agosto!$I$32</f>
        <v>SE</v>
      </c>
      <c r="AD18" s="125" t="str">
        <f>[14]Agosto!$I$33</f>
        <v>NE</v>
      </c>
      <c r="AE18" s="125" t="str">
        <f>[14]Agosto!$I$34</f>
        <v>L</v>
      </c>
      <c r="AF18" s="125" t="str">
        <f>[14]Agosto!$I$35</f>
        <v>L</v>
      </c>
      <c r="AG18" s="74" t="str">
        <f>[14]Agosto!$I$36</f>
        <v>L</v>
      </c>
      <c r="AH18" s="2"/>
    </row>
    <row r="19" spans="1:35" ht="12.75" customHeight="1" x14ac:dyDescent="0.2">
      <c r="A19" s="15" t="s">
        <v>46</v>
      </c>
      <c r="B19" s="124" t="str">
        <f>[15]Agosto!$I$5</f>
        <v>NE</v>
      </c>
      <c r="C19" s="124" t="str">
        <f>[15]Agosto!$I$6</f>
        <v>N</v>
      </c>
      <c r="D19" s="124" t="str">
        <f>[15]Agosto!$I$7</f>
        <v>SE</v>
      </c>
      <c r="E19" s="124" t="str">
        <f>[15]Agosto!$I$8</f>
        <v>SE</v>
      </c>
      <c r="F19" s="124" t="str">
        <f>[15]Agosto!$I$9</f>
        <v>N</v>
      </c>
      <c r="G19" s="124" t="str">
        <f>[15]Agosto!$I$10</f>
        <v>N</v>
      </c>
      <c r="H19" s="124" t="str">
        <f>[15]Agosto!$I$11</f>
        <v>N</v>
      </c>
      <c r="I19" s="124" t="str">
        <f>[15]Agosto!$I$12</f>
        <v>N</v>
      </c>
      <c r="J19" s="124" t="str">
        <f>[15]Agosto!$I$13</f>
        <v>N</v>
      </c>
      <c r="K19" s="124" t="str">
        <f>[15]Agosto!$I$14</f>
        <v>N</v>
      </c>
      <c r="L19" s="124" t="str">
        <f>[15]Agosto!$I$15</f>
        <v>NE</v>
      </c>
      <c r="M19" s="124" t="str">
        <f>[15]Agosto!$I$16</f>
        <v>N</v>
      </c>
      <c r="N19" s="124" t="str">
        <f>[15]Agosto!$I$17</f>
        <v>SE</v>
      </c>
      <c r="O19" s="124" t="str">
        <f>[15]Agosto!$I$18</f>
        <v>SE</v>
      </c>
      <c r="P19" s="124" t="str">
        <f>[15]Agosto!$I$19</f>
        <v>N</v>
      </c>
      <c r="Q19" s="124" t="str">
        <f>[15]Agosto!$I$20</f>
        <v>SE</v>
      </c>
      <c r="R19" s="124" t="str">
        <f>[15]Agosto!$I$21</f>
        <v>SE</v>
      </c>
      <c r="S19" s="124" t="str">
        <f>[15]Agosto!$I$22</f>
        <v>SE</v>
      </c>
      <c r="T19" s="125" t="str">
        <f>[15]Agosto!$I$23</f>
        <v>S</v>
      </c>
      <c r="U19" s="125" t="str">
        <f>[15]Agosto!$I$24</f>
        <v>S</v>
      </c>
      <c r="V19" s="125" t="str">
        <f>[15]Agosto!$I$25</f>
        <v>L</v>
      </c>
      <c r="W19" s="125" t="str">
        <f>[15]Agosto!$I$26</f>
        <v>N</v>
      </c>
      <c r="X19" s="125" t="str">
        <f>[15]Agosto!$I$27</f>
        <v>SE</v>
      </c>
      <c r="Y19" s="125" t="str">
        <f>[15]Agosto!$I$28</f>
        <v>S</v>
      </c>
      <c r="Z19" s="125" t="str">
        <f>[15]Agosto!$I$29</f>
        <v>N</v>
      </c>
      <c r="AA19" s="125" t="str">
        <f>[15]Agosto!$I$30</f>
        <v>SE</v>
      </c>
      <c r="AB19" s="125" t="str">
        <f>[15]Agosto!$I$31</f>
        <v>SE</v>
      </c>
      <c r="AC19" s="125" t="str">
        <f>[15]Agosto!$I$32</f>
        <v>S</v>
      </c>
      <c r="AD19" s="125" t="str">
        <f>[15]Agosto!$I$33</f>
        <v>NE</v>
      </c>
      <c r="AE19" s="125" t="str">
        <f>[15]Agosto!$I$34</f>
        <v>SE</v>
      </c>
      <c r="AF19" s="125" t="str">
        <f>[15]Agosto!$I$35</f>
        <v>SE</v>
      </c>
      <c r="AG19" s="74" t="str">
        <f>[15]Agosto!$I$36</f>
        <v>SE</v>
      </c>
      <c r="AH19" s="2"/>
    </row>
    <row r="20" spans="1:35" ht="12.75" customHeight="1" x14ac:dyDescent="0.2">
      <c r="A20" s="15" t="s">
        <v>10</v>
      </c>
      <c r="B20" s="17" t="str">
        <f>[16]Agosto!$I$5</f>
        <v>NE</v>
      </c>
      <c r="C20" s="17" t="str">
        <f>[16]Agosto!$I$6</f>
        <v>NE</v>
      </c>
      <c r="D20" s="17" t="str">
        <f>[16]Agosto!$I$7</f>
        <v>N</v>
      </c>
      <c r="E20" s="17" t="str">
        <f>[16]Agosto!$I$8</f>
        <v>NE</v>
      </c>
      <c r="F20" s="17" t="str">
        <f>[16]Agosto!$I$9</f>
        <v>N</v>
      </c>
      <c r="G20" s="17" t="str">
        <f>[16]Agosto!$I$10</f>
        <v>N</v>
      </c>
      <c r="H20" s="17" t="str">
        <f>[16]Agosto!$I$11</f>
        <v>NE</v>
      </c>
      <c r="I20" s="17" t="str">
        <f>[16]Agosto!$I$12</f>
        <v>NE</v>
      </c>
      <c r="J20" s="17" t="str">
        <f>[16]Agosto!$I$13</f>
        <v>NE</v>
      </c>
      <c r="K20" s="17" t="str">
        <f>[16]Agosto!$I$14</f>
        <v>NE</v>
      </c>
      <c r="L20" s="17" t="str">
        <f>[16]Agosto!$I$15</f>
        <v>NE</v>
      </c>
      <c r="M20" s="17" t="str">
        <f>[16]Agosto!$I$16</f>
        <v>L</v>
      </c>
      <c r="N20" s="17" t="str">
        <f>[16]Agosto!$I$17</f>
        <v>NE</v>
      </c>
      <c r="O20" s="17" t="str">
        <f>[16]Agosto!$I$18</f>
        <v>NE</v>
      </c>
      <c r="P20" s="17" t="str">
        <f>[16]Agosto!$I$19</f>
        <v>N</v>
      </c>
      <c r="Q20" s="17" t="str">
        <f>[16]Agosto!$I$20</f>
        <v>NE</v>
      </c>
      <c r="R20" s="17" t="str">
        <f>[16]Agosto!$I$21</f>
        <v>L</v>
      </c>
      <c r="S20" s="17" t="str">
        <f>[16]Agosto!$I$22</f>
        <v>NE</v>
      </c>
      <c r="T20" s="125" t="str">
        <f>[16]Agosto!$I$23</f>
        <v>S</v>
      </c>
      <c r="U20" s="125" t="str">
        <f>[16]Agosto!$I$24</f>
        <v>SE</v>
      </c>
      <c r="V20" s="125" t="str">
        <f>[16]Agosto!$I$25</f>
        <v>L</v>
      </c>
      <c r="W20" s="125" t="str">
        <f>[16]Agosto!$I$26</f>
        <v>NE</v>
      </c>
      <c r="X20" s="125" t="str">
        <f>[16]Agosto!$I$27</f>
        <v>L</v>
      </c>
      <c r="Y20" s="125" t="str">
        <f>[16]Agosto!$I$28</f>
        <v>L</v>
      </c>
      <c r="Z20" s="125" t="str">
        <f>[16]Agosto!$I$29</f>
        <v>L</v>
      </c>
      <c r="AA20" s="125" t="str">
        <f>[16]Agosto!$I$30</f>
        <v>NE</v>
      </c>
      <c r="AB20" s="125" t="str">
        <f>[16]Agosto!$I$31</f>
        <v>NO</v>
      </c>
      <c r="AC20" s="125" t="str">
        <f>[16]Agosto!$I$32</f>
        <v>L</v>
      </c>
      <c r="AD20" s="125" t="str">
        <f>[16]Agosto!$I$33</f>
        <v>NE</v>
      </c>
      <c r="AE20" s="125" t="str">
        <f>[16]Agosto!$I$34</f>
        <v>NE</v>
      </c>
      <c r="AF20" s="125" t="str">
        <f>[16]Agosto!$I$35</f>
        <v>N</v>
      </c>
      <c r="AG20" s="74" t="str">
        <f>[16]Agosto!$I$36</f>
        <v>NE</v>
      </c>
      <c r="AH20" s="2"/>
      <c r="AI20" t="s">
        <v>51</v>
      </c>
    </row>
    <row r="21" spans="1:35" ht="13.5" customHeight="1" x14ac:dyDescent="0.2">
      <c r="A21" s="15" t="s">
        <v>11</v>
      </c>
      <c r="B21" s="124" t="str">
        <f>[17]Agosto!$I$5</f>
        <v>NE</v>
      </c>
      <c r="C21" s="124" t="str">
        <f>[17]Agosto!$I$6</f>
        <v>NE</v>
      </c>
      <c r="D21" s="124" t="str">
        <f>[17]Agosto!$I$7</f>
        <v>NE</v>
      </c>
      <c r="E21" s="124" t="str">
        <f>[17]Agosto!$I$8</f>
        <v>L</v>
      </c>
      <c r="F21" s="124" t="str">
        <f>[17]Agosto!$I$9</f>
        <v>NE</v>
      </c>
      <c r="G21" s="124" t="str">
        <f>[17]Agosto!$I$10</f>
        <v>NE</v>
      </c>
      <c r="H21" s="124" t="str">
        <f>[17]Agosto!$I$11</f>
        <v>L</v>
      </c>
      <c r="I21" s="124" t="str">
        <f>[17]Agosto!$I$12</f>
        <v>L</v>
      </c>
      <c r="J21" s="124" t="str">
        <f>[17]Agosto!$I$13</f>
        <v>SE</v>
      </c>
      <c r="K21" s="124" t="str">
        <f>[17]Agosto!$I$14</f>
        <v>NE</v>
      </c>
      <c r="L21" s="124" t="str">
        <f>[17]Agosto!$I$15</f>
        <v>SO</v>
      </c>
      <c r="M21" s="124" t="str">
        <f>[17]Agosto!$I$16</f>
        <v>NE</v>
      </c>
      <c r="N21" s="124" t="str">
        <f>[17]Agosto!$I$17</f>
        <v>NE</v>
      </c>
      <c r="O21" s="124" t="str">
        <f>[17]Agosto!$I$18</f>
        <v>NE</v>
      </c>
      <c r="P21" s="124" t="str">
        <f>[17]Agosto!$I$19</f>
        <v>NE</v>
      </c>
      <c r="Q21" s="124" t="str">
        <f>[17]Agosto!$I$20</f>
        <v>NE</v>
      </c>
      <c r="R21" s="124" t="str">
        <f>[17]Agosto!$I$21</f>
        <v>NE</v>
      </c>
      <c r="S21" s="124" t="str">
        <f>[17]Agosto!$I$22</f>
        <v>NE</v>
      </c>
      <c r="T21" s="125" t="str">
        <f>[17]Agosto!$I$23</f>
        <v>NE</v>
      </c>
      <c r="U21" s="125" t="str">
        <f>[17]Agosto!$I$24</f>
        <v>SO</v>
      </c>
      <c r="V21" s="125" t="str">
        <f>[17]Agosto!$I$25</f>
        <v>SO</v>
      </c>
      <c r="W21" s="125" t="str">
        <f>[17]Agosto!$I$26</f>
        <v>NE</v>
      </c>
      <c r="X21" s="125" t="str">
        <f>[17]Agosto!$I$27</f>
        <v>NE</v>
      </c>
      <c r="Y21" s="125" t="str">
        <f>[17]Agosto!$I$28</f>
        <v>SO</v>
      </c>
      <c r="Z21" s="125" t="str">
        <f>[17]Agosto!$I$29</f>
        <v>SO</v>
      </c>
      <c r="AA21" s="125" t="str">
        <f>[17]Agosto!$I$30</f>
        <v>SO</v>
      </c>
      <c r="AB21" s="125" t="str">
        <f>[17]Agosto!$I$31</f>
        <v>NE</v>
      </c>
      <c r="AC21" s="125" t="str">
        <f>[17]Agosto!$I$32</f>
        <v>SO</v>
      </c>
      <c r="AD21" s="125" t="str">
        <f>[17]Agosto!$I$33</f>
        <v>SO</v>
      </c>
      <c r="AE21" s="125" t="str">
        <f>[17]Agosto!$I$34</f>
        <v>SO</v>
      </c>
      <c r="AF21" s="125" t="str">
        <f>[17]Agosto!$I$35</f>
        <v>NE</v>
      </c>
      <c r="AG21" s="74" t="str">
        <f>[17]Agosto!$I$36</f>
        <v>NE</v>
      </c>
      <c r="AH21" s="2"/>
    </row>
    <row r="22" spans="1:35" ht="13.5" customHeight="1" x14ac:dyDescent="0.2">
      <c r="A22" s="15" t="s">
        <v>12</v>
      </c>
      <c r="B22" s="124" t="str">
        <f>[18]Agosto!$I$5</f>
        <v>O</v>
      </c>
      <c r="C22" s="124" t="str">
        <f>[18]Agosto!$I$6</f>
        <v>NE</v>
      </c>
      <c r="D22" s="124" t="str">
        <f>[18]Agosto!$I$7</f>
        <v>N</v>
      </c>
      <c r="E22" s="124" t="str">
        <f>[18]Agosto!$I$8</f>
        <v>S</v>
      </c>
      <c r="F22" s="124" t="str">
        <f>[18]Agosto!$I$9</f>
        <v>NE</v>
      </c>
      <c r="G22" s="124" t="str">
        <f>[18]Agosto!$I$10</f>
        <v>N</v>
      </c>
      <c r="H22" s="124" t="str">
        <f>[18]Agosto!$I$11</f>
        <v>N</v>
      </c>
      <c r="I22" s="124" t="str">
        <f>[18]Agosto!$I$12</f>
        <v>N</v>
      </c>
      <c r="J22" s="124" t="str">
        <f>[18]Agosto!$I$13</f>
        <v>N</v>
      </c>
      <c r="K22" s="124" t="str">
        <f>[18]Agosto!$I$14</f>
        <v>O</v>
      </c>
      <c r="L22" s="124" t="str">
        <f>[18]Agosto!$I$15</f>
        <v>S</v>
      </c>
      <c r="M22" s="124" t="str">
        <f>[18]Agosto!$I$16</f>
        <v>NO</v>
      </c>
      <c r="N22" s="124" t="str">
        <f>[18]Agosto!$I$17</f>
        <v>O</v>
      </c>
      <c r="O22" s="124" t="str">
        <f>[18]Agosto!$I$18</f>
        <v>S</v>
      </c>
      <c r="P22" s="124" t="str">
        <f>[18]Agosto!$I$19</f>
        <v>SE</v>
      </c>
      <c r="Q22" s="124" t="str">
        <f>[18]Agosto!$I$20</f>
        <v>S</v>
      </c>
      <c r="R22" s="124" t="str">
        <f>[18]Agosto!$I$21</f>
        <v>NO</v>
      </c>
      <c r="S22" s="124" t="str">
        <f>[18]Agosto!$I$22</f>
        <v>SO</v>
      </c>
      <c r="T22" s="124" t="str">
        <f>[18]Agosto!$I$23</f>
        <v>S</v>
      </c>
      <c r="U22" s="124" t="str">
        <f>[18]Agosto!$I$24</f>
        <v>S</v>
      </c>
      <c r="V22" s="124" t="str">
        <f>[18]Agosto!$I$25</f>
        <v>S</v>
      </c>
      <c r="W22" s="124" t="str">
        <f>[18]Agosto!$I$26</f>
        <v>O</v>
      </c>
      <c r="X22" s="124" t="str">
        <f>[18]Agosto!$I$27</f>
        <v>O</v>
      </c>
      <c r="Y22" s="124" t="str">
        <f>[18]Agosto!$I$28</f>
        <v>O</v>
      </c>
      <c r="Z22" s="124" t="str">
        <f>[18]Agosto!$I$29</f>
        <v>S</v>
      </c>
      <c r="AA22" s="124" t="str">
        <f>[18]Agosto!$I$30</f>
        <v>N</v>
      </c>
      <c r="AB22" s="124" t="str">
        <f>[18]Agosto!$I$31</f>
        <v>SE</v>
      </c>
      <c r="AC22" s="124" t="str">
        <f>[18]Agosto!$I$32</f>
        <v>S</v>
      </c>
      <c r="AD22" s="124" t="str">
        <f>[18]Agosto!$I$33</f>
        <v>S</v>
      </c>
      <c r="AE22" s="124" t="str">
        <f>[18]Agosto!$I$34</f>
        <v>S</v>
      </c>
      <c r="AF22" s="124" t="str">
        <f>[18]Agosto!$I$35</f>
        <v>S</v>
      </c>
      <c r="AG22" s="39" t="str">
        <f>[18]Agosto!$I$36</f>
        <v>S</v>
      </c>
      <c r="AH22" s="2"/>
    </row>
    <row r="23" spans="1:35" ht="13.5" customHeight="1" x14ac:dyDescent="0.2">
      <c r="A23" s="15" t="s">
        <v>13</v>
      </c>
      <c r="B23" s="125" t="str">
        <f>[19]Agosto!$I$5</f>
        <v>NE</v>
      </c>
      <c r="C23" s="125" t="str">
        <f>[19]Agosto!$I$6</f>
        <v>N</v>
      </c>
      <c r="D23" s="125" t="str">
        <f>[19]Agosto!$I$7</f>
        <v>NO</v>
      </c>
      <c r="E23" s="125" t="str">
        <f>[19]Agosto!$I$8</f>
        <v>NE</v>
      </c>
      <c r="F23" s="125" t="str">
        <f>[19]Agosto!$I$9</f>
        <v>N</v>
      </c>
      <c r="G23" s="125" t="str">
        <f>[19]Agosto!$I$10</f>
        <v>N</v>
      </c>
      <c r="H23" s="125" t="str">
        <f>[19]Agosto!$I$11</f>
        <v>N</v>
      </c>
      <c r="I23" s="125" t="str">
        <f>[19]Agosto!$I$12</f>
        <v>N</v>
      </c>
      <c r="J23" s="125" t="str">
        <f>[19]Agosto!$I$13</f>
        <v>*</v>
      </c>
      <c r="K23" s="125" t="str">
        <f>[19]Agosto!$I$14</f>
        <v>*</v>
      </c>
      <c r="L23" s="125" t="str">
        <f>[19]Agosto!$I$15</f>
        <v>*</v>
      </c>
      <c r="M23" s="125" t="str">
        <f>[19]Agosto!$I$16</f>
        <v>*</v>
      </c>
      <c r="N23" s="125" t="str">
        <f>[19]Agosto!$I$17</f>
        <v>*</v>
      </c>
      <c r="O23" s="125" t="str">
        <f>[19]Agosto!$I$18</f>
        <v>*</v>
      </c>
      <c r="P23" s="125" t="str">
        <f>[19]Agosto!$I$19</f>
        <v>*</v>
      </c>
      <c r="Q23" s="125" t="str">
        <f>[19]Agosto!$I$20</f>
        <v>*</v>
      </c>
      <c r="R23" s="125" t="str">
        <f>[19]Agosto!$I$21</f>
        <v>*</v>
      </c>
      <c r="S23" s="125" t="str">
        <f>[19]Agosto!$I$22</f>
        <v>*</v>
      </c>
      <c r="T23" s="125" t="str">
        <f>[19]Agosto!$I$23</f>
        <v>*</v>
      </c>
      <c r="U23" s="125" t="str">
        <f>[19]Agosto!$I$24</f>
        <v>*</v>
      </c>
      <c r="V23" s="125" t="str">
        <f>[19]Agosto!$I$25</f>
        <v>*</v>
      </c>
      <c r="W23" s="125" t="str">
        <f>[19]Agosto!$I$26</f>
        <v>*</v>
      </c>
      <c r="X23" s="125" t="str">
        <f>[19]Agosto!$I$27</f>
        <v>*</v>
      </c>
      <c r="Y23" s="125" t="str">
        <f>[19]Agosto!$I$28</f>
        <v>*</v>
      </c>
      <c r="Z23" s="125" t="str">
        <f>[19]Agosto!$I$29</f>
        <v>*</v>
      </c>
      <c r="AA23" s="125" t="str">
        <f>[19]Agosto!$I$30</f>
        <v>*</v>
      </c>
      <c r="AB23" s="125" t="str">
        <f>[19]Agosto!$I$31</f>
        <v>*</v>
      </c>
      <c r="AC23" s="125" t="str">
        <f>[19]Agosto!$I$32</f>
        <v>*</v>
      </c>
      <c r="AD23" s="125" t="str">
        <f>[19]Agosto!$I$33</f>
        <v>*</v>
      </c>
      <c r="AE23" s="125" t="str">
        <f>[19]Agosto!$I$34</f>
        <v>*</v>
      </c>
      <c r="AF23" s="125" t="str">
        <f>[19]Agosto!$I$35</f>
        <v>*</v>
      </c>
      <c r="AG23" s="74" t="str">
        <f>[19]Agosto!$I$36</f>
        <v>N</v>
      </c>
      <c r="AH23" s="2"/>
    </row>
    <row r="24" spans="1:35" ht="13.5" customHeight="1" x14ac:dyDescent="0.2">
      <c r="A24" s="15" t="s">
        <v>14</v>
      </c>
      <c r="B24" s="124" t="str">
        <f>[20]Agosto!$I$5</f>
        <v>NE</v>
      </c>
      <c r="C24" s="124" t="str">
        <f>[20]Agosto!$I$6</f>
        <v>NE</v>
      </c>
      <c r="D24" s="124" t="str">
        <f>[20]Agosto!$I$7</f>
        <v>O</v>
      </c>
      <c r="E24" s="124" t="str">
        <f>[20]Agosto!$I$8</f>
        <v>NE</v>
      </c>
      <c r="F24" s="124" t="str">
        <f>[20]Agosto!$I$9</f>
        <v>SO</v>
      </c>
      <c r="G24" s="124" t="str">
        <f>[20]Agosto!$I$10</f>
        <v>N</v>
      </c>
      <c r="H24" s="124" t="str">
        <f>[20]Agosto!$I$11</f>
        <v>NE</v>
      </c>
      <c r="I24" s="124" t="str">
        <f>[20]Agosto!$I$12</f>
        <v>NE</v>
      </c>
      <c r="J24" s="124" t="str">
        <f>[20]Agosto!$I$13</f>
        <v>NE</v>
      </c>
      <c r="K24" s="124" t="str">
        <f>[20]Agosto!$I$14</f>
        <v>NE</v>
      </c>
      <c r="L24" s="124" t="str">
        <f>[20]Agosto!$I$15</f>
        <v>NE</v>
      </c>
      <c r="M24" s="124" t="str">
        <f>[20]Agosto!$I$16</f>
        <v>NE</v>
      </c>
      <c r="N24" s="124" t="str">
        <f>[20]Agosto!$I$17</f>
        <v>NE</v>
      </c>
      <c r="O24" s="124" t="str">
        <f>[20]Agosto!$I$18</f>
        <v>NE</v>
      </c>
      <c r="P24" s="124" t="str">
        <f>[20]Agosto!$I$19</f>
        <v>L</v>
      </c>
      <c r="Q24" s="124" t="str">
        <f>[20]Agosto!$I$20</f>
        <v>NE</v>
      </c>
      <c r="R24" s="124" t="str">
        <f>[20]Agosto!$I$21</f>
        <v>NE</v>
      </c>
      <c r="S24" s="124" t="str">
        <f>[20]Agosto!$I$22</f>
        <v>NE</v>
      </c>
      <c r="T24" s="124" t="str">
        <f>[20]Agosto!$I$23</f>
        <v>SO</v>
      </c>
      <c r="U24" s="124" t="str">
        <f>[20]Agosto!$I$24</f>
        <v>S</v>
      </c>
      <c r="V24" s="124" t="str">
        <f>[20]Agosto!$I$25</f>
        <v>SE</v>
      </c>
      <c r="W24" s="124" t="str">
        <f>[20]Agosto!$I$26</f>
        <v>SE</v>
      </c>
      <c r="X24" s="124" t="str">
        <f>[20]Agosto!$I$27</f>
        <v>SE</v>
      </c>
      <c r="Y24" s="124" t="str">
        <f>[20]Agosto!$I$28</f>
        <v>SE</v>
      </c>
      <c r="Z24" s="124" t="str">
        <f>[20]Agosto!$I$29</f>
        <v>L</v>
      </c>
      <c r="AA24" s="124" t="str">
        <f>[20]Agosto!$I$30</f>
        <v>SE</v>
      </c>
      <c r="AB24" s="124" t="str">
        <f>[20]Agosto!$I$31</f>
        <v>O</v>
      </c>
      <c r="AC24" s="124" t="str">
        <f>[20]Agosto!$I$32</f>
        <v>SE</v>
      </c>
      <c r="AD24" s="124" t="str">
        <f>[20]Agosto!$I$33</f>
        <v>SE</v>
      </c>
      <c r="AE24" s="124" t="str">
        <f>[20]Agosto!$I$34</f>
        <v>SE</v>
      </c>
      <c r="AF24" s="124" t="str">
        <f>[20]Agosto!$I$35</f>
        <v>SO</v>
      </c>
      <c r="AG24" s="39" t="str">
        <f>[20]Agosto!$I$36</f>
        <v>NE</v>
      </c>
      <c r="AH24" s="2"/>
    </row>
    <row r="25" spans="1:35" ht="12.75" customHeight="1" x14ac:dyDescent="0.2">
      <c r="A25" s="15" t="s">
        <v>15</v>
      </c>
      <c r="B25" s="124" t="str">
        <f>[21]Agosto!$I$5</f>
        <v>NO</v>
      </c>
      <c r="C25" s="124" t="str">
        <f>[21]Agosto!$I$6</f>
        <v>NO</v>
      </c>
      <c r="D25" s="124" t="str">
        <f>[21]Agosto!$I$7</f>
        <v>NO</v>
      </c>
      <c r="E25" s="124" t="str">
        <f>[21]Agosto!$I$8</f>
        <v>NO</v>
      </c>
      <c r="F25" s="124" t="str">
        <f>[21]Agosto!$I$9</f>
        <v>NO</v>
      </c>
      <c r="G25" s="124" t="str">
        <f>[21]Agosto!$I$10</f>
        <v>NO</v>
      </c>
      <c r="H25" s="124" t="str">
        <f>[21]Agosto!$I$11</f>
        <v>NO</v>
      </c>
      <c r="I25" s="124" t="str">
        <f>[21]Agosto!$I$12</f>
        <v>NO</v>
      </c>
      <c r="J25" s="124" t="str">
        <f>[21]Agosto!$I$13</f>
        <v>NO</v>
      </c>
      <c r="K25" s="124" t="str">
        <f>[21]Agosto!$I$14</f>
        <v>NO</v>
      </c>
      <c r="L25" s="124" t="str">
        <f>[21]Agosto!$I$15</f>
        <v>NO</v>
      </c>
      <c r="M25" s="124" t="str">
        <f>[21]Agosto!$I$16</f>
        <v>NO</v>
      </c>
      <c r="N25" s="124" t="str">
        <f>[21]Agosto!$I$17</f>
        <v>NO</v>
      </c>
      <c r="O25" s="124" t="str">
        <f>[21]Agosto!$I$18</f>
        <v>NO</v>
      </c>
      <c r="P25" s="124" t="str">
        <f>[21]Agosto!$I$19</f>
        <v>NO</v>
      </c>
      <c r="Q25" s="124" t="str">
        <f>[21]Agosto!$I$20</f>
        <v>NO</v>
      </c>
      <c r="R25" s="124" t="str">
        <f>[21]Agosto!$I$21</f>
        <v>NO</v>
      </c>
      <c r="S25" s="124" t="str">
        <f>[21]Agosto!$I$22</f>
        <v>SO</v>
      </c>
      <c r="T25" s="124" t="str">
        <f>[21]Agosto!$I$23</f>
        <v>SO</v>
      </c>
      <c r="U25" s="124" t="str">
        <f>[21]Agosto!$I$24</f>
        <v>O</v>
      </c>
      <c r="V25" s="124" t="str">
        <f>[21]Agosto!$I$25</f>
        <v>NO</v>
      </c>
      <c r="W25" s="124" t="str">
        <f>[21]Agosto!$I$26</f>
        <v>NO</v>
      </c>
      <c r="X25" s="124" t="str">
        <f>[21]Agosto!$I$27</f>
        <v>NO</v>
      </c>
      <c r="Y25" s="124" t="str">
        <f>[21]Agosto!$I$28</f>
        <v>O</v>
      </c>
      <c r="Z25" s="124" t="str">
        <f>[21]Agosto!$I$29</f>
        <v>NO</v>
      </c>
      <c r="AA25" s="124" t="str">
        <f>[21]Agosto!$I$30</f>
        <v>NO</v>
      </c>
      <c r="AB25" s="124" t="str">
        <f>[21]Agosto!$I$31</f>
        <v>NO</v>
      </c>
      <c r="AC25" s="124" t="str">
        <f>[21]Agosto!$I$32</f>
        <v>NO</v>
      </c>
      <c r="AD25" s="124" t="str">
        <f>[21]Agosto!$I$33</f>
        <v>NO</v>
      </c>
      <c r="AE25" s="124" t="str">
        <f>[21]Agosto!$I$34</f>
        <v>NO</v>
      </c>
      <c r="AF25" s="124" t="str">
        <f>[21]Agosto!$I$35</f>
        <v>NO</v>
      </c>
      <c r="AG25" s="39" t="str">
        <f>[21]Agosto!$I$36</f>
        <v>NO</v>
      </c>
      <c r="AH25" s="2"/>
    </row>
    <row r="26" spans="1:35" ht="12.75" customHeight="1" x14ac:dyDescent="0.2">
      <c r="A26" s="15" t="s">
        <v>16</v>
      </c>
      <c r="B26" s="18" t="str">
        <f>[22]Agosto!$I$5</f>
        <v>SO</v>
      </c>
      <c r="C26" s="18" t="str">
        <f>[22]Agosto!$I$6</f>
        <v>SO</v>
      </c>
      <c r="D26" s="18" t="str">
        <f>[22]Agosto!$I$7</f>
        <v>SO</v>
      </c>
      <c r="E26" s="18" t="str">
        <f>[22]Agosto!$I$8</f>
        <v>SO</v>
      </c>
      <c r="F26" s="18" t="str">
        <f>[22]Agosto!$I$9</f>
        <v>SO</v>
      </c>
      <c r="G26" s="18" t="str">
        <f>[22]Agosto!$I$10</f>
        <v>SO</v>
      </c>
      <c r="H26" s="18" t="str">
        <f>[22]Agosto!$I$11</f>
        <v>SO</v>
      </c>
      <c r="I26" s="18" t="str">
        <f>[22]Agosto!$I$12</f>
        <v>SO</v>
      </c>
      <c r="J26" s="18" t="str">
        <f>[22]Agosto!$I$13</f>
        <v>SO</v>
      </c>
      <c r="K26" s="18" t="str">
        <f>[22]Agosto!$I$14</f>
        <v>SO</v>
      </c>
      <c r="L26" s="18" t="str">
        <f>[22]Agosto!$I$15</f>
        <v>SO</v>
      </c>
      <c r="M26" s="18" t="str">
        <f>[22]Agosto!$I$16</f>
        <v>SO</v>
      </c>
      <c r="N26" s="18" t="str">
        <f>[22]Agosto!$I$17</f>
        <v>SO</v>
      </c>
      <c r="O26" s="18" t="str">
        <f>[22]Agosto!$I$18</f>
        <v>SO</v>
      </c>
      <c r="P26" s="18" t="str">
        <f>[22]Agosto!$I$19</f>
        <v>SO</v>
      </c>
      <c r="Q26" s="18" t="str">
        <f>[22]Agosto!$I$20</f>
        <v>SO</v>
      </c>
      <c r="R26" s="18" t="str">
        <f>[22]Agosto!$I$21</f>
        <v>SO</v>
      </c>
      <c r="S26" s="18" t="str">
        <f>[22]Agosto!$I$22</f>
        <v>SO</v>
      </c>
      <c r="T26" s="18" t="str">
        <f>[22]Agosto!$I$23</f>
        <v>SO</v>
      </c>
      <c r="U26" s="18" t="str">
        <f>[22]Agosto!$I$24</f>
        <v>SO</v>
      </c>
      <c r="V26" s="18" t="str">
        <f>[22]Agosto!$I$25</f>
        <v>SO</v>
      </c>
      <c r="W26" s="18" t="str">
        <f>[22]Agosto!$I$26</f>
        <v>SO</v>
      </c>
      <c r="X26" s="18" t="str">
        <f>[22]Agosto!$I$27</f>
        <v>SO</v>
      </c>
      <c r="Y26" s="18" t="str">
        <f>[22]Agosto!$I$28</f>
        <v>SO</v>
      </c>
      <c r="Z26" s="18" t="str">
        <f>[22]Agosto!$I$29</f>
        <v>SO</v>
      </c>
      <c r="AA26" s="18" t="str">
        <f>[22]Agosto!$I$30</f>
        <v>SO</v>
      </c>
      <c r="AB26" s="18" t="str">
        <f>[22]Agosto!$I$31</f>
        <v>SO</v>
      </c>
      <c r="AC26" s="18" t="str">
        <f>[22]Agosto!$I$32</f>
        <v>SO</v>
      </c>
      <c r="AD26" s="18" t="str">
        <f>[22]Agosto!$I$33</f>
        <v>SO</v>
      </c>
      <c r="AE26" s="18" t="str">
        <f>[22]Agosto!$I$34</f>
        <v>SO</v>
      </c>
      <c r="AF26" s="18" t="str">
        <f>[22]Agosto!$I$35</f>
        <v>SO</v>
      </c>
      <c r="AG26" s="75" t="str">
        <f>[22]Agosto!$I$36</f>
        <v>SO</v>
      </c>
      <c r="AH26" s="2"/>
    </row>
    <row r="27" spans="1:35" ht="12" customHeight="1" x14ac:dyDescent="0.2">
      <c r="A27" s="15" t="s">
        <v>17</v>
      </c>
      <c r="B27" s="124" t="str">
        <f>[23]Agosto!$I$5</f>
        <v>SO</v>
      </c>
      <c r="C27" s="124" t="str">
        <f>[23]Agosto!$I$6</f>
        <v>SO</v>
      </c>
      <c r="D27" s="124" t="str">
        <f>[23]Agosto!$I$7</f>
        <v>SO</v>
      </c>
      <c r="E27" s="124" t="str">
        <f>[23]Agosto!$I$8</f>
        <v>SO</v>
      </c>
      <c r="F27" s="124" t="str">
        <f>[23]Agosto!$I$9</f>
        <v>SO</v>
      </c>
      <c r="G27" s="124" t="str">
        <f>[23]Agosto!$I$10</f>
        <v>SO</v>
      </c>
      <c r="H27" s="124" t="str">
        <f>[23]Agosto!$I$11</f>
        <v>SO</v>
      </c>
      <c r="I27" s="124" t="str">
        <f>[23]Agosto!$I$12</f>
        <v>SO</v>
      </c>
      <c r="J27" s="124" t="str">
        <f>[23]Agosto!$I$13</f>
        <v>SO</v>
      </c>
      <c r="K27" s="124" t="str">
        <f>[23]Agosto!$I$14</f>
        <v>SO</v>
      </c>
      <c r="L27" s="124" t="str">
        <f>[23]Agosto!$I$15</f>
        <v>SO</v>
      </c>
      <c r="M27" s="124" t="str">
        <f>[23]Agosto!$I$16</f>
        <v>SO</v>
      </c>
      <c r="N27" s="124" t="str">
        <f>[23]Agosto!$I$17</f>
        <v>N</v>
      </c>
      <c r="O27" s="124" t="str">
        <f>[23]Agosto!$I$18</f>
        <v>SO</v>
      </c>
      <c r="P27" s="124" t="str">
        <f>[23]Agosto!$I$19</f>
        <v>O</v>
      </c>
      <c r="Q27" s="124" t="str">
        <f>[23]Agosto!$I$20</f>
        <v>SO</v>
      </c>
      <c r="R27" s="124" t="str">
        <f>[23]Agosto!$I$21</f>
        <v>SO</v>
      </c>
      <c r="S27" s="124" t="str">
        <f>[23]Agosto!$I$22</f>
        <v>SO</v>
      </c>
      <c r="T27" s="124" t="str">
        <f>[23]Agosto!$I$23</f>
        <v>SO</v>
      </c>
      <c r="U27" s="124" t="str">
        <f>[23]Agosto!$I$24</f>
        <v>SO</v>
      </c>
      <c r="V27" s="124" t="str">
        <f>[23]Agosto!$I$25</f>
        <v>SO</v>
      </c>
      <c r="W27" s="124" t="str">
        <f>[23]Agosto!$I$26</f>
        <v>SO</v>
      </c>
      <c r="X27" s="124" t="str">
        <f>[23]Agosto!$I$27</f>
        <v>SO</v>
      </c>
      <c r="Y27" s="124" t="str">
        <f>[23]Agosto!$I$28</f>
        <v>SO</v>
      </c>
      <c r="Z27" s="124" t="str">
        <f>[23]Agosto!$I$29</f>
        <v>SO</v>
      </c>
      <c r="AA27" s="124" t="str">
        <f>[23]Agosto!$I$30</f>
        <v>SO</v>
      </c>
      <c r="AB27" s="124" t="str">
        <f>[23]Agosto!$I$31</f>
        <v>SO</v>
      </c>
      <c r="AC27" s="124" t="str">
        <f>[23]Agosto!$I$32</f>
        <v>SO</v>
      </c>
      <c r="AD27" s="124" t="str">
        <f>[23]Agosto!$I$33</f>
        <v>SO</v>
      </c>
      <c r="AE27" s="124" t="str">
        <f>[23]Agosto!$I$34</f>
        <v>N</v>
      </c>
      <c r="AF27" s="124" t="str">
        <f>[23]Agosto!$I$35</f>
        <v>SO</v>
      </c>
      <c r="AG27" s="39" t="str">
        <f>[23]Agosto!$I$36</f>
        <v>SO</v>
      </c>
      <c r="AH27" s="2"/>
    </row>
    <row r="28" spans="1:35" ht="12.75" customHeight="1" x14ac:dyDescent="0.2">
      <c r="A28" s="15" t="s">
        <v>18</v>
      </c>
      <c r="B28" s="124" t="str">
        <f>[24]Agosto!$I$5</f>
        <v>L</v>
      </c>
      <c r="C28" s="124" t="str">
        <f>[24]Agosto!$I$6</f>
        <v>L</v>
      </c>
      <c r="D28" s="124" t="str">
        <f>[24]Agosto!$I$7</f>
        <v>L</v>
      </c>
      <c r="E28" s="124" t="str">
        <f>[24]Agosto!$I$8</f>
        <v>L</v>
      </c>
      <c r="F28" s="124" t="str">
        <f>[24]Agosto!$I$9</f>
        <v>L</v>
      </c>
      <c r="G28" s="124" t="str">
        <f>[24]Agosto!$I$10</f>
        <v>L</v>
      </c>
      <c r="H28" s="124" t="str">
        <f>[24]Agosto!$I$11</f>
        <v>L</v>
      </c>
      <c r="I28" s="124" t="str">
        <f>[24]Agosto!$I$12</f>
        <v>L</v>
      </c>
      <c r="J28" s="124" t="str">
        <f>[24]Agosto!$I$13</f>
        <v>L</v>
      </c>
      <c r="K28" s="124" t="str">
        <f>[24]Agosto!$I$14</f>
        <v>L</v>
      </c>
      <c r="L28" s="124" t="str">
        <f>[24]Agosto!$I$15</f>
        <v>L</v>
      </c>
      <c r="M28" s="124" t="str">
        <f>[24]Agosto!$I$16</f>
        <v>L</v>
      </c>
      <c r="N28" s="124" t="str">
        <f>[24]Agosto!$I$17</f>
        <v>L</v>
      </c>
      <c r="O28" s="124" t="str">
        <f>[24]Agosto!$I$18</f>
        <v>L</v>
      </c>
      <c r="P28" s="124" t="str">
        <f>[24]Agosto!$I$19</f>
        <v>L</v>
      </c>
      <c r="Q28" s="124" t="str">
        <f>[24]Agosto!$I$20</f>
        <v>L</v>
      </c>
      <c r="R28" s="124" t="str">
        <f>[24]Agosto!$I$21</f>
        <v>L</v>
      </c>
      <c r="S28" s="124" t="str">
        <f>[24]Agosto!$I$22</f>
        <v>L</v>
      </c>
      <c r="T28" s="124" t="str">
        <f>[24]Agosto!$I$23</f>
        <v>L</v>
      </c>
      <c r="U28" s="124" t="str">
        <f>[24]Agosto!$I$24</f>
        <v>L</v>
      </c>
      <c r="V28" s="124" t="str">
        <f>[24]Agosto!$I$25</f>
        <v>L</v>
      </c>
      <c r="W28" s="124" t="str">
        <f>[24]Agosto!$I$26</f>
        <v>L</v>
      </c>
      <c r="X28" s="124" t="str">
        <f>[24]Agosto!$I$27</f>
        <v>L</v>
      </c>
      <c r="Y28" s="124" t="str">
        <f>[24]Agosto!$I$28</f>
        <v>L</v>
      </c>
      <c r="Z28" s="124" t="str">
        <f>[24]Agosto!$I$29</f>
        <v>L</v>
      </c>
      <c r="AA28" s="124" t="str">
        <f>[24]Agosto!$I$30</f>
        <v>L</v>
      </c>
      <c r="AB28" s="124" t="str">
        <f>[24]Agosto!$I$31</f>
        <v>L</v>
      </c>
      <c r="AC28" s="124" t="str">
        <f>[24]Agosto!$I$32</f>
        <v>L</v>
      </c>
      <c r="AD28" s="124" t="str">
        <f>[24]Agosto!$I$33</f>
        <v>L</v>
      </c>
      <c r="AE28" s="124" t="str">
        <f>[24]Agosto!$I$34</f>
        <v>L</v>
      </c>
      <c r="AF28" s="124" t="str">
        <f>[24]Agosto!$I$35</f>
        <v>L</v>
      </c>
      <c r="AG28" s="39" t="str">
        <f>[24]Agosto!$I$36</f>
        <v>L</v>
      </c>
      <c r="AH28" s="2"/>
    </row>
    <row r="29" spans="1:35" ht="13.5" customHeight="1" x14ac:dyDescent="0.2">
      <c r="A29" s="15" t="s">
        <v>19</v>
      </c>
      <c r="B29" s="124" t="str">
        <f>[25]Agosto!$I$5</f>
        <v>NE</v>
      </c>
      <c r="C29" s="124" t="str">
        <f>[25]Agosto!$I$6</f>
        <v>NE</v>
      </c>
      <c r="D29" s="124" t="str">
        <f>[25]Agosto!$I$7</f>
        <v>N</v>
      </c>
      <c r="E29" s="124" t="str">
        <f>[25]Agosto!$I$8</f>
        <v>NE</v>
      </c>
      <c r="F29" s="124" t="str">
        <f>[25]Agosto!$I$9</f>
        <v>NE</v>
      </c>
      <c r="G29" s="124" t="str">
        <f>[25]Agosto!$I$10</f>
        <v>NE</v>
      </c>
      <c r="H29" s="124" t="str">
        <f>[25]Agosto!$I$11</f>
        <v>N</v>
      </c>
      <c r="I29" s="124" t="str">
        <f>[25]Agosto!$I$12</f>
        <v>NE</v>
      </c>
      <c r="J29" s="124" t="str">
        <f>[25]Agosto!$I$13</f>
        <v>NE</v>
      </c>
      <c r="K29" s="124" t="str">
        <f>[25]Agosto!$I$14</f>
        <v>NE</v>
      </c>
      <c r="L29" s="124" t="str">
        <f>[25]Agosto!$I$15</f>
        <v>NE</v>
      </c>
      <c r="M29" s="124" t="str">
        <f>[25]Agosto!$I$16</f>
        <v>NE</v>
      </c>
      <c r="N29" s="124" t="str">
        <f>[25]Agosto!$I$17</f>
        <v>NE</v>
      </c>
      <c r="O29" s="124" t="str">
        <f>[25]Agosto!$I$18</f>
        <v>NE</v>
      </c>
      <c r="P29" s="124" t="str">
        <f>[25]Agosto!$I$19</f>
        <v>NE</v>
      </c>
      <c r="Q29" s="124" t="str">
        <f>[25]Agosto!$I$20</f>
        <v>NE</v>
      </c>
      <c r="R29" s="124" t="str">
        <f>[25]Agosto!$I$21</f>
        <v>NE</v>
      </c>
      <c r="S29" s="124" t="str">
        <f>[25]Agosto!$I$22</f>
        <v>NE</v>
      </c>
      <c r="T29" s="124" t="str">
        <f>[25]Agosto!$I$23</f>
        <v>S</v>
      </c>
      <c r="U29" s="124" t="str">
        <f>[25]Agosto!$I$24</f>
        <v>SE</v>
      </c>
      <c r="V29" s="124" t="str">
        <f>[25]Agosto!$I$25</f>
        <v>NE</v>
      </c>
      <c r="W29" s="124" t="str">
        <f>[25]Agosto!$I$26</f>
        <v>NE</v>
      </c>
      <c r="X29" s="124" t="str">
        <f>[25]Agosto!$I$27</f>
        <v>NE</v>
      </c>
      <c r="Y29" s="124" t="str">
        <f>[25]Agosto!$I$28</f>
        <v>SE</v>
      </c>
      <c r="Z29" s="124" t="str">
        <f>[25]Agosto!$I$29</f>
        <v>NE</v>
      </c>
      <c r="AA29" s="124" t="str">
        <f>[25]Agosto!$I$30</f>
        <v>NE</v>
      </c>
      <c r="AB29" s="124" t="str">
        <f>[25]Agosto!$I$31</f>
        <v>SE</v>
      </c>
      <c r="AC29" s="124" t="str">
        <f>[25]Agosto!$I$32</f>
        <v>L</v>
      </c>
      <c r="AD29" s="124" t="str">
        <f>[25]Agosto!$I$33</f>
        <v>NE</v>
      </c>
      <c r="AE29" s="124" t="str">
        <f>[25]Agosto!$I$34</f>
        <v>NE</v>
      </c>
      <c r="AF29" s="124" t="str">
        <f>[25]Agosto!$I$35</f>
        <v>L</v>
      </c>
      <c r="AG29" s="39" t="str">
        <f>[25]Agosto!$I$36</f>
        <v>NE</v>
      </c>
      <c r="AH29" s="2"/>
    </row>
    <row r="30" spans="1:35" ht="12.75" customHeight="1" x14ac:dyDescent="0.2">
      <c r="A30" s="15" t="s">
        <v>31</v>
      </c>
      <c r="B30" s="124" t="str">
        <f>[26]Agosto!$I$5</f>
        <v>*</v>
      </c>
      <c r="C30" s="124" t="str">
        <f>[26]Agosto!$I$6</f>
        <v>*</v>
      </c>
      <c r="D30" s="124" t="str">
        <f>[26]Agosto!$I$7</f>
        <v>*</v>
      </c>
      <c r="E30" s="124" t="str">
        <f>[26]Agosto!$I$8</f>
        <v>*</v>
      </c>
      <c r="F30" s="124" t="str">
        <f>[26]Agosto!$I$9</f>
        <v>*</v>
      </c>
      <c r="G30" s="124" t="str">
        <f>[26]Agosto!$I$10</f>
        <v>*</v>
      </c>
      <c r="H30" s="124" t="str">
        <f>[26]Agosto!$I$11</f>
        <v>*</v>
      </c>
      <c r="I30" s="124" t="str">
        <f>[26]Agosto!$I$12</f>
        <v>*</v>
      </c>
      <c r="J30" s="124" t="str">
        <f>[26]Agosto!$I$13</f>
        <v>*</v>
      </c>
      <c r="K30" s="124" t="str">
        <f>[26]Agosto!$I$14</f>
        <v>*</v>
      </c>
      <c r="L30" s="124" t="str">
        <f>[26]Agosto!$I$15</f>
        <v>*</v>
      </c>
      <c r="M30" s="124" t="str">
        <f>[26]Agosto!$I$16</f>
        <v>*</v>
      </c>
      <c r="N30" s="124" t="str">
        <f>[26]Agosto!$I$17</f>
        <v>*</v>
      </c>
      <c r="O30" s="124" t="str">
        <f>[26]Agosto!$I$18</f>
        <v>*</v>
      </c>
      <c r="P30" s="124" t="str">
        <f>[26]Agosto!$I$19</f>
        <v>*</v>
      </c>
      <c r="Q30" s="124" t="str">
        <f>[26]Agosto!$I$20</f>
        <v>*</v>
      </c>
      <c r="R30" s="124" t="str">
        <f>[26]Agosto!$I$21</f>
        <v>*</v>
      </c>
      <c r="S30" s="124" t="str">
        <f>[26]Agosto!$I$22</f>
        <v>*</v>
      </c>
      <c r="T30" s="124" t="str">
        <f>[26]Agosto!$I$23</f>
        <v>*</v>
      </c>
      <c r="U30" s="124" t="str">
        <f>[26]Agosto!$I$24</f>
        <v>*</v>
      </c>
      <c r="V30" s="124" t="str">
        <f>[26]Agosto!$I$25</f>
        <v>*</v>
      </c>
      <c r="W30" s="124" t="str">
        <f>[26]Agosto!$I$26</f>
        <v>*</v>
      </c>
      <c r="X30" s="124" t="str">
        <f>[26]Agosto!$I$27</f>
        <v>*</v>
      </c>
      <c r="Y30" s="124" t="str">
        <f>[26]Agosto!$I$28</f>
        <v>*</v>
      </c>
      <c r="Z30" s="124" t="str">
        <f>[26]Agosto!$I$29</f>
        <v>*</v>
      </c>
      <c r="AA30" s="124" t="str">
        <f>[26]Agosto!$I$30</f>
        <v>*</v>
      </c>
      <c r="AB30" s="124" t="str">
        <f>[26]Agosto!$I$31</f>
        <v>*</v>
      </c>
      <c r="AC30" s="124" t="str">
        <f>[26]Agosto!$I$32</f>
        <v>*</v>
      </c>
      <c r="AD30" s="124" t="str">
        <f>[26]Agosto!$I$33</f>
        <v>*</v>
      </c>
      <c r="AE30" s="124" t="str">
        <f>[26]Agosto!$I$34</f>
        <v>*</v>
      </c>
      <c r="AF30" s="124" t="str">
        <f>[26]Agosto!$I$35</f>
        <v>*</v>
      </c>
      <c r="AG30" s="39" t="str">
        <f>[26]Agosto!$I$36</f>
        <v>*</v>
      </c>
      <c r="AH30" s="2"/>
    </row>
    <row r="31" spans="1:35" ht="12.75" customHeight="1" x14ac:dyDescent="0.2">
      <c r="A31" s="15" t="s">
        <v>48</v>
      </c>
      <c r="B31" s="124" t="str">
        <f>[27]Agosto!$I$5</f>
        <v>NE</v>
      </c>
      <c r="C31" s="124" t="str">
        <f>[27]Agosto!$I$6</f>
        <v>L</v>
      </c>
      <c r="D31" s="124" t="str">
        <f>[27]Agosto!$I$7</f>
        <v>L</v>
      </c>
      <c r="E31" s="124" t="str">
        <f>[27]Agosto!$I$8</f>
        <v>L</v>
      </c>
      <c r="F31" s="124" t="str">
        <f>[27]Agosto!$I$9</f>
        <v>L</v>
      </c>
      <c r="G31" s="124" t="str">
        <f>[27]Agosto!$I$10</f>
        <v>L</v>
      </c>
      <c r="H31" s="124" t="str">
        <f>[27]Agosto!$I$11</f>
        <v>L</v>
      </c>
      <c r="I31" s="124" t="str">
        <f>[27]Agosto!$I$12</f>
        <v>L</v>
      </c>
      <c r="J31" s="124" t="str">
        <f>[27]Agosto!$I$13</f>
        <v>L</v>
      </c>
      <c r="K31" s="124" t="str">
        <f>[27]Agosto!$I$14</f>
        <v>L</v>
      </c>
      <c r="L31" s="124" t="str">
        <f>[27]Agosto!$I$15</f>
        <v>L</v>
      </c>
      <c r="M31" s="124" t="str">
        <f>[27]Agosto!$I$16</f>
        <v>L</v>
      </c>
      <c r="N31" s="124" t="str">
        <f>[27]Agosto!$I$17</f>
        <v>L</v>
      </c>
      <c r="O31" s="124" t="str">
        <f>[27]Agosto!$I$18</f>
        <v>L</v>
      </c>
      <c r="P31" s="124" t="str">
        <f>[27]Agosto!$I$19</f>
        <v>NE</v>
      </c>
      <c r="Q31" s="124" t="str">
        <f>[27]Agosto!$I$20</f>
        <v>NE</v>
      </c>
      <c r="R31" s="124" t="str">
        <f>[27]Agosto!$I$21</f>
        <v>L</v>
      </c>
      <c r="S31" s="124" t="str">
        <f>[27]Agosto!$I$22</f>
        <v>L</v>
      </c>
      <c r="T31" s="124" t="str">
        <f>[27]Agosto!$I$23</f>
        <v>SO</v>
      </c>
      <c r="U31" s="124" t="str">
        <f>[27]Agosto!$I$24</f>
        <v>SE</v>
      </c>
      <c r="V31" s="124" t="str">
        <f>[27]Agosto!$I$25</f>
        <v>SE</v>
      </c>
      <c r="W31" s="124" t="str">
        <f>[27]Agosto!$I$26</f>
        <v>L</v>
      </c>
      <c r="X31" s="124" t="str">
        <f>[27]Agosto!$I$27</f>
        <v>L</v>
      </c>
      <c r="Y31" s="124" t="str">
        <f>[27]Agosto!$I$28</f>
        <v>SO</v>
      </c>
      <c r="Z31" s="124" t="str">
        <f>[27]Agosto!$I$29</f>
        <v>S</v>
      </c>
      <c r="AA31" s="124" t="str">
        <f>[27]Agosto!$I$30</f>
        <v>L</v>
      </c>
      <c r="AB31" s="124" t="str">
        <f>[27]Agosto!$I$31</f>
        <v>NE</v>
      </c>
      <c r="AC31" s="124" t="str">
        <f>[27]Agosto!$I$32</f>
        <v>SE</v>
      </c>
      <c r="AD31" s="124" t="str">
        <f>[27]Agosto!$I$33</f>
        <v>L</v>
      </c>
      <c r="AE31" s="124" t="str">
        <f>[27]Agosto!$I$34</f>
        <v>L</v>
      </c>
      <c r="AF31" s="124" t="str">
        <f>[27]Agosto!$I$35</f>
        <v>NE</v>
      </c>
      <c r="AG31" s="39" t="str">
        <f>[27]Agosto!$I$36</f>
        <v>L</v>
      </c>
      <c r="AH31" s="2"/>
    </row>
    <row r="32" spans="1:35" ht="12.75" customHeight="1" x14ac:dyDescent="0.2">
      <c r="A32" s="15" t="s">
        <v>20</v>
      </c>
      <c r="B32" s="125" t="str">
        <f>[28]Agosto!$I$5</f>
        <v>SO</v>
      </c>
      <c r="C32" s="125" t="str">
        <f>[28]Agosto!$I$6</f>
        <v>NE</v>
      </c>
      <c r="D32" s="125" t="str">
        <f>[28]Agosto!$I$7</f>
        <v>NO</v>
      </c>
      <c r="E32" s="125" t="str">
        <f>[28]Agosto!$I$8</f>
        <v>O</v>
      </c>
      <c r="F32" s="125" t="str">
        <f>[28]Agosto!$I$9</f>
        <v>NE</v>
      </c>
      <c r="G32" s="125" t="str">
        <f>[28]Agosto!$I$10</f>
        <v>N</v>
      </c>
      <c r="H32" s="125" t="str">
        <f>[28]Agosto!$I$11</f>
        <v>N</v>
      </c>
      <c r="I32" s="125" t="str">
        <f>[28]Agosto!$I$12</f>
        <v>NE</v>
      </c>
      <c r="J32" s="125" t="str">
        <f>[28]Agosto!$I$13</f>
        <v>NE</v>
      </c>
      <c r="K32" s="125" t="str">
        <f>[28]Agosto!$I$14</f>
        <v>NE</v>
      </c>
      <c r="L32" s="125" t="str">
        <f>[28]Agosto!$I$15</f>
        <v>NE</v>
      </c>
      <c r="M32" s="125" t="str">
        <f>[28]Agosto!$I$16</f>
        <v>NE</v>
      </c>
      <c r="N32" s="125" t="str">
        <f>[28]Agosto!$I$17</f>
        <v>NE</v>
      </c>
      <c r="O32" s="125" t="str">
        <f>[28]Agosto!$I$18</f>
        <v>NE</v>
      </c>
      <c r="P32" s="125" t="str">
        <f>[28]Agosto!$I$19</f>
        <v>NE</v>
      </c>
      <c r="Q32" s="125" t="str">
        <f>[28]Agosto!$I$20</f>
        <v>NE</v>
      </c>
      <c r="R32" s="125" t="str">
        <f>[28]Agosto!$I$21</f>
        <v>NE</v>
      </c>
      <c r="S32" s="125" t="str">
        <f>[28]Agosto!$I$22</f>
        <v>N</v>
      </c>
      <c r="T32" s="125" t="str">
        <f>[28]Agosto!$I$23</f>
        <v>S</v>
      </c>
      <c r="U32" s="125" t="str">
        <f>[28]Agosto!$I$24</f>
        <v>S</v>
      </c>
      <c r="V32" s="125" t="str">
        <f>[28]Agosto!$I$25</f>
        <v>L</v>
      </c>
      <c r="W32" s="125" t="str">
        <f>[28]Agosto!$I$26</f>
        <v>S</v>
      </c>
      <c r="X32" s="125" t="str">
        <f>[28]Agosto!$I$27</f>
        <v>NE</v>
      </c>
      <c r="Y32" s="125" t="str">
        <f>[28]Agosto!$I$28</f>
        <v>SE</v>
      </c>
      <c r="Z32" s="125" t="str">
        <f>[28]Agosto!$I$29</f>
        <v>L</v>
      </c>
      <c r="AA32" s="125" t="str">
        <f>[28]Agosto!$I$30</f>
        <v>L</v>
      </c>
      <c r="AB32" s="125" t="str">
        <f>[28]Agosto!$I$31</f>
        <v>N</v>
      </c>
      <c r="AC32" s="125" t="str">
        <f>[28]Agosto!$I$32</f>
        <v>S</v>
      </c>
      <c r="AD32" s="125" t="str">
        <f>[28]Agosto!$I$33</f>
        <v>L</v>
      </c>
      <c r="AE32" s="125" t="str">
        <f>[28]Agosto!$I$34</f>
        <v>S</v>
      </c>
      <c r="AF32" s="125" t="str">
        <f>[28]Agosto!$I$35</f>
        <v>NE</v>
      </c>
      <c r="AG32" s="74" t="str">
        <f>[28]Agosto!$I$36</f>
        <v>NE</v>
      </c>
      <c r="AH32" s="2"/>
    </row>
    <row r="33" spans="1:35" s="5" customFormat="1" ht="17.100000000000001" customHeight="1" x14ac:dyDescent="0.2">
      <c r="A33" s="22" t="s">
        <v>136</v>
      </c>
      <c r="B33" s="23" t="s">
        <v>52</v>
      </c>
      <c r="C33" s="23" t="s">
        <v>52</v>
      </c>
      <c r="D33" s="23" t="s">
        <v>52</v>
      </c>
      <c r="E33" s="23" t="s">
        <v>52</v>
      </c>
      <c r="F33" s="23" t="s">
        <v>52</v>
      </c>
      <c r="G33" s="23" t="s">
        <v>138</v>
      </c>
      <c r="H33" s="23" t="s">
        <v>138</v>
      </c>
      <c r="I33" s="23" t="s">
        <v>52</v>
      </c>
      <c r="J33" s="23" t="s">
        <v>52</v>
      </c>
      <c r="K33" s="23" t="s">
        <v>52</v>
      </c>
      <c r="L33" s="23" t="s">
        <v>52</v>
      </c>
      <c r="M33" s="23" t="s">
        <v>52</v>
      </c>
      <c r="N33" s="23" t="s">
        <v>52</v>
      </c>
      <c r="O33" s="23" t="s">
        <v>52</v>
      </c>
      <c r="P33" s="34" t="s">
        <v>52</v>
      </c>
      <c r="Q33" s="34" t="s">
        <v>52</v>
      </c>
      <c r="R33" s="34" t="s">
        <v>52</v>
      </c>
      <c r="S33" s="34" t="s">
        <v>139</v>
      </c>
      <c r="T33" s="34" t="s">
        <v>139</v>
      </c>
      <c r="U33" s="34" t="s">
        <v>140</v>
      </c>
      <c r="V33" s="34" t="s">
        <v>141</v>
      </c>
      <c r="W33" s="34" t="s">
        <v>52</v>
      </c>
      <c r="X33" s="34" t="s">
        <v>52</v>
      </c>
      <c r="Y33" s="34" t="s">
        <v>139</v>
      </c>
      <c r="Z33" s="34" t="s">
        <v>141</v>
      </c>
      <c r="AA33" s="34" t="s">
        <v>52</v>
      </c>
      <c r="AB33" s="34" t="s">
        <v>52</v>
      </c>
      <c r="AC33" s="34" t="s">
        <v>141</v>
      </c>
      <c r="AD33" s="34" t="s">
        <v>52</v>
      </c>
      <c r="AE33" s="34" t="s">
        <v>52</v>
      </c>
      <c r="AF33" s="34" t="s">
        <v>52</v>
      </c>
      <c r="AG33" s="40"/>
      <c r="AH33" s="10"/>
    </row>
    <row r="34" spans="1:35" ht="13.5" thickBot="1" x14ac:dyDescent="0.25">
      <c r="A34" s="136" t="s">
        <v>132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14"/>
      <c r="AG34" s="115" t="s">
        <v>52</v>
      </c>
      <c r="AH34" s="2"/>
    </row>
    <row r="35" spans="1:35" x14ac:dyDescent="0.2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3"/>
      <c r="AE35" s="84"/>
      <c r="AF35" s="85"/>
      <c r="AG35" s="86"/>
      <c r="AH35"/>
    </row>
    <row r="36" spans="1:35" x14ac:dyDescent="0.2">
      <c r="A36" s="87"/>
      <c r="B36" s="88"/>
      <c r="C36" s="89" t="s">
        <v>133</v>
      </c>
      <c r="D36" s="89"/>
      <c r="E36" s="89"/>
      <c r="F36" s="89"/>
      <c r="G36" s="89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 t="s">
        <v>49</v>
      </c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 t="s">
        <v>53</v>
      </c>
      <c r="AD36" s="88"/>
      <c r="AE36" s="88"/>
      <c r="AF36" s="88"/>
      <c r="AG36" s="91"/>
      <c r="AH36" s="2"/>
    </row>
    <row r="37" spans="1:35" x14ac:dyDescent="0.2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92"/>
      <c r="P37" s="92"/>
      <c r="Q37" s="92"/>
      <c r="R37" s="92" t="s">
        <v>50</v>
      </c>
      <c r="S37" s="92"/>
      <c r="T37" s="92"/>
      <c r="U37" s="92"/>
      <c r="V37" s="88"/>
      <c r="W37" s="88"/>
      <c r="X37" s="88"/>
      <c r="Y37" s="88"/>
      <c r="Z37" s="88"/>
      <c r="AA37" s="88"/>
      <c r="AB37" s="88"/>
      <c r="AC37" s="92" t="s">
        <v>54</v>
      </c>
      <c r="AD37" s="92"/>
      <c r="AE37" s="88"/>
      <c r="AF37" s="88"/>
      <c r="AG37" s="95"/>
      <c r="AH37" s="2"/>
      <c r="AI37" s="2"/>
    </row>
    <row r="38" spans="1:35" ht="13.5" thickBot="1" x14ac:dyDescent="0.25">
      <c r="A38" s="116"/>
      <c r="B38" s="105"/>
      <c r="C38" s="105"/>
      <c r="D38" s="105" t="s">
        <v>134</v>
      </c>
      <c r="E38" s="105"/>
      <c r="F38" s="105"/>
      <c r="G38" s="105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1"/>
      <c r="AE38" s="106"/>
      <c r="AF38" s="107"/>
      <c r="AG38" s="117"/>
      <c r="AH38"/>
    </row>
    <row r="39" spans="1:35" x14ac:dyDescent="0.2">
      <c r="C39" s="2" t="s">
        <v>51</v>
      </c>
    </row>
  </sheetData>
  <sheetProtection password="C6EC" sheet="1" objects="1" scenarios="1"/>
  <mergeCells count="35"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B16" zoomScale="90" zoomScaleNormal="90" workbookViewId="0">
      <selection activeCell="AF47" sqref="AF47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29" t="s">
        <v>32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</row>
    <row r="2" spans="1:34" s="4" customFormat="1" ht="20.100000000000001" customHeight="1" x14ac:dyDescent="0.2">
      <c r="A2" s="130" t="s">
        <v>21</v>
      </c>
      <c r="B2" s="127" t="s">
        <v>135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7"/>
    </row>
    <row r="3" spans="1:34" s="5" customFormat="1" ht="20.100000000000001" customHeight="1" x14ac:dyDescent="0.2">
      <c r="A3" s="130"/>
      <c r="B3" s="126">
        <v>1</v>
      </c>
      <c r="C3" s="126">
        <f>SUM(B3+1)</f>
        <v>2</v>
      </c>
      <c r="D3" s="126">
        <f t="shared" ref="D3:AD3" si="0">SUM(C3+1)</f>
        <v>3</v>
      </c>
      <c r="E3" s="126">
        <f t="shared" si="0"/>
        <v>4</v>
      </c>
      <c r="F3" s="126">
        <f t="shared" si="0"/>
        <v>5</v>
      </c>
      <c r="G3" s="126">
        <f t="shared" si="0"/>
        <v>6</v>
      </c>
      <c r="H3" s="126">
        <f t="shared" si="0"/>
        <v>7</v>
      </c>
      <c r="I3" s="126">
        <f t="shared" si="0"/>
        <v>8</v>
      </c>
      <c r="J3" s="126">
        <f t="shared" si="0"/>
        <v>9</v>
      </c>
      <c r="K3" s="126">
        <f t="shared" si="0"/>
        <v>10</v>
      </c>
      <c r="L3" s="126">
        <f t="shared" si="0"/>
        <v>11</v>
      </c>
      <c r="M3" s="126">
        <f t="shared" si="0"/>
        <v>12</v>
      </c>
      <c r="N3" s="126">
        <f t="shared" si="0"/>
        <v>13</v>
      </c>
      <c r="O3" s="126">
        <f t="shared" si="0"/>
        <v>14</v>
      </c>
      <c r="P3" s="126">
        <f t="shared" si="0"/>
        <v>15</v>
      </c>
      <c r="Q3" s="126">
        <f t="shared" si="0"/>
        <v>16</v>
      </c>
      <c r="R3" s="126">
        <f t="shared" si="0"/>
        <v>17</v>
      </c>
      <c r="S3" s="126">
        <f t="shared" si="0"/>
        <v>18</v>
      </c>
      <c r="T3" s="126">
        <f t="shared" si="0"/>
        <v>19</v>
      </c>
      <c r="U3" s="126">
        <f t="shared" si="0"/>
        <v>20</v>
      </c>
      <c r="V3" s="126">
        <f t="shared" si="0"/>
        <v>21</v>
      </c>
      <c r="W3" s="126">
        <f t="shared" si="0"/>
        <v>22</v>
      </c>
      <c r="X3" s="126">
        <f t="shared" si="0"/>
        <v>23</v>
      </c>
      <c r="Y3" s="126">
        <f t="shared" si="0"/>
        <v>24</v>
      </c>
      <c r="Z3" s="126">
        <f t="shared" si="0"/>
        <v>25</v>
      </c>
      <c r="AA3" s="126">
        <f t="shared" si="0"/>
        <v>26</v>
      </c>
      <c r="AB3" s="126">
        <f t="shared" si="0"/>
        <v>27</v>
      </c>
      <c r="AC3" s="126">
        <f t="shared" si="0"/>
        <v>28</v>
      </c>
      <c r="AD3" s="126">
        <f t="shared" si="0"/>
        <v>29</v>
      </c>
      <c r="AE3" s="126">
        <v>30</v>
      </c>
      <c r="AF3" s="126">
        <v>31</v>
      </c>
      <c r="AG3" s="24" t="s">
        <v>39</v>
      </c>
      <c r="AH3" s="10"/>
    </row>
    <row r="4" spans="1:34" s="5" customFormat="1" ht="20.100000000000001" customHeight="1" x14ac:dyDescent="0.2">
      <c r="A4" s="13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24" t="s">
        <v>37</v>
      </c>
      <c r="AH4" s="10"/>
    </row>
    <row r="5" spans="1:34" s="5" customFormat="1" ht="20.100000000000001" customHeight="1" x14ac:dyDescent="0.2">
      <c r="A5" s="15" t="s">
        <v>44</v>
      </c>
      <c r="B5" s="17">
        <f>[1]Agosto!$J$5</f>
        <v>28.08</v>
      </c>
      <c r="C5" s="17">
        <f>[1]Agosto!$J$6</f>
        <v>35.64</v>
      </c>
      <c r="D5" s="17">
        <f>[1]Agosto!$J$7</f>
        <v>22.32</v>
      </c>
      <c r="E5" s="17">
        <f>[1]Agosto!$J$8</f>
        <v>22.68</v>
      </c>
      <c r="F5" s="17">
        <f>[1]Agosto!$J$9</f>
        <v>31.680000000000003</v>
      </c>
      <c r="G5" s="17">
        <f>[1]Agosto!$J$10</f>
        <v>38.880000000000003</v>
      </c>
      <c r="H5" s="17">
        <f>[1]Agosto!$J$11</f>
        <v>37.080000000000005</v>
      </c>
      <c r="I5" s="17">
        <f>[1]Agosto!$J$12</f>
        <v>25.2</v>
      </c>
      <c r="J5" s="17">
        <f>[1]Agosto!$J$13</f>
        <v>31.680000000000003</v>
      </c>
      <c r="K5" s="17">
        <f>[1]Agosto!$J$14</f>
        <v>45.72</v>
      </c>
      <c r="L5" s="17">
        <f>[1]Agosto!$J$15</f>
        <v>34.200000000000003</v>
      </c>
      <c r="M5" s="17">
        <f>[1]Agosto!$J$16</f>
        <v>36</v>
      </c>
      <c r="N5" s="17">
        <f>[1]Agosto!$J$17</f>
        <v>33.840000000000003</v>
      </c>
      <c r="O5" s="17">
        <f>[1]Agosto!$J$18</f>
        <v>35.28</v>
      </c>
      <c r="P5" s="17">
        <f>[1]Agosto!$J$19</f>
        <v>47.16</v>
      </c>
      <c r="Q5" s="17">
        <f>[1]Agosto!$J$20</f>
        <v>25.2</v>
      </c>
      <c r="R5" s="17">
        <f>[1]Agosto!$J$21</f>
        <v>36</v>
      </c>
      <c r="S5" s="17">
        <f>[1]Agosto!$J$22</f>
        <v>37.440000000000005</v>
      </c>
      <c r="T5" s="17">
        <f>[1]Agosto!$J$23</f>
        <v>27</v>
      </c>
      <c r="U5" s="17">
        <f>[1]Agosto!$J$24</f>
        <v>22.32</v>
      </c>
      <c r="V5" s="17">
        <f>[1]Agosto!$J$25</f>
        <v>23.759999999999998</v>
      </c>
      <c r="W5" s="17">
        <f>[1]Agosto!$J$26</f>
        <v>25.2</v>
      </c>
      <c r="X5" s="17">
        <f>[1]Agosto!$J$27</f>
        <v>28.08</v>
      </c>
      <c r="Y5" s="17">
        <f>[1]Agosto!$J$28</f>
        <v>41.4</v>
      </c>
      <c r="Z5" s="17">
        <f>[1]Agosto!$J$29</f>
        <v>34.200000000000003</v>
      </c>
      <c r="AA5" s="17">
        <f>[1]Agosto!$J$30</f>
        <v>26.64</v>
      </c>
      <c r="AB5" s="17">
        <f>[1]Agosto!$J$31</f>
        <v>50.76</v>
      </c>
      <c r="AC5" s="17">
        <f>[1]Agosto!$J$32</f>
        <v>24.840000000000003</v>
      </c>
      <c r="AD5" s="17">
        <f>[1]Agosto!$J$33</f>
        <v>24.48</v>
      </c>
      <c r="AE5" s="17">
        <f>[1]Agosto!$J$34</f>
        <v>20.16</v>
      </c>
      <c r="AF5" s="17">
        <f>[1]Agosto!$J$35</f>
        <v>19.079999999999998</v>
      </c>
      <c r="AG5" s="25">
        <f>MAX(B5:AF5)</f>
        <v>50.76</v>
      </c>
      <c r="AH5" s="10"/>
    </row>
    <row r="6" spans="1:34" s="1" customFormat="1" ht="17.100000000000001" customHeight="1" x14ac:dyDescent="0.2">
      <c r="A6" s="15" t="s">
        <v>0</v>
      </c>
      <c r="B6" s="17">
        <f>[2]Agosto!$J$5</f>
        <v>33.480000000000004</v>
      </c>
      <c r="C6" s="17">
        <f>[2]Agosto!$J$6</f>
        <v>36.36</v>
      </c>
      <c r="D6" s="17">
        <f>[2]Agosto!$J$7</f>
        <v>31.680000000000003</v>
      </c>
      <c r="E6" s="17">
        <f>[2]Agosto!$J$8</f>
        <v>41.76</v>
      </c>
      <c r="F6" s="17">
        <f>[2]Agosto!$J$9</f>
        <v>32.76</v>
      </c>
      <c r="G6" s="17">
        <f>[2]Agosto!$J$10</f>
        <v>48.6</v>
      </c>
      <c r="H6" s="17">
        <f>[2]Agosto!$J$11</f>
        <v>48.96</v>
      </c>
      <c r="I6" s="17">
        <f>[2]Agosto!$J$12</f>
        <v>45.72</v>
      </c>
      <c r="J6" s="17">
        <f>[2]Agosto!$J$13</f>
        <v>45.72</v>
      </c>
      <c r="K6" s="17">
        <f>[2]Agosto!$J$14</f>
        <v>44.28</v>
      </c>
      <c r="L6" s="17">
        <f>[2]Agosto!$J$15</f>
        <v>39.24</v>
      </c>
      <c r="M6" s="17">
        <f>[2]Agosto!$J$16</f>
        <v>38.159999999999997</v>
      </c>
      <c r="N6" s="17">
        <f>[2]Agosto!$J$17</f>
        <v>32.76</v>
      </c>
      <c r="O6" s="17">
        <f>[2]Agosto!$J$18</f>
        <v>33.840000000000003</v>
      </c>
      <c r="P6" s="17">
        <f>[2]Agosto!$J$19</f>
        <v>32.04</v>
      </c>
      <c r="Q6" s="17">
        <f>[2]Agosto!$J$20</f>
        <v>45</v>
      </c>
      <c r="R6" s="17">
        <f>[2]Agosto!$J$21</f>
        <v>38.159999999999997</v>
      </c>
      <c r="S6" s="17">
        <f>[2]Agosto!$J$22</f>
        <v>30.240000000000002</v>
      </c>
      <c r="T6" s="17">
        <f>[2]Agosto!$J$23</f>
        <v>24.48</v>
      </c>
      <c r="U6" s="17">
        <f>[2]Agosto!$J$24</f>
        <v>27</v>
      </c>
      <c r="V6" s="17">
        <f>[2]Agosto!$J$25</f>
        <v>32.04</v>
      </c>
      <c r="W6" s="17">
        <f>[2]Agosto!$J$26</f>
        <v>39.24</v>
      </c>
      <c r="X6" s="17">
        <f>[2]Agosto!$J$27</f>
        <v>36</v>
      </c>
      <c r="Y6" s="17">
        <f>[2]Agosto!$J$28</f>
        <v>40.680000000000007</v>
      </c>
      <c r="Z6" s="17">
        <f>[2]Agosto!$J$29</f>
        <v>36.36</v>
      </c>
      <c r="AA6" s="17">
        <f>[2]Agosto!$J$30</f>
        <v>36.36</v>
      </c>
      <c r="AB6" s="17">
        <f>[2]Agosto!$J$31</f>
        <v>39.96</v>
      </c>
      <c r="AC6" s="17">
        <f>[2]Agosto!$J$32</f>
        <v>35.28</v>
      </c>
      <c r="AD6" s="17">
        <f>[2]Agosto!$J$33</f>
        <v>37.800000000000004</v>
      </c>
      <c r="AE6" s="17">
        <f>[2]Agosto!$J$34</f>
        <v>32.76</v>
      </c>
      <c r="AF6" s="17">
        <f>[2]Agosto!$J$35</f>
        <v>35.64</v>
      </c>
      <c r="AG6" s="26">
        <f>MAX(B6:AF6)</f>
        <v>48.96</v>
      </c>
      <c r="AH6" s="2"/>
    </row>
    <row r="7" spans="1:34" ht="17.100000000000001" customHeight="1" x14ac:dyDescent="0.2">
      <c r="A7" s="15" t="s">
        <v>1</v>
      </c>
      <c r="B7" s="17">
        <f>[3]Agosto!$J$5</f>
        <v>28.08</v>
      </c>
      <c r="C7" s="17">
        <f>[3]Agosto!$J$6</f>
        <v>33.840000000000003</v>
      </c>
      <c r="D7" s="17">
        <f>[3]Agosto!$J$7</f>
        <v>28.8</v>
      </c>
      <c r="E7" s="17">
        <f>[3]Agosto!$J$8</f>
        <v>25.56</v>
      </c>
      <c r="F7" s="17">
        <f>[3]Agosto!$J$9</f>
        <v>32.76</v>
      </c>
      <c r="G7" s="17">
        <f>[3]Agosto!$J$10</f>
        <v>48.24</v>
      </c>
      <c r="H7" s="17">
        <f>[3]Agosto!$J$11</f>
        <v>47.16</v>
      </c>
      <c r="I7" s="17">
        <f>[3]Agosto!$J$12</f>
        <v>33.480000000000004</v>
      </c>
      <c r="J7" s="17">
        <f>[3]Agosto!$J$13</f>
        <v>41.4</v>
      </c>
      <c r="K7" s="17">
        <f>[3]Agosto!$J$14</f>
        <v>23.040000000000003</v>
      </c>
      <c r="L7" s="17">
        <f>[3]Agosto!$J$15</f>
        <v>36</v>
      </c>
      <c r="M7" s="17">
        <f>[3]Agosto!$J$16</f>
        <v>37.080000000000005</v>
      </c>
      <c r="N7" s="17">
        <f>[3]Agosto!$J$17</f>
        <v>32.04</v>
      </c>
      <c r="O7" s="17">
        <f>[3]Agosto!$J$18</f>
        <v>30.6</v>
      </c>
      <c r="P7" s="17">
        <f>[3]Agosto!$J$19</f>
        <v>32.4</v>
      </c>
      <c r="Q7" s="17">
        <f>[3]Agosto!$J$20</f>
        <v>31.680000000000003</v>
      </c>
      <c r="R7" s="17">
        <f>[3]Agosto!$J$21</f>
        <v>39.96</v>
      </c>
      <c r="S7" s="17">
        <f>[3]Agosto!$J$22</f>
        <v>31.319999999999997</v>
      </c>
      <c r="T7" s="17">
        <f>[3]Agosto!$J$23</f>
        <v>29.880000000000003</v>
      </c>
      <c r="U7" s="17">
        <f>[3]Agosto!$J$24</f>
        <v>28.44</v>
      </c>
      <c r="V7" s="17">
        <f>[3]Agosto!$J$25</f>
        <v>18</v>
      </c>
      <c r="W7" s="17">
        <f>[3]Agosto!$J$26</f>
        <v>33.840000000000003</v>
      </c>
      <c r="X7" s="17">
        <f>[3]Agosto!$J$27</f>
        <v>30.240000000000002</v>
      </c>
      <c r="Y7" s="17">
        <f>[3]Agosto!$J$28</f>
        <v>22.32</v>
      </c>
      <c r="Z7" s="17">
        <f>[3]Agosto!$J$29</f>
        <v>18</v>
      </c>
      <c r="AA7" s="17">
        <f>[3]Agosto!$J$30</f>
        <v>29.52</v>
      </c>
      <c r="AB7" s="17">
        <f>[3]Agosto!$J$31</f>
        <v>48.96</v>
      </c>
      <c r="AC7" s="17">
        <f>[3]Agosto!$J$32</f>
        <v>26.28</v>
      </c>
      <c r="AD7" s="17">
        <f>[3]Agosto!$J$33</f>
        <v>23.400000000000002</v>
      </c>
      <c r="AE7" s="17">
        <f>[3]Agosto!$J$34</f>
        <v>24.840000000000003</v>
      </c>
      <c r="AF7" s="17">
        <f>[3]Agosto!$J$35</f>
        <v>29.52</v>
      </c>
      <c r="AG7" s="26">
        <f t="shared" ref="AG7:AG17" si="1">MAX(B7:AF7)</f>
        <v>48.96</v>
      </c>
      <c r="AH7" s="2"/>
    </row>
    <row r="8" spans="1:34" ht="17.100000000000001" customHeight="1" x14ac:dyDescent="0.2">
      <c r="A8" s="15" t="s">
        <v>74</v>
      </c>
      <c r="B8" s="17">
        <f>[4]Agosto!$J$5</f>
        <v>28.8</v>
      </c>
      <c r="C8" s="17">
        <f>[4]Agosto!$J$6</f>
        <v>31.680000000000003</v>
      </c>
      <c r="D8" s="17">
        <f>[4]Agosto!$J$7</f>
        <v>28.44</v>
      </c>
      <c r="E8" s="17">
        <f>[4]Agosto!$J$8</f>
        <v>29.880000000000003</v>
      </c>
      <c r="F8" s="17">
        <f>[4]Agosto!$J$9</f>
        <v>32.04</v>
      </c>
      <c r="G8" s="17">
        <f>[4]Agosto!$J$10</f>
        <v>34.92</v>
      </c>
      <c r="H8" s="17">
        <f>[4]Agosto!$J$11</f>
        <v>37.440000000000005</v>
      </c>
      <c r="I8" s="17">
        <f>[4]Agosto!$J$12</f>
        <v>29.880000000000003</v>
      </c>
      <c r="J8" s="17">
        <f>[4]Agosto!$J$13</f>
        <v>35.64</v>
      </c>
      <c r="K8" s="17">
        <f>[4]Agosto!$J$14</f>
        <v>38.159999999999997</v>
      </c>
      <c r="L8" s="17">
        <f>[4]Agosto!$J$15</f>
        <v>35.64</v>
      </c>
      <c r="M8" s="17">
        <f>[4]Agosto!$J$16</f>
        <v>37.800000000000004</v>
      </c>
      <c r="N8" s="17">
        <f>[4]Agosto!$J$17</f>
        <v>35.64</v>
      </c>
      <c r="O8" s="17">
        <f>[4]Agosto!$J$18</f>
        <v>34.92</v>
      </c>
      <c r="P8" s="17">
        <f>[4]Agosto!$J$19</f>
        <v>30.96</v>
      </c>
      <c r="Q8" s="17">
        <f>[4]Agosto!$J$20</f>
        <v>31.319999999999997</v>
      </c>
      <c r="R8" s="17">
        <f>[4]Agosto!$J$21</f>
        <v>38.519999999999996</v>
      </c>
      <c r="S8" s="17">
        <f>[4]Agosto!$J$22</f>
        <v>55.440000000000005</v>
      </c>
      <c r="T8" s="17">
        <f>[4]Agosto!$J$23</f>
        <v>40.680000000000007</v>
      </c>
      <c r="U8" s="17">
        <f>[4]Agosto!$J$24</f>
        <v>27.720000000000002</v>
      </c>
      <c r="V8" s="17">
        <f>[4]Agosto!$J$25</f>
        <v>43.56</v>
      </c>
      <c r="W8" s="17">
        <f>[4]Agosto!$J$26</f>
        <v>34.56</v>
      </c>
      <c r="X8" s="17">
        <f>[4]Agosto!$J$27</f>
        <v>34.56</v>
      </c>
      <c r="Y8" s="17">
        <f>[4]Agosto!$J$28</f>
        <v>51.84</v>
      </c>
      <c r="Z8" s="17">
        <f>[4]Agosto!$J$29</f>
        <v>41.76</v>
      </c>
      <c r="AA8" s="17">
        <f>[4]Agosto!$J$30</f>
        <v>37.800000000000004</v>
      </c>
      <c r="AB8" s="17">
        <f>[4]Agosto!$J$31</f>
        <v>47.519999999999996</v>
      </c>
      <c r="AC8" s="17">
        <f>[4]Agosto!$J$32</f>
        <v>30.6</v>
      </c>
      <c r="AD8" s="17">
        <f>[4]Agosto!$J$33</f>
        <v>31.680000000000003</v>
      </c>
      <c r="AE8" s="17">
        <f>[4]Agosto!$J$34</f>
        <v>34.56</v>
      </c>
      <c r="AF8" s="17">
        <f>[4]Agosto!$J$35</f>
        <v>29.16</v>
      </c>
      <c r="AG8" s="26">
        <f t="shared" si="1"/>
        <v>55.440000000000005</v>
      </c>
      <c r="AH8" s="2"/>
    </row>
    <row r="9" spans="1:34" ht="17.100000000000001" customHeight="1" x14ac:dyDescent="0.2">
      <c r="A9" s="15" t="s">
        <v>45</v>
      </c>
      <c r="B9" s="17">
        <f>[5]Agosto!$J$5</f>
        <v>29.52</v>
      </c>
      <c r="C9" s="17">
        <f>[5]Agosto!$J$6</f>
        <v>43.92</v>
      </c>
      <c r="D9" s="17">
        <f>[5]Agosto!$J$7</f>
        <v>34.56</v>
      </c>
      <c r="E9" s="17">
        <f>[5]Agosto!$J$8</f>
        <v>29.52</v>
      </c>
      <c r="F9" s="17">
        <f>[5]Agosto!$J$9</f>
        <v>37.800000000000004</v>
      </c>
      <c r="G9" s="17">
        <f>[5]Agosto!$J$10</f>
        <v>49.680000000000007</v>
      </c>
      <c r="H9" s="17">
        <f>[5]Agosto!$J$11</f>
        <v>47.16</v>
      </c>
      <c r="I9" s="17">
        <f>[5]Agosto!$J$12</f>
        <v>42.84</v>
      </c>
      <c r="J9" s="17">
        <f>[5]Agosto!$J$13</f>
        <v>40.680000000000007</v>
      </c>
      <c r="K9" s="17">
        <f>[5]Agosto!$J$14</f>
        <v>45.36</v>
      </c>
      <c r="L9" s="17">
        <f>[5]Agosto!$J$15</f>
        <v>33.480000000000004</v>
      </c>
      <c r="M9" s="17">
        <f>[5]Agosto!$J$16</f>
        <v>37.080000000000005</v>
      </c>
      <c r="N9" s="17">
        <f>[5]Agosto!$J$17</f>
        <v>25.92</v>
      </c>
      <c r="O9" s="17">
        <f>[5]Agosto!$J$18</f>
        <v>32.4</v>
      </c>
      <c r="P9" s="17">
        <f>[5]Agosto!$J$19</f>
        <v>19.440000000000001</v>
      </c>
      <c r="Q9" s="17">
        <f>[5]Agosto!$J$20</f>
        <v>30.96</v>
      </c>
      <c r="R9" s="17">
        <f>[5]Agosto!$J$21</f>
        <v>32.76</v>
      </c>
      <c r="S9" s="17">
        <f>[5]Agosto!$J$22</f>
        <v>29.16</v>
      </c>
      <c r="T9" s="17">
        <f>[5]Agosto!$J$23</f>
        <v>21.96</v>
      </c>
      <c r="U9" s="17">
        <f>[5]Agosto!$J$24</f>
        <v>24.840000000000003</v>
      </c>
      <c r="V9" s="17">
        <f>[5]Agosto!$J$25</f>
        <v>25.2</v>
      </c>
      <c r="W9" s="17">
        <f>[5]Agosto!$J$26</f>
        <v>38.880000000000003</v>
      </c>
      <c r="X9" s="17">
        <f>[5]Agosto!$J$27</f>
        <v>24.840000000000003</v>
      </c>
      <c r="Y9" s="17">
        <f>[5]Agosto!$J$28</f>
        <v>30.240000000000002</v>
      </c>
      <c r="Z9" s="17">
        <f>[5]Agosto!$J$29</f>
        <v>24.48</v>
      </c>
      <c r="AA9" s="17">
        <f>[5]Agosto!$J$30</f>
        <v>29.52</v>
      </c>
      <c r="AB9" s="17">
        <f>[5]Agosto!$J$31</f>
        <v>45.72</v>
      </c>
      <c r="AC9" s="17">
        <f>[5]Agosto!$J$32</f>
        <v>19.440000000000001</v>
      </c>
      <c r="AD9" s="17">
        <f>[5]Agosto!$J$33</f>
        <v>33.840000000000003</v>
      </c>
      <c r="AE9" s="17">
        <f>[5]Agosto!$J$34</f>
        <v>32.04</v>
      </c>
      <c r="AF9" s="17">
        <f>[5]Agosto!$J$35</f>
        <v>33.480000000000004</v>
      </c>
      <c r="AG9" s="26">
        <f t="shared" si="1"/>
        <v>49.680000000000007</v>
      </c>
      <c r="AH9" s="2"/>
    </row>
    <row r="10" spans="1:34" ht="17.100000000000001" customHeight="1" x14ac:dyDescent="0.2">
      <c r="A10" s="15" t="s">
        <v>2</v>
      </c>
      <c r="B10" s="17">
        <f>[6]Agosto!$J$5</f>
        <v>31.680000000000003</v>
      </c>
      <c r="C10" s="17">
        <f>[6]Agosto!$J$6</f>
        <v>41.04</v>
      </c>
      <c r="D10" s="17">
        <f>[6]Agosto!$J$7</f>
        <v>31.319999999999997</v>
      </c>
      <c r="E10" s="17">
        <f>[6]Agosto!$J$8</f>
        <v>33.840000000000003</v>
      </c>
      <c r="F10" s="17">
        <f>[6]Agosto!$J$9</f>
        <v>30.240000000000002</v>
      </c>
      <c r="G10" s="17">
        <f>[6]Agosto!$J$10</f>
        <v>50.04</v>
      </c>
      <c r="H10" s="17">
        <f>[6]Agosto!$J$11</f>
        <v>45</v>
      </c>
      <c r="I10" s="17">
        <f>[6]Agosto!$J$12</f>
        <v>36.36</v>
      </c>
      <c r="J10" s="17">
        <f>[6]Agosto!$J$13</f>
        <v>53.64</v>
      </c>
      <c r="K10" s="17">
        <f>[6]Agosto!$J$14</f>
        <v>33.119999999999997</v>
      </c>
      <c r="L10" s="17">
        <f>[6]Agosto!$J$15</f>
        <v>46.800000000000004</v>
      </c>
      <c r="M10" s="17">
        <f>[6]Agosto!$J$16</f>
        <v>38.519999999999996</v>
      </c>
      <c r="N10" s="17">
        <f>[6]Agosto!$J$17</f>
        <v>40.32</v>
      </c>
      <c r="O10" s="17">
        <f>[6]Agosto!$J$18</f>
        <v>39.96</v>
      </c>
      <c r="P10" s="17">
        <f>[6]Agosto!$J$19</f>
        <v>33.480000000000004</v>
      </c>
      <c r="Q10" s="17">
        <f>[6]Agosto!$J$20</f>
        <v>39.24</v>
      </c>
      <c r="R10" s="17">
        <f>[6]Agosto!$J$21</f>
        <v>38.880000000000003</v>
      </c>
      <c r="S10" s="17">
        <f>[6]Agosto!$J$22</f>
        <v>46.080000000000005</v>
      </c>
      <c r="T10" s="17">
        <f>[6]Agosto!$J$23</f>
        <v>38.519999999999996</v>
      </c>
      <c r="U10" s="17">
        <f>[6]Agosto!$J$24</f>
        <v>37.440000000000005</v>
      </c>
      <c r="V10" s="17">
        <f>[6]Agosto!$J$25</f>
        <v>39.6</v>
      </c>
      <c r="W10" s="17">
        <f>[6]Agosto!$J$26</f>
        <v>41.04</v>
      </c>
      <c r="X10" s="17">
        <f>[6]Agosto!$J$27</f>
        <v>37.440000000000005</v>
      </c>
      <c r="Y10" s="17">
        <f>[6]Agosto!$J$28</f>
        <v>29.880000000000003</v>
      </c>
      <c r="Z10" s="17">
        <f>[6]Agosto!$J$29</f>
        <v>50.4</v>
      </c>
      <c r="AA10" s="17">
        <f>[6]Agosto!$J$30</f>
        <v>46.080000000000005</v>
      </c>
      <c r="AB10" s="17">
        <f>[6]Agosto!$J$31</f>
        <v>57.960000000000008</v>
      </c>
      <c r="AC10" s="17">
        <f>[6]Agosto!$J$32</f>
        <v>34.92</v>
      </c>
      <c r="AD10" s="17">
        <f>[6]Agosto!$J$33</f>
        <v>42.480000000000004</v>
      </c>
      <c r="AE10" s="17">
        <f>[6]Agosto!$J$34</f>
        <v>39.6</v>
      </c>
      <c r="AF10" s="17">
        <f>[6]Agosto!$J$35</f>
        <v>41.04</v>
      </c>
      <c r="AG10" s="26">
        <f t="shared" si="1"/>
        <v>57.960000000000008</v>
      </c>
      <c r="AH10" s="2"/>
    </row>
    <row r="11" spans="1:34" ht="17.100000000000001" customHeight="1" x14ac:dyDescent="0.2">
      <c r="A11" s="15" t="s">
        <v>3</v>
      </c>
      <c r="B11" s="17">
        <f>[7]Agosto!$J$5</f>
        <v>23.040000000000003</v>
      </c>
      <c r="C11" s="17">
        <f>[7]Agosto!$J$6</f>
        <v>27.720000000000002</v>
      </c>
      <c r="D11" s="17">
        <f>[7]Agosto!$J$7</f>
        <v>21.96</v>
      </c>
      <c r="E11" s="17">
        <f>[7]Agosto!$J$8</f>
        <v>24.48</v>
      </c>
      <c r="F11" s="17">
        <f>[7]Agosto!$J$9</f>
        <v>27.720000000000002</v>
      </c>
      <c r="G11" s="17">
        <f>[7]Agosto!$J$10</f>
        <v>32.76</v>
      </c>
      <c r="H11" s="17">
        <f>[7]Agosto!$J$11</f>
        <v>28.08</v>
      </c>
      <c r="I11" s="17">
        <f>[7]Agosto!$J$12</f>
        <v>24.12</v>
      </c>
      <c r="J11" s="17">
        <f>[7]Agosto!$J$13</f>
        <v>38.880000000000003</v>
      </c>
      <c r="K11" s="17">
        <f>[7]Agosto!$J$14</f>
        <v>27</v>
      </c>
      <c r="L11" s="17">
        <f>[7]Agosto!$J$15</f>
        <v>38.880000000000003</v>
      </c>
      <c r="M11" s="17">
        <f>[7]Agosto!$J$16</f>
        <v>31.319999999999997</v>
      </c>
      <c r="N11" s="17">
        <f>[7]Agosto!$J$17</f>
        <v>32.4</v>
      </c>
      <c r="O11" s="17">
        <f>[7]Agosto!$J$18</f>
        <v>34.56</v>
      </c>
      <c r="P11" s="17">
        <f>[7]Agosto!$J$19</f>
        <v>25.92</v>
      </c>
      <c r="Q11" s="17">
        <f>[7]Agosto!$J$20</f>
        <v>50.76</v>
      </c>
      <c r="R11" s="17">
        <f>[7]Agosto!$J$21</f>
        <v>38.159999999999997</v>
      </c>
      <c r="S11" s="17">
        <f>[7]Agosto!$J$22</f>
        <v>35.28</v>
      </c>
      <c r="T11" s="17">
        <f>[7]Agosto!$J$23</f>
        <v>26.64</v>
      </c>
      <c r="U11" s="17">
        <f>[7]Agosto!$J$24</f>
        <v>22.68</v>
      </c>
      <c r="V11" s="17">
        <f>[7]Agosto!$J$25</f>
        <v>21.96</v>
      </c>
      <c r="W11" s="17">
        <f>[7]Agosto!$J$26</f>
        <v>21.240000000000002</v>
      </c>
      <c r="X11" s="17">
        <f>[7]Agosto!$J$27</f>
        <v>27</v>
      </c>
      <c r="Y11" s="17">
        <f>[7]Agosto!$J$28</f>
        <v>24.48</v>
      </c>
      <c r="Z11" s="17">
        <f>[7]Agosto!$J$29</f>
        <v>26.28</v>
      </c>
      <c r="AA11" s="17">
        <f>[7]Agosto!$J$30</f>
        <v>25.56</v>
      </c>
      <c r="AB11" s="17">
        <f>[7]Agosto!$J$31</f>
        <v>36.36</v>
      </c>
      <c r="AC11" s="17">
        <f>[7]Agosto!$J$32</f>
        <v>25.92</v>
      </c>
      <c r="AD11" s="17">
        <f>[7]Agosto!$J$33</f>
        <v>26.64</v>
      </c>
      <c r="AE11" s="17">
        <f>[7]Agosto!$J$34</f>
        <v>24.12</v>
      </c>
      <c r="AF11" s="17">
        <f>[7]Agosto!$J$35</f>
        <v>30.240000000000002</v>
      </c>
      <c r="AG11" s="26">
        <f>MAX(B11:AF11)</f>
        <v>50.76</v>
      </c>
      <c r="AH11" s="2"/>
    </row>
    <row r="12" spans="1:34" ht="17.100000000000001" customHeight="1" x14ac:dyDescent="0.2">
      <c r="A12" s="15" t="s">
        <v>4</v>
      </c>
      <c r="B12" s="17">
        <f>[8]Agosto!$J$5</f>
        <v>45</v>
      </c>
      <c r="C12" s="17">
        <f>[8]Agosto!$J$6</f>
        <v>39.24</v>
      </c>
      <c r="D12" s="17">
        <f>[8]Agosto!$J$7</f>
        <v>30.6</v>
      </c>
      <c r="E12" s="17">
        <f>[8]Agosto!$J$8</f>
        <v>29.52</v>
      </c>
      <c r="F12" s="17">
        <f>[8]Agosto!$J$9</f>
        <v>32.76</v>
      </c>
      <c r="G12" s="17">
        <f>[8]Agosto!$J$10</f>
        <v>39.6</v>
      </c>
      <c r="H12" s="17">
        <f>[8]Agosto!$J$11</f>
        <v>46.440000000000005</v>
      </c>
      <c r="I12" s="17">
        <f>[8]Agosto!$J$12</f>
        <v>29.52</v>
      </c>
      <c r="J12" s="17">
        <f>[8]Agosto!$J$13</f>
        <v>35.64</v>
      </c>
      <c r="K12" s="17">
        <f>[8]Agosto!$J$14</f>
        <v>35.64</v>
      </c>
      <c r="L12" s="17">
        <f>[8]Agosto!$J$15</f>
        <v>43.92</v>
      </c>
      <c r="M12" s="17">
        <f>[8]Agosto!$J$16</f>
        <v>37.800000000000004</v>
      </c>
      <c r="N12" s="17">
        <f>[8]Agosto!$J$17</f>
        <v>37.440000000000005</v>
      </c>
      <c r="O12" s="17">
        <f>[8]Agosto!$J$18</f>
        <v>43.92</v>
      </c>
      <c r="P12" s="17">
        <f>[8]Agosto!$J$19</f>
        <v>36</v>
      </c>
      <c r="Q12" s="17">
        <f>[8]Agosto!$J$20</f>
        <v>42.12</v>
      </c>
      <c r="R12" s="17">
        <f>[8]Agosto!$J$21</f>
        <v>37.440000000000005</v>
      </c>
      <c r="S12" s="17">
        <f>[8]Agosto!$J$22</f>
        <v>38.159999999999997</v>
      </c>
      <c r="T12" s="17">
        <f>[8]Agosto!$J$23</f>
        <v>25.56</v>
      </c>
      <c r="U12" s="17">
        <f>[8]Agosto!$J$24</f>
        <v>23.400000000000002</v>
      </c>
      <c r="V12" s="17">
        <f>[8]Agosto!$J$25</f>
        <v>28.8</v>
      </c>
      <c r="W12" s="17">
        <f>[8]Agosto!$J$26</f>
        <v>32.04</v>
      </c>
      <c r="X12" s="17">
        <f>[8]Agosto!$J$27</f>
        <v>31.319999999999997</v>
      </c>
      <c r="Y12" s="17">
        <f>[8]Agosto!$J$28</f>
        <v>44.28</v>
      </c>
      <c r="Z12" s="17">
        <f>[8]Agosto!$J$29</f>
        <v>34.92</v>
      </c>
      <c r="AA12" s="17">
        <f>[8]Agosto!$J$30</f>
        <v>48.96</v>
      </c>
      <c r="AB12" s="17">
        <f>[8]Agosto!$J$31</f>
        <v>55.440000000000005</v>
      </c>
      <c r="AC12" s="17">
        <f>[8]Agosto!$J$32</f>
        <v>39.96</v>
      </c>
      <c r="AD12" s="17">
        <f>[8]Agosto!$J$33</f>
        <v>38.880000000000003</v>
      </c>
      <c r="AE12" s="17">
        <f>[8]Agosto!$J$34</f>
        <v>35.28</v>
      </c>
      <c r="AF12" s="17">
        <f>[8]Agosto!$J$35</f>
        <v>30.240000000000002</v>
      </c>
      <c r="AG12" s="26">
        <f t="shared" si="1"/>
        <v>55.440000000000005</v>
      </c>
      <c r="AH12" s="2"/>
    </row>
    <row r="13" spans="1:34" ht="17.100000000000001" customHeight="1" x14ac:dyDescent="0.2">
      <c r="A13" s="15" t="s">
        <v>5</v>
      </c>
      <c r="B13" s="17">
        <f>[9]Agosto!$J$5</f>
        <v>21.96</v>
      </c>
      <c r="C13" s="17">
        <f>[9]Agosto!$J$6</f>
        <v>18</v>
      </c>
      <c r="D13" s="17" t="str">
        <f>[9]Agosto!$J$7</f>
        <v>*</v>
      </c>
      <c r="E13" s="17" t="str">
        <f>[9]Agosto!$J$8</f>
        <v>*</v>
      </c>
      <c r="F13" s="17" t="str">
        <f>[9]Agosto!$J$9</f>
        <v>*</v>
      </c>
      <c r="G13" s="17" t="str">
        <f>[9]Agosto!$J$10</f>
        <v>*</v>
      </c>
      <c r="H13" s="17" t="str">
        <f>[9]Agosto!$J$11</f>
        <v>*</v>
      </c>
      <c r="I13" s="17" t="str">
        <f>[9]Agosto!$J$12</f>
        <v>*</v>
      </c>
      <c r="J13" s="17" t="str">
        <f>[9]Agosto!$J$13</f>
        <v>*</v>
      </c>
      <c r="K13" s="17" t="str">
        <f>[9]Agosto!$J$14</f>
        <v>*</v>
      </c>
      <c r="L13" s="17" t="str">
        <f>[9]Agosto!$J$15</f>
        <v>*</v>
      </c>
      <c r="M13" s="17" t="str">
        <f>[9]Agosto!$J$16</f>
        <v>*</v>
      </c>
      <c r="N13" s="17" t="str">
        <f>[9]Agosto!$J$17</f>
        <v>*</v>
      </c>
      <c r="O13" s="17" t="str">
        <f>[9]Agosto!$J$18</f>
        <v>*</v>
      </c>
      <c r="P13" s="17" t="str">
        <f>[9]Agosto!$J$19</f>
        <v>*</v>
      </c>
      <c r="Q13" s="17" t="str">
        <f>[9]Agosto!$J$20</f>
        <v>*</v>
      </c>
      <c r="R13" s="17" t="str">
        <f>[9]Agosto!$J$21</f>
        <v>*</v>
      </c>
      <c r="S13" s="17" t="str">
        <f>[9]Agosto!$J$22</f>
        <v>*</v>
      </c>
      <c r="T13" s="17" t="str">
        <f>[9]Agosto!$J$23</f>
        <v>*</v>
      </c>
      <c r="U13" s="17" t="str">
        <f>[9]Agosto!$J$24</f>
        <v>*</v>
      </c>
      <c r="V13" s="17" t="str">
        <f>[9]Agosto!$J$25</f>
        <v>*</v>
      </c>
      <c r="W13" s="17" t="str">
        <f>[9]Agosto!$J$26</f>
        <v>*</v>
      </c>
      <c r="X13" s="17" t="str">
        <f>[9]Agosto!$J$27</f>
        <v>*</v>
      </c>
      <c r="Y13" s="17" t="str">
        <f>[9]Agosto!$J$28</f>
        <v>*</v>
      </c>
      <c r="Z13" s="17" t="str">
        <f>[9]Agosto!$J$29</f>
        <v>*</v>
      </c>
      <c r="AA13" s="17" t="str">
        <f>[9]Agosto!$J$30</f>
        <v>*</v>
      </c>
      <c r="AB13" s="17" t="str">
        <f>[9]Agosto!$J$31</f>
        <v>*</v>
      </c>
      <c r="AC13" s="17" t="str">
        <f>[9]Agosto!$J$32</f>
        <v>*</v>
      </c>
      <c r="AD13" s="17" t="str">
        <f>[9]Agosto!$J$33</f>
        <v>*</v>
      </c>
      <c r="AE13" s="17" t="str">
        <f>[9]Agosto!$J$34</f>
        <v>*</v>
      </c>
      <c r="AF13" s="17" t="str">
        <f>[9]Agosto!$J$35</f>
        <v>*</v>
      </c>
      <c r="AG13" s="26">
        <f t="shared" si="1"/>
        <v>21.96</v>
      </c>
      <c r="AH13" s="2"/>
    </row>
    <row r="14" spans="1:34" ht="17.100000000000001" customHeight="1" x14ac:dyDescent="0.2">
      <c r="A14" s="15" t="s">
        <v>47</v>
      </c>
      <c r="B14" s="17">
        <f>[10]Agosto!$J$5</f>
        <v>26.64</v>
      </c>
      <c r="C14" s="17">
        <f>[10]Agosto!$J$6</f>
        <v>51.12</v>
      </c>
      <c r="D14" s="17">
        <f>[10]Agosto!$J$7</f>
        <v>35.28</v>
      </c>
      <c r="E14" s="17">
        <f>[10]Agosto!$J$8</f>
        <v>27</v>
      </c>
      <c r="F14" s="17">
        <f>[10]Agosto!$J$9</f>
        <v>41.04</v>
      </c>
      <c r="G14" s="17">
        <f>[10]Agosto!$J$10</f>
        <v>41.4</v>
      </c>
      <c r="H14" s="17">
        <f>[10]Agosto!$J$11</f>
        <v>42.84</v>
      </c>
      <c r="I14" s="17">
        <f>[10]Agosto!$J$12</f>
        <v>32.04</v>
      </c>
      <c r="J14" s="17">
        <f>[10]Agosto!$J$13</f>
        <v>34.200000000000003</v>
      </c>
      <c r="K14" s="17">
        <f>[10]Agosto!$J$14</f>
        <v>37.800000000000004</v>
      </c>
      <c r="L14" s="17">
        <f>[10]Agosto!$J$15</f>
        <v>39.96</v>
      </c>
      <c r="M14" s="17">
        <f>[10]Agosto!$J$16</f>
        <v>47.519999999999996</v>
      </c>
      <c r="N14" s="17">
        <f>[10]Agosto!$J$17</f>
        <v>39.24</v>
      </c>
      <c r="O14" s="17">
        <f>[10]Agosto!$J$18</f>
        <v>40.680000000000007</v>
      </c>
      <c r="P14" s="17">
        <f>[10]Agosto!$J$19</f>
        <v>41.4</v>
      </c>
      <c r="Q14" s="17">
        <f>[10]Agosto!$J$20</f>
        <v>36</v>
      </c>
      <c r="R14" s="17">
        <f>[10]Agosto!$J$21</f>
        <v>35.64</v>
      </c>
      <c r="S14" s="17">
        <f>[10]Agosto!$J$22</f>
        <v>42.480000000000004</v>
      </c>
      <c r="T14" s="17">
        <f>[10]Agosto!$J$23</f>
        <v>31.680000000000003</v>
      </c>
      <c r="U14" s="17">
        <f>[10]Agosto!$J$24</f>
        <v>32.4</v>
      </c>
      <c r="V14" s="17">
        <f>[10]Agosto!$J$25</f>
        <v>36</v>
      </c>
      <c r="W14" s="17">
        <f>[10]Agosto!$J$26</f>
        <v>40.680000000000007</v>
      </c>
      <c r="X14" s="17">
        <f>[10]Agosto!$J$27</f>
        <v>31.680000000000003</v>
      </c>
      <c r="Y14" s="17">
        <f>[10]Agosto!$J$28</f>
        <v>35.64</v>
      </c>
      <c r="Z14" s="17">
        <f>[10]Agosto!$J$29</f>
        <v>39.24</v>
      </c>
      <c r="AA14" s="17">
        <f>[10]Agosto!$J$30</f>
        <v>80.64</v>
      </c>
      <c r="AB14" s="17">
        <f>[10]Agosto!$J$31</f>
        <v>60.480000000000004</v>
      </c>
      <c r="AC14" s="17">
        <f>[10]Agosto!$J$32</f>
        <v>38.159999999999997</v>
      </c>
      <c r="AD14" s="17">
        <f>[10]Agosto!$J$33</f>
        <v>36.72</v>
      </c>
      <c r="AE14" s="17">
        <f>[10]Agosto!$J$34</f>
        <v>34.56</v>
      </c>
      <c r="AF14" s="17">
        <f>[10]Agosto!$J$35</f>
        <v>32.76</v>
      </c>
      <c r="AG14" s="26">
        <f>MAX(B14:AF14)</f>
        <v>80.64</v>
      </c>
      <c r="AH14" s="2"/>
    </row>
    <row r="15" spans="1:34" ht="17.100000000000001" customHeight="1" x14ac:dyDescent="0.2">
      <c r="A15" s="15" t="s">
        <v>6</v>
      </c>
      <c r="B15" s="17">
        <f>[11]Agosto!$J$5</f>
        <v>20.88</v>
      </c>
      <c r="C15" s="17">
        <f>[11]Agosto!$J$6</f>
        <v>31.319999999999997</v>
      </c>
      <c r="D15" s="17">
        <f>[11]Agosto!$J$7</f>
        <v>30.96</v>
      </c>
      <c r="E15" s="17">
        <f>[11]Agosto!$J$8</f>
        <v>17.28</v>
      </c>
      <c r="F15" s="17">
        <f>[11]Agosto!$J$9</f>
        <v>31.319999999999997</v>
      </c>
      <c r="G15" s="17">
        <f>[11]Agosto!$J$10</f>
        <v>41.04</v>
      </c>
      <c r="H15" s="17">
        <f>[11]Agosto!$J$11</f>
        <v>37.800000000000004</v>
      </c>
      <c r="I15" s="17">
        <f>[11]Agosto!$J$12</f>
        <v>29.16</v>
      </c>
      <c r="J15" s="17">
        <f>[11]Agosto!$J$13</f>
        <v>32.76</v>
      </c>
      <c r="K15" s="17">
        <f>[11]Agosto!$J$14</f>
        <v>24.48</v>
      </c>
      <c r="L15" s="17">
        <f>[11]Agosto!$J$15</f>
        <v>34.200000000000003</v>
      </c>
      <c r="M15" s="17">
        <f>[11]Agosto!$J$16</f>
        <v>28.44</v>
      </c>
      <c r="N15" s="17">
        <f>[11]Agosto!$J$17</f>
        <v>32.04</v>
      </c>
      <c r="O15" s="17">
        <f>[11]Agosto!$J$18</f>
        <v>24.12</v>
      </c>
      <c r="P15" s="17">
        <f>[11]Agosto!$J$19</f>
        <v>20.52</v>
      </c>
      <c r="Q15" s="17">
        <f>[11]Agosto!$J$20</f>
        <v>26.28</v>
      </c>
      <c r="R15" s="17">
        <f>[11]Agosto!$J$21</f>
        <v>30.240000000000002</v>
      </c>
      <c r="S15" s="17">
        <f>[11]Agosto!$J$22</f>
        <v>36</v>
      </c>
      <c r="T15" s="17">
        <f>[11]Agosto!$J$23</f>
        <v>32.04</v>
      </c>
      <c r="U15" s="17">
        <f>[11]Agosto!$J$24</f>
        <v>33.840000000000003</v>
      </c>
      <c r="V15" s="17">
        <f>[11]Agosto!$J$25</f>
        <v>20.16</v>
      </c>
      <c r="W15" s="17">
        <f>[11]Agosto!$J$26</f>
        <v>29.16</v>
      </c>
      <c r="X15" s="17">
        <f>[11]Agosto!$J$27</f>
        <v>29.880000000000003</v>
      </c>
      <c r="Y15" s="17">
        <f>[11]Agosto!$J$28</f>
        <v>29.16</v>
      </c>
      <c r="Z15" s="17">
        <f>[11]Agosto!$J$29</f>
        <v>20.52</v>
      </c>
      <c r="AA15" s="17">
        <f>[11]Agosto!$J$30</f>
        <v>39.24</v>
      </c>
      <c r="AB15" s="17">
        <f>[11]Agosto!$J$31</f>
        <v>40.680000000000007</v>
      </c>
      <c r="AC15" s="17">
        <f>[11]Agosto!$J$32</f>
        <v>46.440000000000005</v>
      </c>
      <c r="AD15" s="17">
        <f>[11]Agosto!$J$33</f>
        <v>31.680000000000003</v>
      </c>
      <c r="AE15" s="17">
        <f>[11]Agosto!$J$34</f>
        <v>20.52</v>
      </c>
      <c r="AF15" s="17">
        <f>[11]Agosto!$J$35</f>
        <v>35.28</v>
      </c>
      <c r="AG15" s="26">
        <f t="shared" si="1"/>
        <v>46.440000000000005</v>
      </c>
      <c r="AH15" s="2"/>
    </row>
    <row r="16" spans="1:34" ht="17.100000000000001" customHeight="1" x14ac:dyDescent="0.2">
      <c r="A16" s="15" t="s">
        <v>7</v>
      </c>
      <c r="B16" s="17">
        <f>[12]Agosto!$J$5</f>
        <v>32.4</v>
      </c>
      <c r="C16" s="17">
        <f>[12]Agosto!$J$6</f>
        <v>36.36</v>
      </c>
      <c r="D16" s="17">
        <f>[12]Agosto!$J$7</f>
        <v>30.240000000000002</v>
      </c>
      <c r="E16" s="17">
        <f>[12]Agosto!$J$8</f>
        <v>32.4</v>
      </c>
      <c r="F16" s="17">
        <f>[12]Agosto!$J$9</f>
        <v>32.4</v>
      </c>
      <c r="G16" s="17">
        <f>[12]Agosto!$J$10</f>
        <v>48.96</v>
      </c>
      <c r="H16" s="17">
        <f>[12]Agosto!$J$11</f>
        <v>52.56</v>
      </c>
      <c r="I16" s="17">
        <f>[12]Agosto!$J$12</f>
        <v>29.16</v>
      </c>
      <c r="J16" s="17">
        <f>[12]Agosto!$J$13</f>
        <v>37.800000000000004</v>
      </c>
      <c r="K16" s="17">
        <f>[12]Agosto!$J$14</f>
        <v>40.680000000000007</v>
      </c>
      <c r="L16" s="17">
        <f>[12]Agosto!$J$15</f>
        <v>30.96</v>
      </c>
      <c r="M16" s="17">
        <f>[12]Agosto!$J$16</f>
        <v>32.4</v>
      </c>
      <c r="N16" s="17">
        <f>[12]Agosto!$J$17</f>
        <v>32.76</v>
      </c>
      <c r="O16" s="17">
        <f>[12]Agosto!$J$18</f>
        <v>32.4</v>
      </c>
      <c r="P16" s="17">
        <f>[12]Agosto!$J$19</f>
        <v>36.72</v>
      </c>
      <c r="Q16" s="17">
        <f>[12]Agosto!$J$20</f>
        <v>31.319999999999997</v>
      </c>
      <c r="R16" s="17">
        <f>[12]Agosto!$J$21</f>
        <v>33.480000000000004</v>
      </c>
      <c r="S16" s="17">
        <f>[12]Agosto!$J$22</f>
        <v>29.16</v>
      </c>
      <c r="T16" s="17">
        <f>[12]Agosto!$J$23</f>
        <v>29.52</v>
      </c>
      <c r="U16" s="17">
        <f>[12]Agosto!$J$24</f>
        <v>22.68</v>
      </c>
      <c r="V16" s="17">
        <f>[12]Agosto!$J$25</f>
        <v>37.440000000000005</v>
      </c>
      <c r="W16" s="17">
        <f>[12]Agosto!$J$26</f>
        <v>34.200000000000003</v>
      </c>
      <c r="X16" s="17">
        <f>[12]Agosto!$J$27</f>
        <v>44.28</v>
      </c>
      <c r="Y16" s="17">
        <f>[12]Agosto!$J$28</f>
        <v>31.680000000000003</v>
      </c>
      <c r="Z16" s="17">
        <f>[12]Agosto!$J$29</f>
        <v>39.24</v>
      </c>
      <c r="AA16" s="17">
        <f>[12]Agosto!$J$30</f>
        <v>39.6</v>
      </c>
      <c r="AB16" s="17">
        <f>[12]Agosto!$J$31</f>
        <v>50.4</v>
      </c>
      <c r="AC16" s="17">
        <f>[12]Agosto!$J$32</f>
        <v>27</v>
      </c>
      <c r="AD16" s="17">
        <f>[12]Agosto!$J$33</f>
        <v>33.840000000000003</v>
      </c>
      <c r="AE16" s="17">
        <f>[12]Agosto!$J$34</f>
        <v>32.04</v>
      </c>
      <c r="AF16" s="17">
        <f>[12]Agosto!$J$35</f>
        <v>31.680000000000003</v>
      </c>
      <c r="AG16" s="26">
        <f t="shared" si="1"/>
        <v>52.56</v>
      </c>
      <c r="AH16" s="2"/>
    </row>
    <row r="17" spans="1:34" ht="17.100000000000001" customHeight="1" x14ac:dyDescent="0.2">
      <c r="A17" s="15" t="s">
        <v>8</v>
      </c>
      <c r="B17" s="17">
        <f>[13]Agosto!$J$5</f>
        <v>34.200000000000003</v>
      </c>
      <c r="C17" s="17">
        <f>[13]Agosto!$J$6</f>
        <v>30.6</v>
      </c>
      <c r="D17" s="17">
        <f>[13]Agosto!$J$7</f>
        <v>27.36</v>
      </c>
      <c r="E17" s="17">
        <f>[13]Agosto!$J$8</f>
        <v>40.680000000000007</v>
      </c>
      <c r="F17" s="17">
        <f>[13]Agosto!$J$9</f>
        <v>34.200000000000003</v>
      </c>
      <c r="G17" s="17">
        <f>[13]Agosto!$J$10</f>
        <v>36.72</v>
      </c>
      <c r="H17" s="17">
        <f>[13]Agosto!$J$11</f>
        <v>46.800000000000004</v>
      </c>
      <c r="I17" s="17">
        <f>[13]Agosto!$J$12</f>
        <v>34.56</v>
      </c>
      <c r="J17" s="17">
        <f>[13]Agosto!$J$13</f>
        <v>39.96</v>
      </c>
      <c r="K17" s="17">
        <f>[13]Agosto!$J$14</f>
        <v>42.84</v>
      </c>
      <c r="L17" s="17">
        <f>[13]Agosto!$J$15</f>
        <v>37.800000000000004</v>
      </c>
      <c r="M17" s="17">
        <f>[13]Agosto!$J$16</f>
        <v>33.480000000000004</v>
      </c>
      <c r="N17" s="17">
        <f>[13]Agosto!$J$17</f>
        <v>26.28</v>
      </c>
      <c r="O17" s="17">
        <f>[13]Agosto!$J$18</f>
        <v>36</v>
      </c>
      <c r="P17" s="17">
        <f>[13]Agosto!$J$19</f>
        <v>36</v>
      </c>
      <c r="Q17" s="17">
        <f>[13]Agosto!$J$20</f>
        <v>32.4</v>
      </c>
      <c r="R17" s="17">
        <f>[13]Agosto!$J$21</f>
        <v>40.680000000000007</v>
      </c>
      <c r="S17" s="17">
        <f>[13]Agosto!$J$22</f>
        <v>45</v>
      </c>
      <c r="T17" s="17">
        <f>[13]Agosto!$J$23</f>
        <v>26.64</v>
      </c>
      <c r="U17" s="17">
        <f>[13]Agosto!$J$24</f>
        <v>23.400000000000002</v>
      </c>
      <c r="V17" s="17">
        <f>[13]Agosto!$J$25</f>
        <v>43.2</v>
      </c>
      <c r="W17" s="17">
        <f>[13]Agosto!$J$26</f>
        <v>32.4</v>
      </c>
      <c r="X17" s="17">
        <f>[13]Agosto!$J$27</f>
        <v>39.24</v>
      </c>
      <c r="Y17" s="17">
        <f>[13]Agosto!$J$28</f>
        <v>63.360000000000007</v>
      </c>
      <c r="Z17" s="17">
        <f>[13]Agosto!$J$29</f>
        <v>33.480000000000004</v>
      </c>
      <c r="AA17" s="17">
        <f>[13]Agosto!$J$30</f>
        <v>42.84</v>
      </c>
      <c r="AB17" s="17">
        <f>[13]Agosto!$J$31</f>
        <v>47.88</v>
      </c>
      <c r="AC17" s="17">
        <f>[13]Agosto!$J$32</f>
        <v>25.56</v>
      </c>
      <c r="AD17" s="17">
        <f>[13]Agosto!$J$33</f>
        <v>38.159999999999997</v>
      </c>
      <c r="AE17" s="17">
        <f>[13]Agosto!$J$34</f>
        <v>29.880000000000003</v>
      </c>
      <c r="AF17" s="17">
        <f>[13]Agosto!$J$35</f>
        <v>28.08</v>
      </c>
      <c r="AG17" s="26">
        <f t="shared" si="1"/>
        <v>63.360000000000007</v>
      </c>
      <c r="AH17" s="2"/>
    </row>
    <row r="18" spans="1:34" ht="17.100000000000001" customHeight="1" x14ac:dyDescent="0.2">
      <c r="A18" s="15" t="s">
        <v>9</v>
      </c>
      <c r="B18" s="17">
        <f>[14]Agosto!$J$5</f>
        <v>33.840000000000003</v>
      </c>
      <c r="C18" s="17">
        <f>[14]Agosto!$J$6</f>
        <v>36.36</v>
      </c>
      <c r="D18" s="17">
        <f>[14]Agosto!$J$7</f>
        <v>34.200000000000003</v>
      </c>
      <c r="E18" s="17">
        <f>[14]Agosto!$J$8</f>
        <v>33.480000000000004</v>
      </c>
      <c r="F18" s="17">
        <f>[14]Agosto!$J$9</f>
        <v>37.440000000000005</v>
      </c>
      <c r="G18" s="17">
        <f>[14]Agosto!$J$10</f>
        <v>39.6</v>
      </c>
      <c r="H18" s="17">
        <f>[14]Agosto!$J$11</f>
        <v>43.2</v>
      </c>
      <c r="I18" s="17">
        <f>[14]Agosto!$J$12</f>
        <v>30.96</v>
      </c>
      <c r="J18" s="17">
        <f>[14]Agosto!$J$13</f>
        <v>37.080000000000005</v>
      </c>
      <c r="K18" s="17">
        <f>[14]Agosto!$J$14</f>
        <v>32.04</v>
      </c>
      <c r="L18" s="17">
        <f>[14]Agosto!$J$15</f>
        <v>34.200000000000003</v>
      </c>
      <c r="M18" s="17">
        <f>[14]Agosto!$J$16</f>
        <v>35.28</v>
      </c>
      <c r="N18" s="17">
        <f>[14]Agosto!$J$17</f>
        <v>37.800000000000004</v>
      </c>
      <c r="O18" s="17">
        <f>[14]Agosto!$J$18</f>
        <v>39.6</v>
      </c>
      <c r="P18" s="17">
        <f>[14]Agosto!$J$19</f>
        <v>24.48</v>
      </c>
      <c r="Q18" s="17">
        <f>[14]Agosto!$J$20</f>
        <v>34.200000000000003</v>
      </c>
      <c r="R18" s="17">
        <f>[14]Agosto!$J$21</f>
        <v>32.04</v>
      </c>
      <c r="S18" s="17">
        <f>[14]Agosto!$J$22</f>
        <v>39.96</v>
      </c>
      <c r="T18" s="17">
        <f>[14]Agosto!$J$23</f>
        <v>42.12</v>
      </c>
      <c r="U18" s="17">
        <f>[14]Agosto!$J$24</f>
        <v>25.56</v>
      </c>
      <c r="V18" s="17">
        <f>[14]Agosto!$J$25</f>
        <v>31.680000000000003</v>
      </c>
      <c r="W18" s="17">
        <f>[14]Agosto!$J$26</f>
        <v>34.56</v>
      </c>
      <c r="X18" s="17">
        <f>[14]Agosto!$J$27</f>
        <v>40.32</v>
      </c>
      <c r="Y18" s="17">
        <f>[14]Agosto!$J$28</f>
        <v>43.2</v>
      </c>
      <c r="Z18" s="17">
        <f>[14]Agosto!$J$29</f>
        <v>37.800000000000004</v>
      </c>
      <c r="AA18" s="17">
        <f>[14]Agosto!$J$30</f>
        <v>36.36</v>
      </c>
      <c r="AB18" s="17">
        <f>[14]Agosto!$J$31</f>
        <v>51.12</v>
      </c>
      <c r="AC18" s="17">
        <f>[14]Agosto!$J$32</f>
        <v>28.08</v>
      </c>
      <c r="AD18" s="17">
        <f>[14]Agosto!$J$33</f>
        <v>28.8</v>
      </c>
      <c r="AE18" s="17">
        <f>[14]Agosto!$J$34</f>
        <v>33.119999999999997</v>
      </c>
      <c r="AF18" s="17">
        <f>[14]Agosto!$J$35</f>
        <v>23.400000000000002</v>
      </c>
      <c r="AG18" s="26">
        <f t="shared" ref="AG18:AG25" si="2">MAX(B18:AF18)</f>
        <v>51.12</v>
      </c>
      <c r="AH18" s="2"/>
    </row>
    <row r="19" spans="1:34" ht="17.100000000000001" customHeight="1" x14ac:dyDescent="0.2">
      <c r="A19" s="15" t="s">
        <v>46</v>
      </c>
      <c r="B19" s="17">
        <f>[15]Agosto!$J$5</f>
        <v>28.08</v>
      </c>
      <c r="C19" s="17">
        <f>[15]Agosto!$J$6</f>
        <v>37.080000000000005</v>
      </c>
      <c r="D19" s="17">
        <f>[15]Agosto!$J$7</f>
        <v>34.92</v>
      </c>
      <c r="E19" s="17">
        <f>[15]Agosto!$J$8</f>
        <v>29.52</v>
      </c>
      <c r="F19" s="17">
        <f>[15]Agosto!$J$9</f>
        <v>28.44</v>
      </c>
      <c r="G19" s="17">
        <f>[15]Agosto!$J$10</f>
        <v>45</v>
      </c>
      <c r="H19" s="17">
        <f>[15]Agosto!$J$11</f>
        <v>48.96</v>
      </c>
      <c r="I19" s="17">
        <f>[15]Agosto!$J$12</f>
        <v>34.56</v>
      </c>
      <c r="J19" s="17">
        <f>[15]Agosto!$J$13</f>
        <v>37.800000000000004</v>
      </c>
      <c r="K19" s="17">
        <f>[15]Agosto!$J$14</f>
        <v>37.800000000000004</v>
      </c>
      <c r="L19" s="17">
        <f>[15]Agosto!$J$15</f>
        <v>38.519999999999996</v>
      </c>
      <c r="M19" s="17">
        <f>[15]Agosto!$J$16</f>
        <v>31.319999999999997</v>
      </c>
      <c r="N19" s="17">
        <f>[15]Agosto!$J$17</f>
        <v>27</v>
      </c>
      <c r="O19" s="17">
        <f>[15]Agosto!$J$18</f>
        <v>33.480000000000004</v>
      </c>
      <c r="P19" s="17">
        <f>[15]Agosto!$J$19</f>
        <v>30.6</v>
      </c>
      <c r="Q19" s="17">
        <f>[15]Agosto!$J$20</f>
        <v>32.4</v>
      </c>
      <c r="R19" s="17">
        <f>[15]Agosto!$J$21</f>
        <v>30.6</v>
      </c>
      <c r="S19" s="17">
        <f>[15]Agosto!$J$22</f>
        <v>28.44</v>
      </c>
      <c r="T19" s="17">
        <f>[15]Agosto!$J$23</f>
        <v>20.52</v>
      </c>
      <c r="U19" s="17">
        <f>[15]Agosto!$J$24</f>
        <v>24.840000000000003</v>
      </c>
      <c r="V19" s="17">
        <f>[15]Agosto!$J$25</f>
        <v>21.6</v>
      </c>
      <c r="W19" s="17">
        <f>[15]Agosto!$J$26</f>
        <v>35.28</v>
      </c>
      <c r="X19" s="17">
        <f>[15]Agosto!$J$27</f>
        <v>21.96</v>
      </c>
      <c r="Y19" s="17">
        <f>[15]Agosto!$J$28</f>
        <v>23.040000000000003</v>
      </c>
      <c r="Z19" s="17">
        <f>[15]Agosto!$J$29</f>
        <v>20.16</v>
      </c>
      <c r="AA19" s="17">
        <f>[15]Agosto!$J$30</f>
        <v>29.52</v>
      </c>
      <c r="AB19" s="17">
        <f>[15]Agosto!$J$31</f>
        <v>42.84</v>
      </c>
      <c r="AC19" s="17">
        <f>[15]Agosto!$J$32</f>
        <v>23.040000000000003</v>
      </c>
      <c r="AD19" s="17">
        <f>[15]Agosto!$J$33</f>
        <v>32.76</v>
      </c>
      <c r="AE19" s="17">
        <f>[15]Agosto!$J$34</f>
        <v>22.68</v>
      </c>
      <c r="AF19" s="17">
        <f>[15]Agosto!$J$35</f>
        <v>30.96</v>
      </c>
      <c r="AG19" s="26">
        <f t="shared" si="2"/>
        <v>48.96</v>
      </c>
      <c r="AH19" s="2"/>
    </row>
    <row r="20" spans="1:34" ht="17.100000000000001" customHeight="1" x14ac:dyDescent="0.2">
      <c r="A20" s="15" t="s">
        <v>10</v>
      </c>
      <c r="B20" s="17">
        <f>[16]Agosto!$J$5</f>
        <v>36</v>
      </c>
      <c r="C20" s="17">
        <f>[16]Agosto!$J$6</f>
        <v>30.96</v>
      </c>
      <c r="D20" s="17">
        <f>[16]Agosto!$J$7</f>
        <v>32.04</v>
      </c>
      <c r="E20" s="17">
        <f>[16]Agosto!$J$8</f>
        <v>34.56</v>
      </c>
      <c r="F20" s="17">
        <f>[16]Agosto!$J$9</f>
        <v>38.159999999999997</v>
      </c>
      <c r="G20" s="17">
        <f>[16]Agosto!$J$10</f>
        <v>41.76</v>
      </c>
      <c r="H20" s="17">
        <f>[16]Agosto!$J$11</f>
        <v>51.480000000000004</v>
      </c>
      <c r="I20" s="17">
        <f>[16]Agosto!$J$12</f>
        <v>35.64</v>
      </c>
      <c r="J20" s="17">
        <f>[16]Agosto!$J$13</f>
        <v>39.96</v>
      </c>
      <c r="K20" s="17">
        <f>[16]Agosto!$J$14</f>
        <v>41.04</v>
      </c>
      <c r="L20" s="17">
        <f>[16]Agosto!$J$15</f>
        <v>33.480000000000004</v>
      </c>
      <c r="M20" s="17">
        <f>[16]Agosto!$J$16</f>
        <v>41.4</v>
      </c>
      <c r="N20" s="17">
        <f>[16]Agosto!$J$17</f>
        <v>40.680000000000007</v>
      </c>
      <c r="O20" s="17">
        <f>[16]Agosto!$J$18</f>
        <v>30.96</v>
      </c>
      <c r="P20" s="17">
        <f>[16]Agosto!$J$19</f>
        <v>30.240000000000002</v>
      </c>
      <c r="Q20" s="17">
        <f>[16]Agosto!$J$20</f>
        <v>32.4</v>
      </c>
      <c r="R20" s="17">
        <f>[16]Agosto!$J$21</f>
        <v>36</v>
      </c>
      <c r="S20" s="17">
        <f>[16]Agosto!$J$22</f>
        <v>36</v>
      </c>
      <c r="T20" s="17">
        <f>[16]Agosto!$J$23</f>
        <v>21.240000000000002</v>
      </c>
      <c r="U20" s="17">
        <f>[16]Agosto!$J$24</f>
        <v>16.920000000000002</v>
      </c>
      <c r="V20" s="17">
        <f>[16]Agosto!$J$25</f>
        <v>33.840000000000003</v>
      </c>
      <c r="W20" s="17">
        <f>[16]Agosto!$J$26</f>
        <v>35.28</v>
      </c>
      <c r="X20" s="17">
        <f>[16]Agosto!$J$27</f>
        <v>38.519999999999996</v>
      </c>
      <c r="Y20" s="17">
        <f>[16]Agosto!$J$28</f>
        <v>35.28</v>
      </c>
      <c r="Z20" s="17">
        <f>[16]Agosto!$J$29</f>
        <v>33.840000000000003</v>
      </c>
      <c r="AA20" s="17">
        <f>[16]Agosto!$J$30</f>
        <v>32.76</v>
      </c>
      <c r="AB20" s="17">
        <f>[16]Agosto!$J$31</f>
        <v>33.480000000000004</v>
      </c>
      <c r="AC20" s="17">
        <f>[16]Agosto!$J$32</f>
        <v>27.720000000000002</v>
      </c>
      <c r="AD20" s="17">
        <f>[16]Agosto!$J$33</f>
        <v>29.52</v>
      </c>
      <c r="AE20" s="17">
        <f>[16]Agosto!$J$34</f>
        <v>25.92</v>
      </c>
      <c r="AF20" s="17">
        <f>[16]Agosto!$J$35</f>
        <v>29.16</v>
      </c>
      <c r="AG20" s="26">
        <f t="shared" si="2"/>
        <v>51.480000000000004</v>
      </c>
      <c r="AH20" s="2"/>
    </row>
    <row r="21" spans="1:34" ht="17.100000000000001" customHeight="1" x14ac:dyDescent="0.2">
      <c r="A21" s="15" t="s">
        <v>11</v>
      </c>
      <c r="B21" s="17">
        <f>[17]Agosto!$J$5</f>
        <v>20.88</v>
      </c>
      <c r="C21" s="17">
        <f>[17]Agosto!$J$6</f>
        <v>29.16</v>
      </c>
      <c r="D21" s="17">
        <f>[17]Agosto!$J$7</f>
        <v>26.64</v>
      </c>
      <c r="E21" s="17">
        <f>[17]Agosto!$J$8</f>
        <v>24.840000000000003</v>
      </c>
      <c r="F21" s="17">
        <f>[17]Agosto!$J$9</f>
        <v>30.240000000000002</v>
      </c>
      <c r="G21" s="17">
        <f>[17]Agosto!$J$10</f>
        <v>37.440000000000005</v>
      </c>
      <c r="H21" s="17">
        <f>[17]Agosto!$J$11</f>
        <v>39.24</v>
      </c>
      <c r="I21" s="17">
        <f>[17]Agosto!$J$12</f>
        <v>33.119999999999997</v>
      </c>
      <c r="J21" s="17">
        <f>[17]Agosto!$J$13</f>
        <v>32.76</v>
      </c>
      <c r="K21" s="17">
        <f>[17]Agosto!$J$14</f>
        <v>34.92</v>
      </c>
      <c r="L21" s="17">
        <f>[17]Agosto!$J$15</f>
        <v>26.64</v>
      </c>
      <c r="M21" s="17">
        <f>[17]Agosto!$J$16</f>
        <v>24.12</v>
      </c>
      <c r="N21" s="17">
        <f>[17]Agosto!$J$17</f>
        <v>30.6</v>
      </c>
      <c r="O21" s="17">
        <f>[17]Agosto!$J$18</f>
        <v>20.88</v>
      </c>
      <c r="P21" s="17">
        <f>[17]Agosto!$J$19</f>
        <v>23.759999999999998</v>
      </c>
      <c r="Q21" s="17">
        <f>[17]Agosto!$J$20</f>
        <v>25.92</v>
      </c>
      <c r="R21" s="17">
        <f>[17]Agosto!$J$21</f>
        <v>29.52</v>
      </c>
      <c r="S21" s="17">
        <f>[17]Agosto!$J$22</f>
        <v>35.28</v>
      </c>
      <c r="T21" s="17">
        <f>[17]Agosto!$J$23</f>
        <v>31.680000000000003</v>
      </c>
      <c r="U21" s="17">
        <f>[17]Agosto!$J$24</f>
        <v>24.12</v>
      </c>
      <c r="V21" s="17">
        <f>[17]Agosto!$J$25</f>
        <v>23.400000000000002</v>
      </c>
      <c r="W21" s="17">
        <f>[17]Agosto!$J$26</f>
        <v>26.28</v>
      </c>
      <c r="X21" s="17">
        <f>[17]Agosto!$J$27</f>
        <v>38.519999999999996</v>
      </c>
      <c r="Y21" s="17">
        <f>[17]Agosto!$J$28</f>
        <v>26.28</v>
      </c>
      <c r="Z21" s="17">
        <f>[17]Agosto!$J$29</f>
        <v>24.48</v>
      </c>
      <c r="AA21" s="17">
        <f>[17]Agosto!$J$30</f>
        <v>25.92</v>
      </c>
      <c r="AB21" s="17">
        <f>[17]Agosto!$J$31</f>
        <v>51.12</v>
      </c>
      <c r="AC21" s="17">
        <f>[17]Agosto!$J$32</f>
        <v>28.44</v>
      </c>
      <c r="AD21" s="17">
        <f>[17]Agosto!$J$33</f>
        <v>29.16</v>
      </c>
      <c r="AE21" s="17">
        <f>[17]Agosto!$J$34</f>
        <v>25.92</v>
      </c>
      <c r="AF21" s="17">
        <f>[17]Agosto!$J$35</f>
        <v>25.56</v>
      </c>
      <c r="AG21" s="26">
        <f t="shared" si="2"/>
        <v>51.12</v>
      </c>
      <c r="AH21" s="2"/>
    </row>
    <row r="22" spans="1:34" ht="17.100000000000001" customHeight="1" x14ac:dyDescent="0.2">
      <c r="A22" s="15" t="s">
        <v>12</v>
      </c>
      <c r="B22" s="17">
        <f>[18]Agosto!$J$5</f>
        <v>26.64</v>
      </c>
      <c r="C22" s="17">
        <f>[18]Agosto!$J$6</f>
        <v>37.800000000000004</v>
      </c>
      <c r="D22" s="17">
        <f>[18]Agosto!$J$7</f>
        <v>24.48</v>
      </c>
      <c r="E22" s="17">
        <f>[18]Agosto!$J$8</f>
        <v>24.48</v>
      </c>
      <c r="F22" s="17">
        <f>[18]Agosto!$J$9</f>
        <v>27.36</v>
      </c>
      <c r="G22" s="17">
        <f>[18]Agosto!$J$10</f>
        <v>38.519999999999996</v>
      </c>
      <c r="H22" s="17">
        <f>[18]Agosto!$J$11</f>
        <v>43.2</v>
      </c>
      <c r="I22" s="17">
        <f>[18]Agosto!$J$12</f>
        <v>27.36</v>
      </c>
      <c r="J22" s="17">
        <f>[18]Agosto!$J$13</f>
        <v>38.159999999999997</v>
      </c>
      <c r="K22" s="17">
        <f>[18]Agosto!$J$14</f>
        <v>24.840000000000003</v>
      </c>
      <c r="L22" s="17">
        <f>[18]Agosto!$J$15</f>
        <v>26.64</v>
      </c>
      <c r="M22" s="17">
        <f>[18]Agosto!$J$16</f>
        <v>21.6</v>
      </c>
      <c r="N22" s="17">
        <f>[18]Agosto!$J$17</f>
        <v>37.080000000000005</v>
      </c>
      <c r="O22" s="17">
        <f>[18]Agosto!$J$18</f>
        <v>26.28</v>
      </c>
      <c r="P22" s="17">
        <f>[18]Agosto!$J$19</f>
        <v>27</v>
      </c>
      <c r="Q22" s="17">
        <f>[18]Agosto!$J$20</f>
        <v>32.76</v>
      </c>
      <c r="R22" s="17">
        <f>[18]Agosto!$J$21</f>
        <v>27.36</v>
      </c>
      <c r="S22" s="17">
        <f>[18]Agosto!$J$22</f>
        <v>30.6</v>
      </c>
      <c r="T22" s="17">
        <f>[18]Agosto!$J$23</f>
        <v>25.92</v>
      </c>
      <c r="U22" s="17">
        <f>[18]Agosto!$J$24</f>
        <v>23.040000000000003</v>
      </c>
      <c r="V22" s="17">
        <f>[18]Agosto!$J$25</f>
        <v>15.48</v>
      </c>
      <c r="W22" s="17">
        <f>[18]Agosto!$J$26</f>
        <v>30.240000000000002</v>
      </c>
      <c r="X22" s="17">
        <f>[18]Agosto!$J$27</f>
        <v>23.040000000000003</v>
      </c>
      <c r="Y22" s="17">
        <f>[18]Agosto!$J$28</f>
        <v>24.48</v>
      </c>
      <c r="Z22" s="17">
        <f>[18]Agosto!$J$29</f>
        <v>16.559999999999999</v>
      </c>
      <c r="AA22" s="17">
        <f>[18]Agosto!$J$30</f>
        <v>35.64</v>
      </c>
      <c r="AB22" s="17">
        <f>[18]Agosto!$J$31</f>
        <v>46.800000000000004</v>
      </c>
      <c r="AC22" s="17">
        <f>[18]Agosto!$J$32</f>
        <v>21.240000000000002</v>
      </c>
      <c r="AD22" s="17">
        <f>[18]Agosto!$J$33</f>
        <v>17.64</v>
      </c>
      <c r="AE22" s="17">
        <f>[18]Agosto!$J$34</f>
        <v>25.2</v>
      </c>
      <c r="AF22" s="17">
        <f>[18]Agosto!$J$35</f>
        <v>22.32</v>
      </c>
      <c r="AG22" s="26">
        <f t="shared" si="2"/>
        <v>46.800000000000004</v>
      </c>
      <c r="AH22" s="2"/>
    </row>
    <row r="23" spans="1:34" ht="17.100000000000001" customHeight="1" x14ac:dyDescent="0.2">
      <c r="A23" s="15" t="s">
        <v>13</v>
      </c>
      <c r="B23" s="17">
        <f>[19]Agosto!$J$5</f>
        <v>35.64</v>
      </c>
      <c r="C23" s="17">
        <f>[19]Agosto!$J$6</f>
        <v>49.680000000000007</v>
      </c>
      <c r="D23" s="17">
        <f>[19]Agosto!$J$7</f>
        <v>40.32</v>
      </c>
      <c r="E23" s="17">
        <f>[19]Agosto!$J$8</f>
        <v>38.519999999999996</v>
      </c>
      <c r="F23" s="17">
        <f>[19]Agosto!$J$9</f>
        <v>40.680000000000007</v>
      </c>
      <c r="G23" s="17">
        <f>[19]Agosto!$J$10</f>
        <v>46.800000000000004</v>
      </c>
      <c r="H23" s="17">
        <f>[19]Agosto!$J$11</f>
        <v>55.440000000000005</v>
      </c>
      <c r="I23" s="17">
        <f>[19]Agosto!$J$12</f>
        <v>14.04</v>
      </c>
      <c r="J23" s="17" t="str">
        <f>[19]Agosto!$J$13</f>
        <v>*</v>
      </c>
      <c r="K23" s="17" t="str">
        <f>[19]Agosto!$J$14</f>
        <v>*</v>
      </c>
      <c r="L23" s="17" t="str">
        <f>[19]Agosto!$J$15</f>
        <v>*</v>
      </c>
      <c r="M23" s="17" t="str">
        <f>[19]Agosto!$J$16</f>
        <v>*</v>
      </c>
      <c r="N23" s="17" t="str">
        <f>[19]Agosto!$J$17</f>
        <v>*</v>
      </c>
      <c r="O23" s="17" t="str">
        <f>[19]Agosto!$J$18</f>
        <v>*</v>
      </c>
      <c r="P23" s="17" t="str">
        <f>[19]Agosto!$J$19</f>
        <v>*</v>
      </c>
      <c r="Q23" s="17" t="str">
        <f>[19]Agosto!$J$20</f>
        <v>*</v>
      </c>
      <c r="R23" s="17" t="str">
        <f>[19]Agosto!$J$21</f>
        <v>*</v>
      </c>
      <c r="S23" s="17" t="str">
        <f>[19]Agosto!$J$22</f>
        <v>*</v>
      </c>
      <c r="T23" s="17" t="str">
        <f>[19]Agosto!$J$23</f>
        <v>*</v>
      </c>
      <c r="U23" s="17" t="str">
        <f>[19]Agosto!$J$24</f>
        <v>*</v>
      </c>
      <c r="V23" s="17" t="str">
        <f>[19]Agosto!$J$25</f>
        <v>*</v>
      </c>
      <c r="W23" s="17" t="str">
        <f>[19]Agosto!$J$26</f>
        <v>*</v>
      </c>
      <c r="X23" s="17" t="str">
        <f>[19]Agosto!$J$27</f>
        <v>*</v>
      </c>
      <c r="Y23" s="17" t="str">
        <f>[19]Agosto!$J$28</f>
        <v>*</v>
      </c>
      <c r="Z23" s="17" t="str">
        <f>[19]Agosto!$J$29</f>
        <v>*</v>
      </c>
      <c r="AA23" s="17" t="str">
        <f>[19]Agosto!$J$30</f>
        <v>*</v>
      </c>
      <c r="AB23" s="17" t="str">
        <f>[19]Agosto!$J$31</f>
        <v>*</v>
      </c>
      <c r="AC23" s="17" t="str">
        <f>[19]Agosto!$J$32</f>
        <v>*</v>
      </c>
      <c r="AD23" s="17" t="str">
        <f>[19]Agosto!$J$33</f>
        <v>*</v>
      </c>
      <c r="AE23" s="17" t="str">
        <f>[19]Agosto!$J$34</f>
        <v>*</v>
      </c>
      <c r="AF23" s="17" t="str">
        <f>[19]Agosto!$J$35</f>
        <v>*</v>
      </c>
      <c r="AG23" s="26">
        <f t="shared" si="2"/>
        <v>55.440000000000005</v>
      </c>
      <c r="AH23" s="2"/>
    </row>
    <row r="24" spans="1:34" ht="17.100000000000001" customHeight="1" x14ac:dyDescent="0.2">
      <c r="A24" s="15" t="s">
        <v>14</v>
      </c>
      <c r="B24" s="17">
        <f>[20]Agosto!$J$5</f>
        <v>25.2</v>
      </c>
      <c r="C24" s="17">
        <f>[20]Agosto!$J$6</f>
        <v>29.16</v>
      </c>
      <c r="D24" s="17">
        <f>[20]Agosto!$J$7</f>
        <v>29.52</v>
      </c>
      <c r="E24" s="17">
        <f>[20]Agosto!$J$8</f>
        <v>22.68</v>
      </c>
      <c r="F24" s="17">
        <f>[20]Agosto!$J$9</f>
        <v>32.4</v>
      </c>
      <c r="G24" s="17">
        <f>[20]Agosto!$J$10</f>
        <v>44.64</v>
      </c>
      <c r="H24" s="17">
        <f>[20]Agosto!$J$11</f>
        <v>29.16</v>
      </c>
      <c r="I24" s="17">
        <f>[20]Agosto!$J$12</f>
        <v>28.08</v>
      </c>
      <c r="J24" s="17">
        <f>[20]Agosto!$J$13</f>
        <v>36.72</v>
      </c>
      <c r="K24" s="17">
        <f>[20]Agosto!$J$14</f>
        <v>32.76</v>
      </c>
      <c r="L24" s="17">
        <f>[20]Agosto!$J$15</f>
        <v>37.800000000000004</v>
      </c>
      <c r="M24" s="17">
        <f>[20]Agosto!$J$16</f>
        <v>39.6</v>
      </c>
      <c r="N24" s="17">
        <f>[20]Agosto!$J$17</f>
        <v>35.28</v>
      </c>
      <c r="O24" s="17">
        <f>[20]Agosto!$J$18</f>
        <v>38.519999999999996</v>
      </c>
      <c r="P24" s="17">
        <f>[20]Agosto!$J$19</f>
        <v>27.36</v>
      </c>
      <c r="Q24" s="17">
        <f>[20]Agosto!$J$20</f>
        <v>26.64</v>
      </c>
      <c r="R24" s="17">
        <f>[20]Agosto!$J$21</f>
        <v>46.440000000000005</v>
      </c>
      <c r="S24" s="17">
        <f>[20]Agosto!$J$22</f>
        <v>30.96</v>
      </c>
      <c r="T24" s="17">
        <f>[20]Agosto!$J$23</f>
        <v>36.72</v>
      </c>
      <c r="U24" s="17">
        <f>[20]Agosto!$J$24</f>
        <v>24.12</v>
      </c>
      <c r="V24" s="17">
        <f>[20]Agosto!$J$25</f>
        <v>21.96</v>
      </c>
      <c r="W24" s="17">
        <f>[20]Agosto!$J$26</f>
        <v>19.8</v>
      </c>
      <c r="X24" s="17">
        <f>[20]Agosto!$J$27</f>
        <v>26.64</v>
      </c>
      <c r="Y24" s="17">
        <f>[20]Agosto!$J$28</f>
        <v>37.440000000000005</v>
      </c>
      <c r="Z24" s="17">
        <f>[20]Agosto!$J$29</f>
        <v>38.519999999999996</v>
      </c>
      <c r="AA24" s="17">
        <f>[20]Agosto!$J$30</f>
        <v>31.319999999999997</v>
      </c>
      <c r="AB24" s="17">
        <f>[20]Agosto!$J$31</f>
        <v>50.76</v>
      </c>
      <c r="AC24" s="17">
        <f>[20]Agosto!$J$32</f>
        <v>38.519999999999996</v>
      </c>
      <c r="AD24" s="17">
        <f>[20]Agosto!$J$33</f>
        <v>23.040000000000003</v>
      </c>
      <c r="AE24" s="17">
        <f>[20]Agosto!$J$34</f>
        <v>28.8</v>
      </c>
      <c r="AF24" s="17">
        <f>[20]Agosto!$J$35</f>
        <v>33.480000000000004</v>
      </c>
      <c r="AG24" s="26">
        <f t="shared" si="2"/>
        <v>50.76</v>
      </c>
      <c r="AH24" s="2"/>
    </row>
    <row r="25" spans="1:34" ht="17.100000000000001" customHeight="1" x14ac:dyDescent="0.2">
      <c r="A25" s="15" t="s">
        <v>15</v>
      </c>
      <c r="B25" s="17">
        <f>[21]Agosto!$J$5</f>
        <v>30.240000000000002</v>
      </c>
      <c r="C25" s="17">
        <f>[21]Agosto!$J$6</f>
        <v>40.32</v>
      </c>
      <c r="D25" s="17">
        <f>[21]Agosto!$J$7</f>
        <v>29.52</v>
      </c>
      <c r="E25" s="17">
        <f>[21]Agosto!$J$8</f>
        <v>35.64</v>
      </c>
      <c r="F25" s="17">
        <f>[21]Agosto!$J$9</f>
        <v>33.119999999999997</v>
      </c>
      <c r="G25" s="17">
        <f>[21]Agosto!$J$10</f>
        <v>56.16</v>
      </c>
      <c r="H25" s="17">
        <f>[21]Agosto!$J$11</f>
        <v>54.72</v>
      </c>
      <c r="I25" s="17">
        <f>[21]Agosto!$J$12</f>
        <v>44.28</v>
      </c>
      <c r="J25" s="17">
        <f>[21]Agosto!$J$13</f>
        <v>37.080000000000005</v>
      </c>
      <c r="K25" s="17">
        <f>[21]Agosto!$J$14</f>
        <v>50.4</v>
      </c>
      <c r="L25" s="17">
        <f>[21]Agosto!$J$15</f>
        <v>41.4</v>
      </c>
      <c r="M25" s="17">
        <f>[21]Agosto!$J$16</f>
        <v>38.519999999999996</v>
      </c>
      <c r="N25" s="17">
        <f>[21]Agosto!$J$17</f>
        <v>42.84</v>
      </c>
      <c r="O25" s="17">
        <f>[21]Agosto!$J$18</f>
        <v>39.96</v>
      </c>
      <c r="P25" s="17">
        <f>[21]Agosto!$J$19</f>
        <v>32.04</v>
      </c>
      <c r="Q25" s="17">
        <f>[21]Agosto!$J$20</f>
        <v>42.84</v>
      </c>
      <c r="R25" s="17">
        <f>[21]Agosto!$J$21</f>
        <v>45</v>
      </c>
      <c r="S25" s="17">
        <f>[21]Agosto!$J$22</f>
        <v>31.319999999999997</v>
      </c>
      <c r="T25" s="17">
        <f>[21]Agosto!$J$23</f>
        <v>22.68</v>
      </c>
      <c r="U25" s="17">
        <f>[21]Agosto!$J$24</f>
        <v>32.04</v>
      </c>
      <c r="V25" s="17">
        <f>[21]Agosto!$J$25</f>
        <v>36</v>
      </c>
      <c r="W25" s="17">
        <f>[21]Agosto!$J$26</f>
        <v>39.6</v>
      </c>
      <c r="X25" s="17">
        <f>[21]Agosto!$J$27</f>
        <v>33.119999999999997</v>
      </c>
      <c r="Y25" s="17">
        <f>[21]Agosto!$J$28</f>
        <v>32.4</v>
      </c>
      <c r="Z25" s="17">
        <f>[21]Agosto!$J$29</f>
        <v>39.96</v>
      </c>
      <c r="AA25" s="17">
        <f>[21]Agosto!$J$30</f>
        <v>37.440000000000005</v>
      </c>
      <c r="AB25" s="17">
        <f>[21]Agosto!$J$31</f>
        <v>43.2</v>
      </c>
      <c r="AC25" s="17">
        <f>[21]Agosto!$J$32</f>
        <v>44.28</v>
      </c>
      <c r="AD25" s="17">
        <f>[21]Agosto!$J$33</f>
        <v>55.800000000000004</v>
      </c>
      <c r="AE25" s="17">
        <f>[21]Agosto!$J$34</f>
        <v>37.440000000000005</v>
      </c>
      <c r="AF25" s="17">
        <f>[21]Agosto!$J$35</f>
        <v>32.76</v>
      </c>
      <c r="AG25" s="26">
        <f t="shared" si="2"/>
        <v>56.16</v>
      </c>
      <c r="AH25" s="2"/>
    </row>
    <row r="26" spans="1:34" ht="17.100000000000001" customHeight="1" x14ac:dyDescent="0.2">
      <c r="A26" s="15" t="s">
        <v>16</v>
      </c>
      <c r="B26" s="17">
        <f>[22]Agosto!$J$5</f>
        <v>27.720000000000002</v>
      </c>
      <c r="C26" s="17">
        <f>[22]Agosto!$J$6</f>
        <v>45.72</v>
      </c>
      <c r="D26" s="17">
        <f>[22]Agosto!$J$7</f>
        <v>30.240000000000002</v>
      </c>
      <c r="E26" s="17">
        <f>[22]Agosto!$J$8</f>
        <v>38.880000000000003</v>
      </c>
      <c r="F26" s="17">
        <f>[22]Agosto!$J$9</f>
        <v>42.480000000000004</v>
      </c>
      <c r="G26" s="17">
        <f>[22]Agosto!$J$10</f>
        <v>53.64</v>
      </c>
      <c r="H26" s="17">
        <f>[22]Agosto!$J$11</f>
        <v>66.600000000000009</v>
      </c>
      <c r="I26" s="17">
        <f>[22]Agosto!$J$12</f>
        <v>52.92</v>
      </c>
      <c r="J26" s="17">
        <f>[22]Agosto!$J$13</f>
        <v>59.04</v>
      </c>
      <c r="K26" s="17">
        <f>[22]Agosto!$J$14</f>
        <v>39.96</v>
      </c>
      <c r="L26" s="17">
        <f>[22]Agosto!$J$15</f>
        <v>27.720000000000002</v>
      </c>
      <c r="M26" s="17">
        <f>[22]Agosto!$J$16</f>
        <v>37.080000000000005</v>
      </c>
      <c r="N26" s="17">
        <f>[22]Agosto!$J$17</f>
        <v>22.68</v>
      </c>
      <c r="O26" s="17">
        <f>[22]Agosto!$J$18</f>
        <v>22.68</v>
      </c>
      <c r="P26" s="17">
        <f>[22]Agosto!$J$19</f>
        <v>27.720000000000002</v>
      </c>
      <c r="Q26" s="17">
        <f>[22]Agosto!$J$20</f>
        <v>33.119999999999997</v>
      </c>
      <c r="R26" s="17">
        <f>[22]Agosto!$J$21</f>
        <v>33.480000000000004</v>
      </c>
      <c r="S26" s="17">
        <f>[22]Agosto!$J$22</f>
        <v>32.76</v>
      </c>
      <c r="T26" s="17">
        <f>[22]Agosto!$J$23</f>
        <v>39.24</v>
      </c>
      <c r="U26" s="17">
        <f>[22]Agosto!$J$24</f>
        <v>21.6</v>
      </c>
      <c r="V26" s="17">
        <f>[22]Agosto!$J$25</f>
        <v>7.9200000000000008</v>
      </c>
      <c r="W26" s="17">
        <f>[22]Agosto!$J$26</f>
        <v>42.12</v>
      </c>
      <c r="X26" s="17">
        <f>[22]Agosto!$J$27</f>
        <v>38.159999999999997</v>
      </c>
      <c r="Y26" s="17">
        <f>[22]Agosto!$J$28</f>
        <v>32.4</v>
      </c>
      <c r="Z26" s="17">
        <f>[22]Agosto!$J$29</f>
        <v>17.28</v>
      </c>
      <c r="AA26" s="17">
        <f>[22]Agosto!$J$30</f>
        <v>34.200000000000003</v>
      </c>
      <c r="AB26" s="17">
        <f>[22]Agosto!$J$31</f>
        <v>50.04</v>
      </c>
      <c r="AC26" s="17">
        <f>[22]Agosto!$J$32</f>
        <v>16.559999999999999</v>
      </c>
      <c r="AD26" s="17">
        <f>[22]Agosto!$J$33</f>
        <v>22.68</v>
      </c>
      <c r="AE26" s="17">
        <f>[22]Agosto!$J$34</f>
        <v>35.28</v>
      </c>
      <c r="AF26" s="17">
        <f>[22]Agosto!$J$35</f>
        <v>21.240000000000002</v>
      </c>
      <c r="AG26" s="26">
        <f t="shared" ref="AG26:AG32" si="3">MAX(B26:AF26)</f>
        <v>66.600000000000009</v>
      </c>
      <c r="AH26" s="2"/>
    </row>
    <row r="27" spans="1:34" ht="17.100000000000001" customHeight="1" x14ac:dyDescent="0.2">
      <c r="A27" s="15" t="s">
        <v>17</v>
      </c>
      <c r="B27" s="17">
        <f>[23]Agosto!$J$5</f>
        <v>34.200000000000003</v>
      </c>
      <c r="C27" s="17">
        <f>[23]Agosto!$J$6</f>
        <v>35.64</v>
      </c>
      <c r="D27" s="17">
        <f>[23]Agosto!$J$7</f>
        <v>31.319999999999997</v>
      </c>
      <c r="E27" s="17">
        <f>[23]Agosto!$J$8</f>
        <v>37.800000000000004</v>
      </c>
      <c r="F27" s="17">
        <f>[23]Agosto!$J$9</f>
        <v>35.28</v>
      </c>
      <c r="G27" s="17">
        <f>[23]Agosto!$J$10</f>
        <v>41.4</v>
      </c>
      <c r="H27" s="17">
        <f>[23]Agosto!$J$11</f>
        <v>36.72</v>
      </c>
      <c r="I27" s="17">
        <f>[23]Agosto!$J$12</f>
        <v>24.48</v>
      </c>
      <c r="J27" s="17">
        <f>[23]Agosto!$J$13</f>
        <v>41.4</v>
      </c>
      <c r="K27" s="17">
        <f>[23]Agosto!$J$14</f>
        <v>39.96</v>
      </c>
      <c r="L27" s="17">
        <f>[23]Agosto!$J$15</f>
        <v>38.519999999999996</v>
      </c>
      <c r="M27" s="17">
        <f>[23]Agosto!$J$16</f>
        <v>37.800000000000004</v>
      </c>
      <c r="N27" s="17">
        <f>[23]Agosto!$J$17</f>
        <v>39.96</v>
      </c>
      <c r="O27" s="17">
        <f>[23]Agosto!$J$18</f>
        <v>38.880000000000003</v>
      </c>
      <c r="P27" s="17">
        <f>[23]Agosto!$J$19</f>
        <v>26.64</v>
      </c>
      <c r="Q27" s="17">
        <f>[23]Agosto!$J$20</f>
        <v>28.08</v>
      </c>
      <c r="R27" s="17">
        <f>[23]Agosto!$J$21</f>
        <v>33.119999999999997</v>
      </c>
      <c r="S27" s="17">
        <f>[23]Agosto!$J$22</f>
        <v>35.64</v>
      </c>
      <c r="T27" s="17">
        <f>[23]Agosto!$J$23</f>
        <v>35.64</v>
      </c>
      <c r="U27" s="17">
        <f>[23]Agosto!$J$24</f>
        <v>19.440000000000001</v>
      </c>
      <c r="V27" s="17">
        <f>[23]Agosto!$J$25</f>
        <v>34.200000000000003</v>
      </c>
      <c r="W27" s="17">
        <f>[23]Agosto!$J$26</f>
        <v>34.56</v>
      </c>
      <c r="X27" s="17">
        <f>[23]Agosto!$J$27</f>
        <v>38.159999999999997</v>
      </c>
      <c r="Y27" s="17">
        <f>[23]Agosto!$J$28</f>
        <v>32.76</v>
      </c>
      <c r="Z27" s="17">
        <f>[23]Agosto!$J$29</f>
        <v>29.16</v>
      </c>
      <c r="AA27" s="17">
        <f>[23]Agosto!$J$30</f>
        <v>25.56</v>
      </c>
      <c r="AB27" s="17">
        <f>[23]Agosto!$J$31</f>
        <v>37.440000000000005</v>
      </c>
      <c r="AC27" s="17">
        <f>[23]Agosto!$J$32</f>
        <v>23.040000000000003</v>
      </c>
      <c r="AD27" s="17">
        <f>[23]Agosto!$J$33</f>
        <v>31.680000000000003</v>
      </c>
      <c r="AE27" s="17">
        <f>[23]Agosto!$J$34</f>
        <v>25.92</v>
      </c>
      <c r="AF27" s="17">
        <f>[23]Agosto!$J$35</f>
        <v>28.44</v>
      </c>
      <c r="AG27" s="26">
        <f t="shared" si="3"/>
        <v>41.4</v>
      </c>
      <c r="AH27" s="2"/>
    </row>
    <row r="28" spans="1:34" ht="17.100000000000001" customHeight="1" x14ac:dyDescent="0.2">
      <c r="A28" s="15" t="s">
        <v>18</v>
      </c>
      <c r="B28" s="17">
        <f>[24]Agosto!$J$5</f>
        <v>23.400000000000002</v>
      </c>
      <c r="C28" s="17">
        <f>[24]Agosto!$J$6</f>
        <v>42.480000000000004</v>
      </c>
      <c r="D28" s="17">
        <f>[24]Agosto!$J$7</f>
        <v>38.159999999999997</v>
      </c>
      <c r="E28" s="17">
        <f>[24]Agosto!$J$8</f>
        <v>25.56</v>
      </c>
      <c r="F28" s="17">
        <f>[24]Agosto!$J$9</f>
        <v>30.6</v>
      </c>
      <c r="G28" s="17">
        <f>[24]Agosto!$J$10</f>
        <v>55.800000000000004</v>
      </c>
      <c r="H28" s="17">
        <f>[24]Agosto!$J$11</f>
        <v>50.76</v>
      </c>
      <c r="I28" s="17">
        <f>[24]Agosto!$J$12</f>
        <v>35.64</v>
      </c>
      <c r="J28" s="17">
        <f>[24]Agosto!$J$13</f>
        <v>39.6</v>
      </c>
      <c r="K28" s="17">
        <f>[24]Agosto!$J$14</f>
        <v>41.04</v>
      </c>
      <c r="L28" s="17">
        <f>[24]Agosto!$J$15</f>
        <v>36.36</v>
      </c>
      <c r="M28" s="17">
        <f>[24]Agosto!$J$16</f>
        <v>37.440000000000005</v>
      </c>
      <c r="N28" s="17">
        <f>[24]Agosto!$J$17</f>
        <v>32.4</v>
      </c>
      <c r="O28" s="17">
        <f>[24]Agosto!$J$18</f>
        <v>47.88</v>
      </c>
      <c r="P28" s="17">
        <f>[24]Agosto!$J$19</f>
        <v>32.04</v>
      </c>
      <c r="Q28" s="17">
        <f>[24]Agosto!$J$20</f>
        <v>37.440000000000005</v>
      </c>
      <c r="R28" s="17">
        <f>[24]Agosto!$J$21</f>
        <v>38.159999999999997</v>
      </c>
      <c r="S28" s="17">
        <f>[24]Agosto!$J$22</f>
        <v>47.16</v>
      </c>
      <c r="T28" s="17">
        <f>[24]Agosto!$J$23</f>
        <v>31.680000000000003</v>
      </c>
      <c r="U28" s="17">
        <f>[24]Agosto!$J$24</f>
        <v>31.680000000000003</v>
      </c>
      <c r="V28" s="17">
        <f>[24]Agosto!$J$25</f>
        <v>29.52</v>
      </c>
      <c r="W28" s="17">
        <f>[24]Agosto!$J$26</f>
        <v>41.04</v>
      </c>
      <c r="X28" s="17">
        <f>[24]Agosto!$J$27</f>
        <v>40.32</v>
      </c>
      <c r="Y28" s="17">
        <f>[24]Agosto!$J$28</f>
        <v>37.800000000000004</v>
      </c>
      <c r="Z28" s="17">
        <f>[24]Agosto!$J$29</f>
        <v>27.720000000000002</v>
      </c>
      <c r="AA28" s="17">
        <f>[24]Agosto!$J$30</f>
        <v>45</v>
      </c>
      <c r="AB28" s="17">
        <f>[24]Agosto!$J$31</f>
        <v>42.84</v>
      </c>
      <c r="AC28" s="17">
        <f>[24]Agosto!$J$32</f>
        <v>29.16</v>
      </c>
      <c r="AD28" s="17">
        <f>[24]Agosto!$J$33</f>
        <v>30.96</v>
      </c>
      <c r="AE28" s="17">
        <f>[24]Agosto!$J$34</f>
        <v>34.200000000000003</v>
      </c>
      <c r="AF28" s="17">
        <f>[24]Agosto!$J$35</f>
        <v>40.32</v>
      </c>
      <c r="AG28" s="26">
        <f t="shared" si="3"/>
        <v>55.800000000000004</v>
      </c>
      <c r="AH28" s="2"/>
    </row>
    <row r="29" spans="1:34" ht="17.100000000000001" customHeight="1" x14ac:dyDescent="0.2">
      <c r="A29" s="15" t="s">
        <v>19</v>
      </c>
      <c r="B29" s="17">
        <f>[25]Agosto!$J$5</f>
        <v>39.6</v>
      </c>
      <c r="C29" s="17">
        <f>[25]Agosto!$J$6</f>
        <v>36.72</v>
      </c>
      <c r="D29" s="17">
        <f>[25]Agosto!$J$7</f>
        <v>32.04</v>
      </c>
      <c r="E29" s="17">
        <f>[25]Agosto!$J$8</f>
        <v>38.880000000000003</v>
      </c>
      <c r="F29" s="17">
        <f>[25]Agosto!$J$9</f>
        <v>36.36</v>
      </c>
      <c r="G29" s="17">
        <f>[25]Agosto!$J$10</f>
        <v>46.080000000000005</v>
      </c>
      <c r="H29" s="17">
        <f>[25]Agosto!$J$11</f>
        <v>50.04</v>
      </c>
      <c r="I29" s="17">
        <f>[25]Agosto!$J$12</f>
        <v>39.24</v>
      </c>
      <c r="J29" s="17">
        <f>[25]Agosto!$J$13</f>
        <v>46.080000000000005</v>
      </c>
      <c r="K29" s="17">
        <f>[25]Agosto!$J$14</f>
        <v>44.28</v>
      </c>
      <c r="L29" s="17">
        <f>[25]Agosto!$J$15</f>
        <v>44.28</v>
      </c>
      <c r="M29" s="17">
        <f>[25]Agosto!$J$16</f>
        <v>39.96</v>
      </c>
      <c r="N29" s="17">
        <f>[25]Agosto!$J$17</f>
        <v>33.119999999999997</v>
      </c>
      <c r="O29" s="17">
        <f>[25]Agosto!$J$18</f>
        <v>39.6</v>
      </c>
      <c r="P29" s="17">
        <f>[25]Agosto!$J$19</f>
        <v>29.880000000000003</v>
      </c>
      <c r="Q29" s="17">
        <f>[25]Agosto!$J$20</f>
        <v>38.519999999999996</v>
      </c>
      <c r="R29" s="17">
        <f>[25]Agosto!$J$21</f>
        <v>47.16</v>
      </c>
      <c r="S29" s="17">
        <f>[25]Agosto!$J$22</f>
        <v>38.159999999999997</v>
      </c>
      <c r="T29" s="17">
        <f>[25]Agosto!$J$23</f>
        <v>28.44</v>
      </c>
      <c r="U29" s="17">
        <f>[25]Agosto!$J$24</f>
        <v>23.759999999999998</v>
      </c>
      <c r="V29" s="17">
        <f>[25]Agosto!$J$25</f>
        <v>38.880000000000003</v>
      </c>
      <c r="W29" s="17">
        <f>[25]Agosto!$J$26</f>
        <v>38.519999999999996</v>
      </c>
      <c r="X29" s="17">
        <f>[25]Agosto!$J$27</f>
        <v>31.680000000000003</v>
      </c>
      <c r="Y29" s="17">
        <f>[25]Agosto!$J$28</f>
        <v>31.319999999999997</v>
      </c>
      <c r="Z29" s="17">
        <f>[25]Agosto!$J$29</f>
        <v>36.36</v>
      </c>
      <c r="AA29" s="17">
        <f>[25]Agosto!$J$30</f>
        <v>39.6</v>
      </c>
      <c r="AB29" s="17">
        <f>[25]Agosto!$J$31</f>
        <v>67.319999999999993</v>
      </c>
      <c r="AC29" s="17">
        <f>[25]Agosto!$J$32</f>
        <v>43.92</v>
      </c>
      <c r="AD29" s="17">
        <f>[25]Agosto!$J$33</f>
        <v>39.6</v>
      </c>
      <c r="AE29" s="17">
        <f>[25]Agosto!$J$34</f>
        <v>35.28</v>
      </c>
      <c r="AF29" s="17">
        <f>[25]Agosto!$J$35</f>
        <v>27.36</v>
      </c>
      <c r="AG29" s="26">
        <f t="shared" si="3"/>
        <v>67.319999999999993</v>
      </c>
      <c r="AH29" s="2"/>
    </row>
    <row r="30" spans="1:34" ht="17.100000000000001" customHeight="1" x14ac:dyDescent="0.2">
      <c r="A30" s="15" t="s">
        <v>31</v>
      </c>
      <c r="B30" s="17" t="str">
        <f>[26]Agosto!$J$5</f>
        <v>*</v>
      </c>
      <c r="C30" s="17" t="str">
        <f>[26]Agosto!$J$6</f>
        <v>*</v>
      </c>
      <c r="D30" s="17" t="str">
        <f>[26]Agosto!$J$7</f>
        <v>*</v>
      </c>
      <c r="E30" s="17" t="str">
        <f>[26]Agosto!$J$8</f>
        <v>*</v>
      </c>
      <c r="F30" s="17" t="str">
        <f>[26]Agosto!$J$9</f>
        <v>*</v>
      </c>
      <c r="G30" s="17" t="str">
        <f>[26]Agosto!$J$10</f>
        <v>*</v>
      </c>
      <c r="H30" s="17" t="str">
        <f>[26]Agosto!$J$11</f>
        <v>*</v>
      </c>
      <c r="I30" s="17" t="str">
        <f>[26]Agosto!$J$12</f>
        <v>*</v>
      </c>
      <c r="J30" s="17" t="str">
        <f>[26]Agosto!$J$13</f>
        <v>*</v>
      </c>
      <c r="K30" s="17" t="str">
        <f>[26]Agosto!$J$14</f>
        <v>*</v>
      </c>
      <c r="L30" s="17" t="str">
        <f>[26]Agosto!$J$15</f>
        <v>*</v>
      </c>
      <c r="M30" s="17" t="str">
        <f>[26]Agosto!$J$16</f>
        <v>*</v>
      </c>
      <c r="N30" s="17" t="str">
        <f>[26]Agosto!$J$17</f>
        <v>*</v>
      </c>
      <c r="O30" s="17" t="str">
        <f>[26]Agosto!$J$18</f>
        <v>*</v>
      </c>
      <c r="P30" s="17" t="str">
        <f>[26]Agosto!$J$19</f>
        <v>*</v>
      </c>
      <c r="Q30" s="17" t="str">
        <f>[26]Agosto!$J$20</f>
        <v>*</v>
      </c>
      <c r="R30" s="17" t="str">
        <f>[26]Agosto!$J$21</f>
        <v>*</v>
      </c>
      <c r="S30" s="17" t="str">
        <f>[26]Agosto!$J$22</f>
        <v>*</v>
      </c>
      <c r="T30" s="17" t="str">
        <f>[26]Agosto!$J$23</f>
        <v>*</v>
      </c>
      <c r="U30" s="17" t="str">
        <f>[26]Agosto!$J$24</f>
        <v>*</v>
      </c>
      <c r="V30" s="17" t="str">
        <f>[26]Agosto!$J$25</f>
        <v>*</v>
      </c>
      <c r="W30" s="17" t="str">
        <f>[26]Agosto!$J$26</f>
        <v>*</v>
      </c>
      <c r="X30" s="17" t="str">
        <f>[26]Agosto!$J$27</f>
        <v>*</v>
      </c>
      <c r="Y30" s="17" t="str">
        <f>[26]Agosto!$J$28</f>
        <v>*</v>
      </c>
      <c r="Z30" s="17" t="str">
        <f>[26]Agosto!$J$29</f>
        <v>*</v>
      </c>
      <c r="AA30" s="17" t="str">
        <f>[26]Agosto!$J$30</f>
        <v>*</v>
      </c>
      <c r="AB30" s="17" t="str">
        <f>[26]Agosto!$J$31</f>
        <v>*</v>
      </c>
      <c r="AC30" s="17" t="str">
        <f>[26]Agosto!$J$32</f>
        <v>*</v>
      </c>
      <c r="AD30" s="17" t="str">
        <f>[26]Agosto!$J$33</f>
        <v>*</v>
      </c>
      <c r="AE30" s="17" t="str">
        <f>[26]Agosto!$J$34</f>
        <v>*</v>
      </c>
      <c r="AF30" s="17" t="str">
        <f>[26]Agosto!$J$35</f>
        <v>*</v>
      </c>
      <c r="AG30" s="26">
        <f t="shared" si="3"/>
        <v>0</v>
      </c>
      <c r="AH30" s="2"/>
    </row>
    <row r="31" spans="1:34" ht="17.100000000000001" customHeight="1" x14ac:dyDescent="0.2">
      <c r="A31" s="15" t="s">
        <v>48</v>
      </c>
      <c r="B31" s="17">
        <f>[27]Agosto!$J$5</f>
        <v>36</v>
      </c>
      <c r="C31" s="17">
        <f>[27]Agosto!$J$6</f>
        <v>41.4</v>
      </c>
      <c r="D31" s="17">
        <f>[27]Agosto!$J$7</f>
        <v>38.159999999999997</v>
      </c>
      <c r="E31" s="17">
        <f>[27]Agosto!$J$8</f>
        <v>32.4</v>
      </c>
      <c r="F31" s="17">
        <f>[27]Agosto!$J$9</f>
        <v>38.519999999999996</v>
      </c>
      <c r="G31" s="17">
        <f>[27]Agosto!$J$10</f>
        <v>46.440000000000005</v>
      </c>
      <c r="H31" s="17">
        <f>[27]Agosto!$J$11</f>
        <v>48.96</v>
      </c>
      <c r="I31" s="17">
        <f>[27]Agosto!$J$12</f>
        <v>40.32</v>
      </c>
      <c r="J31" s="17">
        <f>[27]Agosto!$J$13</f>
        <v>45</v>
      </c>
      <c r="K31" s="17">
        <f>[27]Agosto!$J$14</f>
        <v>40.680000000000007</v>
      </c>
      <c r="L31" s="17">
        <f>[27]Agosto!$J$15</f>
        <v>63.360000000000007</v>
      </c>
      <c r="M31" s="17">
        <f>[27]Agosto!$J$16</f>
        <v>40.680000000000007</v>
      </c>
      <c r="N31" s="17">
        <f>[27]Agosto!$J$17</f>
        <v>44.28</v>
      </c>
      <c r="O31" s="17">
        <f>[27]Agosto!$J$18</f>
        <v>38.159999999999997</v>
      </c>
      <c r="P31" s="17">
        <f>[27]Agosto!$J$19</f>
        <v>46.800000000000004</v>
      </c>
      <c r="Q31" s="17">
        <f>[27]Agosto!$J$20</f>
        <v>42.84</v>
      </c>
      <c r="R31" s="17">
        <f>[27]Agosto!$J$21</f>
        <v>43.56</v>
      </c>
      <c r="S31" s="17">
        <f>[27]Agosto!$J$22</f>
        <v>44.64</v>
      </c>
      <c r="T31" s="17">
        <f>[27]Agosto!$J$23</f>
        <v>36</v>
      </c>
      <c r="U31" s="17">
        <f>[27]Agosto!$J$24</f>
        <v>36</v>
      </c>
      <c r="V31" s="17">
        <f>[27]Agosto!$J$25</f>
        <v>29.52</v>
      </c>
      <c r="W31" s="17">
        <f>[27]Agosto!$J$26</f>
        <v>43.56</v>
      </c>
      <c r="X31" s="17">
        <f>[27]Agosto!$J$27</f>
        <v>35.28</v>
      </c>
      <c r="Y31" s="17">
        <f>[27]Agosto!$J$28</f>
        <v>29.880000000000003</v>
      </c>
      <c r="Z31" s="17">
        <f>[27]Agosto!$J$29</f>
        <v>27.720000000000002</v>
      </c>
      <c r="AA31" s="17">
        <f>[27]Agosto!$J$30</f>
        <v>51.84</v>
      </c>
      <c r="AB31" s="17">
        <f>[27]Agosto!$J$31</f>
        <v>50.04</v>
      </c>
      <c r="AC31" s="17">
        <f>[27]Agosto!$J$32</f>
        <v>51.480000000000004</v>
      </c>
      <c r="AD31" s="17">
        <f>[27]Agosto!$J$33</f>
        <v>31.319999999999997</v>
      </c>
      <c r="AE31" s="17">
        <f>[27]Agosto!$J$34</f>
        <v>32.4</v>
      </c>
      <c r="AF31" s="17">
        <f>[27]Agosto!$J$35</f>
        <v>39.6</v>
      </c>
      <c r="AG31" s="26">
        <f>MAX(B31:AF31)</f>
        <v>63.360000000000007</v>
      </c>
      <c r="AH31" s="2"/>
    </row>
    <row r="32" spans="1:34" ht="17.100000000000001" customHeight="1" x14ac:dyDescent="0.2">
      <c r="A32" s="15" t="s">
        <v>20</v>
      </c>
      <c r="B32" s="17">
        <f>[28]Agosto!$J$5</f>
        <v>21.6</v>
      </c>
      <c r="C32" s="17">
        <f>[28]Agosto!$J$6</f>
        <v>21.96</v>
      </c>
      <c r="D32" s="17">
        <f>[28]Agosto!$J$7</f>
        <v>21.6</v>
      </c>
      <c r="E32" s="17">
        <f>[28]Agosto!$J$8</f>
        <v>24.840000000000003</v>
      </c>
      <c r="F32" s="17">
        <f>[28]Agosto!$J$9</f>
        <v>26.28</v>
      </c>
      <c r="G32" s="17">
        <f>[28]Agosto!$J$10</f>
        <v>33.480000000000004</v>
      </c>
      <c r="H32" s="17">
        <f>[28]Agosto!$J$11</f>
        <v>24.48</v>
      </c>
      <c r="I32" s="17">
        <f>[28]Agosto!$J$12</f>
        <v>26.28</v>
      </c>
      <c r="J32" s="17">
        <f>[28]Agosto!$J$13</f>
        <v>26.28</v>
      </c>
      <c r="K32" s="17">
        <f>[28]Agosto!$J$14</f>
        <v>33.840000000000003</v>
      </c>
      <c r="L32" s="17">
        <f>[28]Agosto!$J$15</f>
        <v>29.880000000000003</v>
      </c>
      <c r="M32" s="17">
        <f>[28]Agosto!$J$16</f>
        <v>39.96</v>
      </c>
      <c r="N32" s="17">
        <f>[28]Agosto!$J$17</f>
        <v>35.28</v>
      </c>
      <c r="O32" s="17">
        <f>[28]Agosto!$J$18</f>
        <v>32.4</v>
      </c>
      <c r="P32" s="17">
        <f>[28]Agosto!$J$19</f>
        <v>23.040000000000003</v>
      </c>
      <c r="Q32" s="17">
        <f>[28]Agosto!$J$20</f>
        <v>24.840000000000003</v>
      </c>
      <c r="R32" s="17">
        <f>[28]Agosto!$J$21</f>
        <v>38.519999999999996</v>
      </c>
      <c r="S32" s="17">
        <f>[28]Agosto!$J$22</f>
        <v>38.519999999999996</v>
      </c>
      <c r="T32" s="17">
        <f>[28]Agosto!$J$23</f>
        <v>32.76</v>
      </c>
      <c r="U32" s="17">
        <f>[28]Agosto!$J$24</f>
        <v>25.92</v>
      </c>
      <c r="V32" s="17">
        <f>[28]Agosto!$J$25</f>
        <v>18.720000000000002</v>
      </c>
      <c r="W32" s="17">
        <f>[28]Agosto!$J$26</f>
        <v>19.440000000000001</v>
      </c>
      <c r="X32" s="17">
        <f>[28]Agosto!$J$27</f>
        <v>21.96</v>
      </c>
      <c r="Y32" s="17">
        <f>[28]Agosto!$J$28</f>
        <v>36.72</v>
      </c>
      <c r="Z32" s="17">
        <f>[28]Agosto!$J$29</f>
        <v>27.720000000000002</v>
      </c>
      <c r="AA32" s="17">
        <f>[28]Agosto!$J$30</f>
        <v>27.36</v>
      </c>
      <c r="AB32" s="17">
        <f>[28]Agosto!$J$31</f>
        <v>50.04</v>
      </c>
      <c r="AC32" s="17">
        <f>[28]Agosto!$J$32</f>
        <v>43.2</v>
      </c>
      <c r="AD32" s="17">
        <f>[28]Agosto!$J$33</f>
        <v>20.16</v>
      </c>
      <c r="AE32" s="17">
        <f>[28]Agosto!$J$34</f>
        <v>22.32</v>
      </c>
      <c r="AF32" s="17">
        <f>[28]Agosto!$J$35</f>
        <v>21.96</v>
      </c>
      <c r="AG32" s="26">
        <f t="shared" si="3"/>
        <v>50.04</v>
      </c>
      <c r="AH32" s="2"/>
    </row>
    <row r="33" spans="1:35" s="5" customFormat="1" ht="17.100000000000001" customHeight="1" thickBot="1" x14ac:dyDescent="0.25">
      <c r="A33" s="78" t="s">
        <v>33</v>
      </c>
      <c r="B33" s="79">
        <f t="shared" ref="B33:AG33" si="4">MAX(B5:B32)</f>
        <v>45</v>
      </c>
      <c r="C33" s="79">
        <f t="shared" si="4"/>
        <v>51.12</v>
      </c>
      <c r="D33" s="79">
        <f t="shared" si="4"/>
        <v>40.32</v>
      </c>
      <c r="E33" s="79">
        <f t="shared" si="4"/>
        <v>41.76</v>
      </c>
      <c r="F33" s="79">
        <f t="shared" si="4"/>
        <v>42.480000000000004</v>
      </c>
      <c r="G33" s="79">
        <f t="shared" si="4"/>
        <v>56.16</v>
      </c>
      <c r="H33" s="79">
        <f t="shared" si="4"/>
        <v>66.600000000000009</v>
      </c>
      <c r="I33" s="79">
        <f t="shared" si="4"/>
        <v>52.92</v>
      </c>
      <c r="J33" s="79">
        <f t="shared" si="4"/>
        <v>59.04</v>
      </c>
      <c r="K33" s="79">
        <f t="shared" si="4"/>
        <v>50.4</v>
      </c>
      <c r="L33" s="79">
        <f t="shared" si="4"/>
        <v>63.360000000000007</v>
      </c>
      <c r="M33" s="79">
        <f t="shared" si="4"/>
        <v>47.519999999999996</v>
      </c>
      <c r="N33" s="79">
        <f t="shared" si="4"/>
        <v>44.28</v>
      </c>
      <c r="O33" s="79">
        <f t="shared" si="4"/>
        <v>47.88</v>
      </c>
      <c r="P33" s="79">
        <f t="shared" si="4"/>
        <v>47.16</v>
      </c>
      <c r="Q33" s="79">
        <f t="shared" si="4"/>
        <v>50.76</v>
      </c>
      <c r="R33" s="79">
        <f t="shared" si="4"/>
        <v>47.16</v>
      </c>
      <c r="S33" s="79">
        <f t="shared" si="4"/>
        <v>55.440000000000005</v>
      </c>
      <c r="T33" s="79">
        <f t="shared" si="4"/>
        <v>42.12</v>
      </c>
      <c r="U33" s="79">
        <f t="shared" si="4"/>
        <v>37.440000000000005</v>
      </c>
      <c r="V33" s="79">
        <f t="shared" si="4"/>
        <v>43.56</v>
      </c>
      <c r="W33" s="79">
        <f t="shared" si="4"/>
        <v>43.56</v>
      </c>
      <c r="X33" s="79">
        <f t="shared" si="4"/>
        <v>44.28</v>
      </c>
      <c r="Y33" s="79">
        <f t="shared" si="4"/>
        <v>63.360000000000007</v>
      </c>
      <c r="Z33" s="79">
        <f t="shared" si="4"/>
        <v>50.4</v>
      </c>
      <c r="AA33" s="79">
        <f t="shared" si="4"/>
        <v>80.64</v>
      </c>
      <c r="AB33" s="79">
        <f t="shared" si="4"/>
        <v>67.319999999999993</v>
      </c>
      <c r="AC33" s="79">
        <f t="shared" si="4"/>
        <v>51.480000000000004</v>
      </c>
      <c r="AD33" s="79">
        <f t="shared" si="4"/>
        <v>55.800000000000004</v>
      </c>
      <c r="AE33" s="79">
        <f t="shared" si="4"/>
        <v>39.6</v>
      </c>
      <c r="AF33" s="79">
        <f t="shared" si="4"/>
        <v>41.04</v>
      </c>
      <c r="AG33" s="118">
        <f t="shared" si="4"/>
        <v>80.64</v>
      </c>
      <c r="AH33" s="10"/>
    </row>
    <row r="34" spans="1:35" x14ac:dyDescent="0.2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3"/>
      <c r="AE34" s="84"/>
      <c r="AF34" s="85"/>
      <c r="AG34" s="86"/>
      <c r="AH34"/>
    </row>
    <row r="35" spans="1:35" x14ac:dyDescent="0.2">
      <c r="A35" s="87"/>
      <c r="B35" s="88"/>
      <c r="C35" s="89" t="s">
        <v>133</v>
      </c>
      <c r="D35" s="89"/>
      <c r="E35" s="89"/>
      <c r="F35" s="89"/>
      <c r="G35" s="89"/>
      <c r="H35" s="88"/>
      <c r="I35" s="88"/>
      <c r="J35" s="88"/>
      <c r="K35" s="88"/>
      <c r="L35" s="88"/>
      <c r="M35" s="88" t="s">
        <v>49</v>
      </c>
      <c r="N35" s="88"/>
      <c r="O35" s="88"/>
      <c r="P35" s="88"/>
      <c r="Q35" s="88"/>
      <c r="R35" s="88"/>
      <c r="S35" s="88"/>
      <c r="T35" s="88"/>
      <c r="U35" s="88"/>
      <c r="V35" s="88" t="s">
        <v>53</v>
      </c>
      <c r="W35" s="88"/>
      <c r="X35" s="88"/>
      <c r="Y35" s="88"/>
      <c r="Z35" s="88"/>
      <c r="AA35" s="88"/>
      <c r="AB35" s="88"/>
      <c r="AC35" s="88"/>
      <c r="AD35" s="90"/>
      <c r="AE35" s="88"/>
      <c r="AF35" s="88"/>
      <c r="AG35" s="91"/>
      <c r="AH35" s="2"/>
    </row>
    <row r="36" spans="1:35" x14ac:dyDescent="0.2">
      <c r="A36" s="87"/>
      <c r="B36" s="88"/>
      <c r="C36" s="88"/>
      <c r="D36" s="88"/>
      <c r="E36" s="88"/>
      <c r="F36" s="88"/>
      <c r="G36" s="88"/>
      <c r="H36" s="88"/>
      <c r="I36" s="88"/>
      <c r="J36" s="92"/>
      <c r="K36" s="92"/>
      <c r="L36" s="92"/>
      <c r="M36" s="92" t="s">
        <v>50</v>
      </c>
      <c r="N36" s="92"/>
      <c r="O36" s="92"/>
      <c r="P36" s="92"/>
      <c r="Q36" s="88"/>
      <c r="R36" s="88"/>
      <c r="S36" s="88"/>
      <c r="T36" s="88"/>
      <c r="U36" s="88"/>
      <c r="V36" s="92" t="s">
        <v>54</v>
      </c>
      <c r="W36" s="92"/>
      <c r="X36" s="88"/>
      <c r="Y36" s="88"/>
      <c r="Z36" s="88"/>
      <c r="AA36" s="88"/>
      <c r="AB36" s="88"/>
      <c r="AC36" s="88"/>
      <c r="AD36" s="90"/>
      <c r="AE36" s="93"/>
      <c r="AF36" s="94"/>
      <c r="AG36" s="95"/>
      <c r="AH36" s="2"/>
      <c r="AI36" s="2"/>
    </row>
    <row r="37" spans="1:35" ht="13.5" thickBot="1" x14ac:dyDescent="0.25">
      <c r="A37" s="99"/>
      <c r="B37" s="105"/>
      <c r="C37" s="105"/>
      <c r="D37" s="105" t="s">
        <v>134</v>
      </c>
      <c r="E37" s="105"/>
      <c r="F37" s="105"/>
      <c r="G37" s="105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1"/>
      <c r="AE37" s="106"/>
      <c r="AF37" s="107"/>
      <c r="AG37" s="109"/>
      <c r="AH37" s="35"/>
      <c r="AI37" s="2"/>
    </row>
    <row r="38" spans="1:35" x14ac:dyDescent="0.2">
      <c r="AG38" s="9"/>
      <c r="AH38" s="2"/>
    </row>
    <row r="40" spans="1:35" x14ac:dyDescent="0.2">
      <c r="V40" s="2" t="s">
        <v>51</v>
      </c>
    </row>
    <row r="46" spans="1:35" x14ac:dyDescent="0.2">
      <c r="C46" s="2" t="s">
        <v>51</v>
      </c>
    </row>
  </sheetData>
  <sheetProtection password="C6EC" sheet="1" objects="1" scenarios="1"/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2015-09-09T08:22:46Z</cp:lastPrinted>
  <dcterms:created xsi:type="dcterms:W3CDTF">2008-08-15T13:32:29Z</dcterms:created>
  <dcterms:modified xsi:type="dcterms:W3CDTF">2022-03-10T19:34:29Z</dcterms:modified>
</cp:coreProperties>
</file>