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17\"/>
    </mc:Choice>
  </mc:AlternateContent>
  <bookViews>
    <workbookView xWindow="120" yWindow="120" windowWidth="15180" windowHeight="8835" tabRatio="874"/>
  </bookViews>
  <sheets>
    <sheet name="TempInst" sheetId="4" r:id="rId1"/>
    <sheet name="TempMax" sheetId="5" r:id="rId2"/>
    <sheet name="TempMin" sheetId="6" r:id="rId3"/>
    <sheet name="UmidInst" sheetId="7" r:id="rId4"/>
    <sheet name="UmidMax" sheetId="8" r:id="rId5"/>
    <sheet name="UmidMin" sheetId="9" r:id="rId6"/>
    <sheet name="VelVentoMax" sheetId="12" r:id="rId7"/>
    <sheet name="DirVento" sheetId="13" r:id="rId8"/>
    <sheet name="RajadaVento" sheetId="15" r:id="rId9"/>
    <sheet name="Chuva" sheetId="14" r:id="rId10"/>
    <sheet name="ESTAÇÃO METEOROLÓGICA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Print_Area" localSheetId="9">Chuva!$A$1:$AI$42</definedName>
    <definedName name="_xlnm.Print_Area" localSheetId="7">DirVento!$A$1:$AG$37</definedName>
    <definedName name="_xlnm.Print_Area" localSheetId="8">RajadaVento!$A$1:$AG$36</definedName>
    <definedName name="_xlnm.Print_Area" localSheetId="0">TempInst!$A$1:$AG$38</definedName>
    <definedName name="_xlnm.Print_Area" localSheetId="1">TempMax!$A$1:$AH$36</definedName>
    <definedName name="_xlnm.Print_Area" localSheetId="2">TempMin!$A$1:$AH$36</definedName>
    <definedName name="_xlnm.Print_Area" localSheetId="3">UmidInst!$A$1:$AG$36</definedName>
    <definedName name="_xlnm.Print_Area" localSheetId="4">UmidMax!$A$1:$AH$36</definedName>
    <definedName name="_xlnm.Print_Area" localSheetId="5">UmidMin!$A$1:$AH$36</definedName>
    <definedName name="_xlnm.Print_Area" localSheetId="6">VelVentoMax!$A$1:$AG$36</definedName>
  </definedNames>
  <calcPr calcId="162913"/>
</workbook>
</file>

<file path=xl/calcChain.xml><?xml version="1.0" encoding="utf-8"?>
<calcChain xmlns="http://schemas.openxmlformats.org/spreadsheetml/2006/main">
  <c r="AG31" i="13" l="1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1" i="13"/>
  <c r="AG10" i="13"/>
  <c r="AG9" i="13"/>
  <c r="AG8" i="13"/>
  <c r="AG7" i="13"/>
  <c r="AG6" i="13"/>
  <c r="AG5" i="13"/>
  <c r="AF32" i="14" l="1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I9" i="14" l="1"/>
  <c r="AH9" i="14"/>
  <c r="AG9" i="14"/>
  <c r="AI8" i="14"/>
  <c r="AG8" i="5"/>
  <c r="AG8" i="7"/>
  <c r="AG8" i="14"/>
  <c r="AG8" i="12"/>
  <c r="AG8" i="8"/>
  <c r="AG8" i="15"/>
  <c r="AG8" i="6"/>
  <c r="AG8" i="9"/>
  <c r="AH8" i="14"/>
  <c r="AH8" i="9"/>
  <c r="AH8" i="8"/>
  <c r="AG8" i="4"/>
  <c r="AH8" i="6"/>
  <c r="AH8" i="5"/>
  <c r="H30" i="16"/>
  <c r="AI31" i="14" l="1"/>
  <c r="AI27" i="14"/>
  <c r="AI23" i="14"/>
  <c r="AI19" i="14"/>
  <c r="AI6" i="14"/>
  <c r="AI10" i="14" l="1"/>
  <c r="AI18" i="14"/>
  <c r="AI26" i="14"/>
  <c r="AI7" i="14"/>
  <c r="AI13" i="14"/>
  <c r="AI21" i="14"/>
  <c r="AI29" i="14"/>
  <c r="AI30" i="14"/>
  <c r="AI28" i="14"/>
  <c r="AI25" i="14"/>
  <c r="AI24" i="14"/>
  <c r="AI22" i="14"/>
  <c r="AI20" i="14"/>
  <c r="AI17" i="14"/>
  <c r="AI16" i="14"/>
  <c r="AI15" i="14"/>
  <c r="AI14" i="14"/>
  <c r="AI11" i="14"/>
  <c r="AI5" i="14"/>
  <c r="AG31" i="15" l="1"/>
  <c r="C33" i="7" l="1"/>
  <c r="E33" i="7"/>
  <c r="G33" i="7"/>
  <c r="I33" i="7"/>
  <c r="K33" i="7"/>
  <c r="M33" i="7"/>
  <c r="O33" i="7"/>
  <c r="Q33" i="7"/>
  <c r="S33" i="7"/>
  <c r="U33" i="7"/>
  <c r="W33" i="7"/>
  <c r="Y33" i="7"/>
  <c r="AA33" i="7"/>
  <c r="AC33" i="7"/>
  <c r="B33" i="8"/>
  <c r="D33" i="8"/>
  <c r="F33" i="8"/>
  <c r="H33" i="8"/>
  <c r="J33" i="8"/>
  <c r="L33" i="8"/>
  <c r="N33" i="8"/>
  <c r="P33" i="8"/>
  <c r="R33" i="8"/>
  <c r="T33" i="8"/>
  <c r="V33" i="8"/>
  <c r="X33" i="8"/>
  <c r="Z33" i="8"/>
  <c r="AB33" i="8"/>
  <c r="AD33" i="8"/>
  <c r="AF33" i="8"/>
  <c r="C33" i="9"/>
  <c r="E33" i="9"/>
  <c r="G33" i="9"/>
  <c r="I33" i="9"/>
  <c r="K33" i="9"/>
  <c r="M33" i="9"/>
  <c r="O33" i="9"/>
  <c r="Q33" i="9"/>
  <c r="S33" i="9"/>
  <c r="U33" i="9"/>
  <c r="W33" i="9"/>
  <c r="Y33" i="9"/>
  <c r="AA33" i="9"/>
  <c r="AC33" i="9"/>
  <c r="B33" i="12"/>
  <c r="D33" i="12"/>
  <c r="F33" i="12"/>
  <c r="H33" i="12"/>
  <c r="J33" i="12"/>
  <c r="L33" i="12"/>
  <c r="N33" i="12"/>
  <c r="P33" i="12"/>
  <c r="R33" i="12"/>
  <c r="T33" i="12"/>
  <c r="V33" i="12"/>
  <c r="X33" i="12"/>
  <c r="Z33" i="12"/>
  <c r="AB33" i="12"/>
  <c r="AD33" i="12"/>
  <c r="AF33" i="12"/>
  <c r="B33" i="15"/>
  <c r="D33" i="15"/>
  <c r="F33" i="15"/>
  <c r="H33" i="15"/>
  <c r="J33" i="15"/>
  <c r="L33" i="15"/>
  <c r="N33" i="15"/>
  <c r="P33" i="15"/>
  <c r="R33" i="15"/>
  <c r="T33" i="15"/>
  <c r="V33" i="15"/>
  <c r="X33" i="15"/>
  <c r="Z33" i="15"/>
  <c r="AB33" i="15"/>
  <c r="AF33" i="15"/>
  <c r="AE33" i="7"/>
  <c r="AE33" i="9"/>
  <c r="AG31" i="12"/>
  <c r="C33" i="12"/>
  <c r="E33" i="12"/>
  <c r="G33" i="12"/>
  <c r="I33" i="12"/>
  <c r="K33" i="12"/>
  <c r="M33" i="12"/>
  <c r="O33" i="12"/>
  <c r="Q33" i="12"/>
  <c r="S33" i="12"/>
  <c r="U33" i="12"/>
  <c r="W33" i="12"/>
  <c r="Y33" i="12"/>
  <c r="AA33" i="12"/>
  <c r="AC33" i="12"/>
  <c r="AE33" i="12"/>
  <c r="C33" i="15"/>
  <c r="E33" i="15"/>
  <c r="G33" i="15"/>
  <c r="I33" i="15"/>
  <c r="K33" i="15"/>
  <c r="M33" i="15"/>
  <c r="O33" i="15"/>
  <c r="Q33" i="15"/>
  <c r="S33" i="15"/>
  <c r="U33" i="15"/>
  <c r="W33" i="15"/>
  <c r="Y33" i="15"/>
  <c r="AA33" i="15"/>
  <c r="AC33" i="15"/>
  <c r="AE33" i="15"/>
  <c r="AG14" i="15"/>
  <c r="AD33" i="15"/>
  <c r="AG11" i="15"/>
  <c r="B33" i="4"/>
  <c r="D33" i="4"/>
  <c r="F33" i="4"/>
  <c r="H33" i="4"/>
  <c r="J33" i="4"/>
  <c r="L33" i="4"/>
  <c r="N33" i="4"/>
  <c r="P33" i="4"/>
  <c r="R33" i="4"/>
  <c r="T33" i="4"/>
  <c r="V33" i="4"/>
  <c r="X33" i="4"/>
  <c r="Z33" i="4"/>
  <c r="AB33" i="4"/>
  <c r="AD33" i="4"/>
  <c r="AF33" i="4"/>
  <c r="AG28" i="4"/>
  <c r="C33" i="6"/>
  <c r="E33" i="6"/>
  <c r="G33" i="6"/>
  <c r="I33" i="6"/>
  <c r="K33" i="6"/>
  <c r="M33" i="6"/>
  <c r="O33" i="6"/>
  <c r="Q33" i="6"/>
  <c r="S33" i="6"/>
  <c r="U33" i="6"/>
  <c r="W33" i="6"/>
  <c r="Y33" i="6"/>
  <c r="AA33" i="6"/>
  <c r="AC33" i="6"/>
  <c r="AE33" i="6"/>
  <c r="B33" i="7"/>
  <c r="D33" i="7"/>
  <c r="F33" i="7"/>
  <c r="H33" i="7"/>
  <c r="J33" i="7"/>
  <c r="L33" i="7"/>
  <c r="N33" i="7"/>
  <c r="P33" i="7"/>
  <c r="R33" i="7"/>
  <c r="T33" i="7"/>
  <c r="AD33" i="7"/>
  <c r="AF33" i="7"/>
  <c r="AG14" i="7"/>
  <c r="C33" i="8"/>
  <c r="E33" i="8"/>
  <c r="G33" i="8"/>
  <c r="I33" i="8"/>
  <c r="K33" i="8"/>
  <c r="M33" i="8"/>
  <c r="O33" i="8"/>
  <c r="Q33" i="8"/>
  <c r="S33" i="8"/>
  <c r="U33" i="8"/>
  <c r="W33" i="8"/>
  <c r="Y33" i="8"/>
  <c r="AA33" i="8"/>
  <c r="AC33" i="8"/>
  <c r="AE33" i="8"/>
  <c r="B33" i="9"/>
  <c r="D33" i="9"/>
  <c r="F33" i="9"/>
  <c r="H33" i="9"/>
  <c r="J33" i="9"/>
  <c r="L33" i="9"/>
  <c r="N33" i="9"/>
  <c r="P33" i="9"/>
  <c r="R33" i="9"/>
  <c r="T33" i="9"/>
  <c r="V33" i="9"/>
  <c r="X33" i="9"/>
  <c r="Z33" i="9"/>
  <c r="AB33" i="9"/>
  <c r="AD33" i="9"/>
  <c r="AF33" i="9"/>
  <c r="AG11" i="12"/>
  <c r="V33" i="7"/>
  <c r="X33" i="7"/>
  <c r="Z33" i="7"/>
  <c r="AB33" i="7"/>
  <c r="AH31" i="14"/>
  <c r="AG26" i="4"/>
  <c r="C33" i="5"/>
  <c r="E33" i="5"/>
  <c r="G33" i="5"/>
  <c r="I33" i="5"/>
  <c r="K33" i="5"/>
  <c r="M33" i="5"/>
  <c r="O33" i="5"/>
  <c r="Q33" i="5"/>
  <c r="S33" i="5"/>
  <c r="U33" i="5"/>
  <c r="W33" i="5"/>
  <c r="Y33" i="5"/>
  <c r="AA33" i="5"/>
  <c r="AC33" i="5"/>
  <c r="AE33" i="5"/>
  <c r="C33" i="4"/>
  <c r="E33" i="4"/>
  <c r="G33" i="4"/>
  <c r="I33" i="4"/>
  <c r="K33" i="4"/>
  <c r="M33" i="4"/>
  <c r="O33" i="4"/>
  <c r="Q33" i="4"/>
  <c r="S33" i="4"/>
  <c r="U33" i="4"/>
  <c r="W33" i="4"/>
  <c r="Y33" i="4"/>
  <c r="AA33" i="4"/>
  <c r="AC33" i="4"/>
  <c r="AE33" i="4"/>
  <c r="B33" i="5"/>
  <c r="D33" i="5"/>
  <c r="F33" i="5"/>
  <c r="H33" i="5"/>
  <c r="J33" i="5"/>
  <c r="L33" i="5"/>
  <c r="N33" i="5"/>
  <c r="P33" i="5"/>
  <c r="R33" i="5"/>
  <c r="T33" i="5"/>
  <c r="V33" i="5"/>
  <c r="X33" i="5"/>
  <c r="Z33" i="5"/>
  <c r="AB33" i="5"/>
  <c r="AD33" i="5"/>
  <c r="AF33" i="5"/>
  <c r="B33" i="6"/>
  <c r="D33" i="6"/>
  <c r="F33" i="6"/>
  <c r="H33" i="6"/>
  <c r="J33" i="6"/>
  <c r="L33" i="6"/>
  <c r="N33" i="6"/>
  <c r="P33" i="6"/>
  <c r="R33" i="6"/>
  <c r="T33" i="6"/>
  <c r="V33" i="6"/>
  <c r="X33" i="6"/>
  <c r="Z33" i="6"/>
  <c r="AB33" i="6"/>
  <c r="AD33" i="6"/>
  <c r="AF33" i="6"/>
  <c r="C34" i="14"/>
  <c r="C33" i="14"/>
  <c r="E34" i="14"/>
  <c r="E33" i="14"/>
  <c r="I34" i="14"/>
  <c r="I33" i="14"/>
  <c r="K34" i="14"/>
  <c r="K33" i="14"/>
  <c r="O34" i="14"/>
  <c r="O33" i="14"/>
  <c r="S34" i="14"/>
  <c r="S33" i="14"/>
  <c r="W34" i="14"/>
  <c r="W33" i="14"/>
  <c r="AA34" i="14"/>
  <c r="AA33" i="14"/>
  <c r="AE34" i="14"/>
  <c r="AE33" i="14"/>
  <c r="B34" i="14"/>
  <c r="B33" i="14"/>
  <c r="D34" i="14"/>
  <c r="D33" i="14"/>
  <c r="F34" i="14"/>
  <c r="F33" i="14"/>
  <c r="H34" i="14"/>
  <c r="H33" i="14"/>
  <c r="J34" i="14"/>
  <c r="J33" i="14"/>
  <c r="L34" i="14"/>
  <c r="L33" i="14"/>
  <c r="N34" i="14"/>
  <c r="N33" i="14"/>
  <c r="P34" i="14"/>
  <c r="P33" i="14"/>
  <c r="R34" i="14"/>
  <c r="R33" i="14"/>
  <c r="T34" i="14"/>
  <c r="T33" i="14"/>
  <c r="V34" i="14"/>
  <c r="V33" i="14"/>
  <c r="X34" i="14"/>
  <c r="X33" i="14"/>
  <c r="Z34" i="14"/>
  <c r="Z33" i="14"/>
  <c r="AB34" i="14"/>
  <c r="AB33" i="14"/>
  <c r="AD34" i="14"/>
  <c r="AD33" i="14"/>
  <c r="AF34" i="14"/>
  <c r="AF33" i="14"/>
  <c r="AG14" i="14"/>
  <c r="AH14" i="14"/>
  <c r="AH14" i="5"/>
  <c r="AG14" i="5"/>
  <c r="AH14" i="6"/>
  <c r="AG14" i="6"/>
  <c r="AG30" i="14"/>
  <c r="AG14" i="12"/>
  <c r="G34" i="14"/>
  <c r="G33" i="14"/>
  <c r="M34" i="14"/>
  <c r="M33" i="14"/>
  <c r="Q34" i="14"/>
  <c r="Q33" i="14"/>
  <c r="U34" i="14"/>
  <c r="U33" i="14"/>
  <c r="Y34" i="14"/>
  <c r="Y33" i="14"/>
  <c r="AC34" i="14"/>
  <c r="AC33" i="14"/>
  <c r="AG14" i="9"/>
  <c r="AH14" i="9"/>
  <c r="AG14" i="4"/>
  <c r="AG30" i="4"/>
  <c r="AG31" i="6"/>
  <c r="AH31" i="6"/>
  <c r="AG31" i="8"/>
  <c r="AH31" i="8"/>
  <c r="AG31" i="5"/>
  <c r="AH31" i="5"/>
  <c r="AG31" i="9"/>
  <c r="AH31" i="9"/>
  <c r="AG31" i="4"/>
  <c r="AH30" i="5"/>
  <c r="AG30" i="5"/>
  <c r="AH30" i="6"/>
  <c r="AG30" i="6"/>
  <c r="AG29" i="6"/>
  <c r="AH29" i="6"/>
  <c r="AH29" i="5"/>
  <c r="AG29" i="5"/>
  <c r="AG29" i="4"/>
  <c r="AH28" i="5"/>
  <c r="AG28" i="5"/>
  <c r="AH28" i="6"/>
  <c r="AG28" i="6"/>
  <c r="AG27" i="6"/>
  <c r="AH27" i="6"/>
  <c r="AH27" i="5"/>
  <c r="AG27" i="5"/>
  <c r="AG27" i="4"/>
  <c r="AH26" i="5"/>
  <c r="AG26" i="5"/>
  <c r="AH26" i="6"/>
  <c r="AG26" i="6"/>
  <c r="AG25" i="6"/>
  <c r="AH25" i="6"/>
  <c r="AH25" i="5"/>
  <c r="AG25" i="5"/>
  <c r="AG25" i="4"/>
  <c r="AG21" i="4"/>
  <c r="AG24" i="4"/>
  <c r="AH24" i="5"/>
  <c r="AG24" i="5"/>
  <c r="AH24" i="6"/>
  <c r="AG24" i="6"/>
  <c r="AH23" i="5"/>
  <c r="AG23" i="5"/>
  <c r="AG23" i="6"/>
  <c r="AH23" i="6"/>
  <c r="AG23" i="4"/>
  <c r="AG22" i="4"/>
  <c r="AH22" i="5"/>
  <c r="AG22" i="5"/>
  <c r="AH22" i="6"/>
  <c r="AG22" i="6"/>
  <c r="AH21" i="5"/>
  <c r="AG21" i="5"/>
  <c r="AG21" i="6"/>
  <c r="AH21" i="6"/>
  <c r="AG20" i="4"/>
  <c r="AH20" i="5"/>
  <c r="AG20" i="5"/>
  <c r="AH20" i="6"/>
  <c r="AG20" i="6"/>
  <c r="AH19" i="5"/>
  <c r="AG19" i="5"/>
  <c r="AH19" i="6"/>
  <c r="AG19" i="6"/>
  <c r="AG19" i="4"/>
  <c r="AG18" i="4"/>
  <c r="AH18" i="5"/>
  <c r="AG18" i="5"/>
  <c r="AH18" i="6"/>
  <c r="AG18" i="6"/>
  <c r="AG17" i="4"/>
  <c r="AG10" i="4"/>
  <c r="AG9" i="4"/>
  <c r="AG7" i="4"/>
  <c r="AH17" i="5"/>
  <c r="AG17" i="5"/>
  <c r="AG17" i="6"/>
  <c r="AH17" i="6"/>
  <c r="AG16" i="4"/>
  <c r="AH16" i="5"/>
  <c r="AG16" i="5"/>
  <c r="AH16" i="6"/>
  <c r="AG16" i="6"/>
  <c r="AG15" i="4"/>
  <c r="AH15" i="5"/>
  <c r="AG15" i="5"/>
  <c r="AG15" i="6"/>
  <c r="AH15" i="6"/>
  <c r="AG13" i="4"/>
  <c r="AH13" i="5"/>
  <c r="AG13" i="5"/>
  <c r="AH13" i="6"/>
  <c r="AG13" i="6"/>
  <c r="AG11" i="4"/>
  <c r="AH11" i="5"/>
  <c r="AG11" i="5"/>
  <c r="AH11" i="6"/>
  <c r="AG11" i="6"/>
  <c r="AH10" i="5"/>
  <c r="AG10" i="5"/>
  <c r="AG10" i="6"/>
  <c r="AH10" i="6"/>
  <c r="AH9" i="5"/>
  <c r="AG9" i="5"/>
  <c r="AH9" i="6"/>
  <c r="AG9" i="6"/>
  <c r="AH7" i="5"/>
  <c r="AG7" i="5"/>
  <c r="AG7" i="6"/>
  <c r="AH7" i="6"/>
  <c r="AG6" i="5"/>
  <c r="AH6" i="5"/>
  <c r="AH6" i="6"/>
  <c r="AG6" i="6"/>
  <c r="AG6" i="4"/>
  <c r="AG5" i="4"/>
  <c r="AG5" i="5"/>
  <c r="AH5" i="5"/>
  <c r="AG5" i="6"/>
  <c r="AH5" i="6"/>
  <c r="AG31" i="14"/>
  <c r="AG31" i="7"/>
  <c r="AH14" i="8"/>
  <c r="AG14" i="8"/>
  <c r="AH33" i="5" l="1"/>
  <c r="AG33" i="6"/>
  <c r="AG33" i="5"/>
  <c r="AH33" i="6"/>
  <c r="AG33" i="4"/>
  <c r="AH19" i="9"/>
  <c r="AH19" i="14"/>
  <c r="AG19" i="14"/>
  <c r="AH19" i="8"/>
  <c r="AG19" i="12"/>
  <c r="AG19" i="7"/>
  <c r="AG19" i="15"/>
  <c r="AG9" i="12"/>
  <c r="AG9" i="15"/>
  <c r="AG19" i="8"/>
  <c r="AG19" i="9"/>
  <c r="AG9" i="8"/>
  <c r="AG9" i="7"/>
  <c r="AH30" i="14" l="1"/>
  <c r="AH20" i="14"/>
  <c r="AG20" i="14"/>
  <c r="AG5" i="14"/>
  <c r="AG5" i="12"/>
  <c r="AG5" i="9"/>
  <c r="AG5" i="8"/>
  <c r="AG5" i="7"/>
  <c r="AG27" i="14"/>
  <c r="AH18" i="14"/>
  <c r="AH16" i="14"/>
  <c r="AG7" i="14"/>
  <c r="AG18" i="15"/>
  <c r="AG15" i="15"/>
  <c r="AG15" i="12"/>
  <c r="AG10" i="12"/>
  <c r="AG30" i="9"/>
  <c r="AH16" i="9"/>
  <c r="AG30" i="8"/>
  <c r="AG25" i="8"/>
  <c r="AH15" i="8"/>
  <c r="AH11" i="8"/>
  <c r="AG7" i="8"/>
  <c r="AH6" i="8"/>
  <c r="AG27" i="7"/>
  <c r="AG25" i="7"/>
  <c r="AG28" i="9"/>
  <c r="AH29" i="8"/>
  <c r="AG6" i="8"/>
  <c r="AG28" i="7"/>
  <c r="AG20" i="7"/>
  <c r="AH24" i="14"/>
  <c r="AH11" i="14"/>
  <c r="AG11" i="14"/>
  <c r="AG21" i="14"/>
  <c r="AG24" i="14"/>
  <c r="AG29" i="14"/>
  <c r="AH29" i="14"/>
  <c r="AH22" i="14"/>
  <c r="AH21" i="14"/>
  <c r="AG20" i="15"/>
  <c r="AG21" i="15"/>
  <c r="AG22" i="15"/>
  <c r="AG27" i="15"/>
  <c r="AG22" i="12"/>
  <c r="AG20" i="12"/>
  <c r="AH29" i="9"/>
  <c r="AG29" i="9"/>
  <c r="AH24" i="9"/>
  <c r="AG24" i="9"/>
  <c r="AG20" i="9"/>
  <c r="AH18" i="9"/>
  <c r="AH15" i="9"/>
  <c r="AG29" i="8"/>
  <c r="AH24" i="8"/>
  <c r="AG24" i="8"/>
  <c r="AG11" i="8"/>
  <c r="C3" i="14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AC3" i="15" s="1"/>
  <c r="AD3" i="15" s="1"/>
  <c r="C3" i="13"/>
  <c r="D3" i="13" s="1"/>
  <c r="E3" i="13" s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C3" i="8"/>
  <c r="D3" i="8" s="1"/>
  <c r="E3" i="8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C3" i="4"/>
  <c r="D3" i="4" s="1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H20" i="9"/>
  <c r="AG24" i="12"/>
  <c r="AG6" i="12"/>
  <c r="AH5" i="14"/>
  <c r="AH20" i="8"/>
  <c r="AG28" i="14"/>
  <c r="AG29" i="7"/>
  <c r="AG28" i="12"/>
  <c r="AG20" i="8"/>
  <c r="AH21" i="9"/>
  <c r="AG13" i="14"/>
  <c r="AG10" i="14"/>
  <c r="AH11" i="9"/>
  <c r="AH28" i="14"/>
  <c r="AG21" i="7"/>
  <c r="AH21" i="8"/>
  <c r="AG21" i="12"/>
  <c r="AG21" i="9"/>
  <c r="AG17" i="12"/>
  <c r="AG13" i="9"/>
  <c r="AG13" i="12"/>
  <c r="AG13" i="15"/>
  <c r="AG13" i="7"/>
  <c r="AG13" i="8"/>
  <c r="AH5" i="9"/>
  <c r="AG29" i="12"/>
  <c r="AG24" i="7"/>
  <c r="AG22" i="14"/>
  <c r="AH22" i="8"/>
  <c r="AH22" i="9"/>
  <c r="AG21" i="8"/>
  <c r="AG17" i="14"/>
  <c r="AG17" i="8"/>
  <c r="AH13" i="14"/>
  <c r="AH13" i="8"/>
  <c r="AH13" i="9"/>
  <c r="AG6" i="14"/>
  <c r="AG6" i="15"/>
  <c r="AG6" i="7"/>
  <c r="AG6" i="9"/>
  <c r="AG5" i="15"/>
  <c r="AG29" i="15"/>
  <c r="AG28" i="8"/>
  <c r="AH27" i="9"/>
  <c r="AG22" i="7"/>
  <c r="AG22" i="8"/>
  <c r="AG16" i="7"/>
  <c r="AG16" i="14"/>
  <c r="AG11" i="9"/>
  <c r="AG10" i="8"/>
  <c r="AH6" i="14"/>
  <c r="AH6" i="9"/>
  <c r="AH5" i="8"/>
  <c r="AH28" i="8"/>
  <c r="AH28" i="9"/>
  <c r="AG26" i="7"/>
  <c r="AG26" i="8"/>
  <c r="AH26" i="9"/>
  <c r="AG26" i="12"/>
  <c r="AG26" i="15"/>
  <c r="AH26" i="14"/>
  <c r="AG26" i="9"/>
  <c r="AH26" i="8"/>
  <c r="AG26" i="14"/>
  <c r="AG25" i="14"/>
  <c r="AG25" i="9"/>
  <c r="AG23" i="7"/>
  <c r="AG23" i="8"/>
  <c r="AG23" i="15"/>
  <c r="AG24" i="15"/>
  <c r="AH23" i="8"/>
  <c r="AG23" i="9"/>
  <c r="AG23" i="14"/>
  <c r="AG23" i="12"/>
  <c r="AH23" i="9"/>
  <c r="AH23" i="14"/>
  <c r="AG22" i="9"/>
  <c r="AG18" i="7"/>
  <c r="AG18" i="8"/>
  <c r="AG17" i="9"/>
  <c r="AG17" i="7"/>
  <c r="AG17" i="15"/>
  <c r="AH17" i="14"/>
  <c r="AG16" i="9"/>
  <c r="AH16" i="8"/>
  <c r="AG16" i="12"/>
  <c r="AG16" i="15"/>
  <c r="AH7" i="8"/>
  <c r="AG7" i="12"/>
  <c r="AG15" i="7" l="1"/>
  <c r="AH18" i="8"/>
  <c r="AH27" i="8"/>
  <c r="AH25" i="9"/>
  <c r="AG25" i="12"/>
  <c r="AG27" i="12"/>
  <c r="AG7" i="15"/>
  <c r="AH10" i="14"/>
  <c r="AH17" i="8"/>
  <c r="AG18" i="12"/>
  <c r="AG11" i="7"/>
  <c r="AH25" i="8"/>
  <c r="AG27" i="8"/>
  <c r="AH10" i="9"/>
  <c r="AG15" i="9"/>
  <c r="AG28" i="15"/>
  <c r="AG10" i="7"/>
  <c r="AG16" i="8"/>
  <c r="AG18" i="9"/>
  <c r="AH17" i="9"/>
  <c r="AG15" i="14"/>
  <c r="AH25" i="14"/>
  <c r="AG30" i="7"/>
  <c r="AH30" i="8"/>
  <c r="AG30" i="12"/>
  <c r="AG30" i="15"/>
  <c r="AH30" i="9"/>
  <c r="AG27" i="9"/>
  <c r="AH27" i="14"/>
  <c r="AG25" i="15"/>
  <c r="AG18" i="14"/>
  <c r="AG15" i="8"/>
  <c r="AH15" i="14"/>
  <c r="AG10" i="15"/>
  <c r="AH10" i="8"/>
  <c r="AG10" i="9"/>
  <c r="AG7" i="9"/>
  <c r="AG7" i="7"/>
  <c r="AH7" i="14"/>
  <c r="AH7" i="9"/>
  <c r="AH33" i="14" l="1"/>
  <c r="AH33" i="8"/>
  <c r="AG33" i="12"/>
  <c r="AH33" i="9"/>
  <c r="AG33" i="7"/>
  <c r="AG34" i="14"/>
  <c r="AG33" i="8"/>
  <c r="AG33" i="9"/>
  <c r="AG33" i="15"/>
  <c r="AG33" i="14"/>
</calcChain>
</file>

<file path=xl/sharedStrings.xml><?xml version="1.0" encoding="utf-8"?>
<sst xmlns="http://schemas.openxmlformats.org/spreadsheetml/2006/main" count="636" uniqueCount="144">
  <si>
    <t>Amambai</t>
  </si>
  <si>
    <t>Aquidauana</t>
  </si>
  <si>
    <t>Campo Grande</t>
  </si>
  <si>
    <t>Cassilândia</t>
  </si>
  <si>
    <t>Chapadão do Sul</t>
  </si>
  <si>
    <t>Corumbá</t>
  </si>
  <si>
    <t>Coxim</t>
  </si>
  <si>
    <t>Dourados</t>
  </si>
  <si>
    <t>Itaquirai</t>
  </si>
  <si>
    <t>Ivinhema</t>
  </si>
  <si>
    <t>Juti</t>
  </si>
  <si>
    <t>Maracaju</t>
  </si>
  <si>
    <t>Miranda</t>
  </si>
  <si>
    <t>Nhumirim</t>
  </si>
  <si>
    <t>Paranaíba</t>
  </si>
  <si>
    <t>Ponta Porã</t>
  </si>
  <si>
    <t>Porto Murtinho</t>
  </si>
  <si>
    <t>Rio Brilhante</t>
  </si>
  <si>
    <t>São Gabriel do Oeste</t>
  </si>
  <si>
    <t>Sete Quedas</t>
  </si>
  <si>
    <t>Três Lagoas</t>
  </si>
  <si>
    <t>Municípios</t>
  </si>
  <si>
    <t xml:space="preserve">Temperatura Instantânea </t>
  </si>
  <si>
    <t>Temperatura Máxima</t>
  </si>
  <si>
    <t>Temperatura Mínima</t>
  </si>
  <si>
    <t>Umidade Instantânea</t>
  </si>
  <si>
    <t>Umidade Máxima</t>
  </si>
  <si>
    <t>Umidade Mínima</t>
  </si>
  <si>
    <t>Velocidade do Vento Máxima</t>
  </si>
  <si>
    <t>Direção do Vento</t>
  </si>
  <si>
    <t>Chuva</t>
  </si>
  <si>
    <t>Sidrolândia</t>
  </si>
  <si>
    <t>Rajada do Vento</t>
  </si>
  <si>
    <t>Máxima Registrada</t>
  </si>
  <si>
    <t>Média Registrada</t>
  </si>
  <si>
    <t>Mínima Registrada</t>
  </si>
  <si>
    <t>Acumulada</t>
  </si>
  <si>
    <t>Mês</t>
  </si>
  <si>
    <t>Média</t>
  </si>
  <si>
    <t>Máxima</t>
  </si>
  <si>
    <t>Mínima</t>
  </si>
  <si>
    <t>Total</t>
  </si>
  <si>
    <t>quantos dias</t>
  </si>
  <si>
    <t>sem chuva?</t>
  </si>
  <si>
    <t>Água Clara</t>
  </si>
  <si>
    <t>Bela Vista</t>
  </si>
  <si>
    <t>Jardim</t>
  </si>
  <si>
    <t>Costa Rica</t>
  </si>
  <si>
    <t>Sonora</t>
  </si>
  <si>
    <t>Carlos Eduardo Borges Daniel</t>
  </si>
  <si>
    <t>Geógrafo/Assessoria Técnica/Cemtec</t>
  </si>
  <si>
    <t xml:space="preserve"> </t>
  </si>
  <si>
    <t>NE</t>
  </si>
  <si>
    <t>MUNICÍPIOS DO ESTADO DE MS</t>
  </si>
  <si>
    <t>PCDs</t>
  </si>
  <si>
    <t>Código da estação</t>
  </si>
  <si>
    <t>Latitude         ( ° )</t>
  </si>
  <si>
    <t>Longitude  ( ° )</t>
  </si>
  <si>
    <t>Altitude (m)</t>
  </si>
  <si>
    <t>Aberta em:</t>
  </si>
  <si>
    <t>PCDs DO INMET</t>
  </si>
  <si>
    <t>Localização Física das PCDs Automáticas</t>
  </si>
  <si>
    <t xml:space="preserve">Água Clara </t>
  </si>
  <si>
    <t>INMET</t>
  </si>
  <si>
    <t>A 756</t>
  </si>
  <si>
    <t>Rodovia BR 262, Km 134 (Prefeitura)</t>
  </si>
  <si>
    <t>A 750</t>
  </si>
  <si>
    <t>Rodovia Amambaí – Arial Moreira – km 17 (Escola Agrotécnica)</t>
  </si>
  <si>
    <t>A719</t>
  </si>
  <si>
    <t>Av. Duque de Caxias – Bairro Alto (Exército)</t>
  </si>
  <si>
    <t>A 757</t>
  </si>
  <si>
    <t>Rua Alcebíades Bobadilha da Cunha, 627 (Exército)</t>
  </si>
  <si>
    <t>Bataguassu</t>
  </si>
  <si>
    <t>A 759</t>
  </si>
  <si>
    <t xml:space="preserve"> BR 267, km 35 - Distrito Industrial Casulo</t>
  </si>
  <si>
    <t>A702</t>
  </si>
  <si>
    <t>BR 262 – km 04 – Saída para Aquidauana (EMBRAPA)</t>
  </si>
  <si>
    <t>A742</t>
  </si>
  <si>
    <t>Rodovia BR 158 – Saída para Paranaíba (Conab)</t>
  </si>
  <si>
    <t>A730</t>
  </si>
  <si>
    <t>Rodovia MS 306 – km 96 – Saída para Cassilândia (Exército)</t>
  </si>
  <si>
    <t>A724</t>
  </si>
  <si>
    <t>Rua Cárceres, 296 – Centro (Exército) Coronel Rocha- 32311890</t>
  </si>
  <si>
    <t>A760</t>
  </si>
  <si>
    <t>Aeroporto de Costa Rica</t>
  </si>
  <si>
    <t>A720</t>
  </si>
  <si>
    <t>47° BI – BR 163 – km 729 – Vila São Paulo (Exército)</t>
  </si>
  <si>
    <t>A721</t>
  </si>
  <si>
    <t>Av. Guaicurus, n° 9000 (Exército) 67-34169490</t>
  </si>
  <si>
    <t>Itaquiraí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</si>
  <si>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</si>
  <si>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</si>
  <si>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</si>
  <si>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</si>
  <si>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</si>
  <si>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</si>
  <si>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</si>
  <si>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</si>
  <si>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A731</t>
  </si>
  <si>
    <t>Rodovia MS 460 – km 1,5 – Saída para Água Fria (Conab) Fone: 67-34541384 Elvis  Rodrigues Lima ms.ua-maracaju@conab.gov.br</t>
  </si>
  <si>
    <t>A722</t>
  </si>
  <si>
    <t>Rodovia MS 339 – km 20 – Zona Rural (Exército)</t>
  </si>
  <si>
    <t>Nhumirim (Embrapa Pantanal)</t>
  </si>
  <si>
    <t>A717</t>
  </si>
  <si>
    <t>Rua 21 de Setembro, 1880 – Fazenda Nhumirim (EMBRAPA)</t>
  </si>
  <si>
    <t>A710</t>
  </si>
  <si>
    <t>13/112006</t>
  </si>
  <si>
    <t>Av. Três Lagoas, s/n° - Jardim Jaraguá (Prefeitura)</t>
  </si>
  <si>
    <t>A703</t>
  </si>
  <si>
    <t>Av. Brasil esquina com Cardoso s/n° (Prefeitura)</t>
  </si>
  <si>
    <t>A723</t>
  </si>
  <si>
    <t>Cia de Fronteira – Rua Capitão Cantalice, 1077 (Exército)</t>
  </si>
  <si>
    <t>A732</t>
  </si>
  <si>
    <t>Rodovia BR 163 – km 541 – Zona Rural (Exército)</t>
  </si>
  <si>
    <t xml:space="preserve">Rio Brilhante </t>
  </si>
  <si>
    <t>A743</t>
  </si>
  <si>
    <t>Rodovia BR 163 – km 252 (Conab)</t>
  </si>
  <si>
    <t>A754</t>
  </si>
  <si>
    <t>1°/10/2008</t>
  </si>
  <si>
    <t xml:space="preserve"> Rodovia MS, km 162 – Saída para Maracajú (Conab) 32721371</t>
  </si>
  <si>
    <t>A751</t>
  </si>
  <si>
    <t>(Prefeitura)</t>
  </si>
  <si>
    <t>A761</t>
  </si>
  <si>
    <t>30/11/2012</t>
  </si>
  <si>
    <t>Rua da Cana, 178 - Centro</t>
  </si>
  <si>
    <t>A704</t>
  </si>
  <si>
    <t>Rua 13 de Junho, 352 – Bairro Santos Dumont (Prefeitura)</t>
  </si>
  <si>
    <t>TOTAL</t>
  </si>
  <si>
    <t xml:space="preserve">Fontes: </t>
  </si>
  <si>
    <t>http://www.inmet.gov.br/sonabra/maps/automaticas.php</t>
  </si>
  <si>
    <t>Agostor Ocorrência</t>
  </si>
  <si>
    <t>Agostor Ocorrência no dia</t>
  </si>
  <si>
    <t>Agostor Ocorrência no Estado</t>
  </si>
  <si>
    <t>Agosto 2017</t>
  </si>
  <si>
    <t>(*) Nenhuma Infotmação Disponivel pelo INMET</t>
  </si>
  <si>
    <t>Ma. Franciane Rodrigues</t>
  </si>
  <si>
    <t>CoordenadoraTécnica/Cemtec</t>
  </si>
  <si>
    <t>Fonte : Inmet/Semagro/Agraer/Cemtec-MS</t>
  </si>
  <si>
    <t>*</t>
  </si>
  <si>
    <t>L</t>
  </si>
  <si>
    <t>SE</t>
  </si>
  <si>
    <t>SO</t>
  </si>
  <si>
    <t>N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</si>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</sst>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6"/>
      <color rgb="FFC000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3" fillId="0" borderId="0" xfId="0" applyFont="1"/>
    <xf numFmtId="2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3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13" fillId="7" borderId="1" xfId="0" applyNumberFormat="1" applyFont="1" applyFill="1" applyBorder="1" applyAlignment="1">
      <alignment horizontal="center" wrapText="1"/>
    </xf>
    <xf numFmtId="0" fontId="0" fillId="7" borderId="0" xfId="0" applyFill="1"/>
    <xf numFmtId="0" fontId="13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0" borderId="0" xfId="0" applyFill="1"/>
    <xf numFmtId="0" fontId="0" fillId="7" borderId="1" xfId="0" applyNumberFormat="1" applyFill="1" applyBorder="1" applyAlignment="1">
      <alignment horizontal="center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164" fontId="0" fillId="7" borderId="0" xfId="1" applyNumberFormat="1" applyFont="1" applyFill="1"/>
    <xf numFmtId="164" fontId="0" fillId="0" borderId="0" xfId="1" applyNumberFormat="1" applyFont="1" applyFill="1"/>
    <xf numFmtId="0" fontId="0" fillId="7" borderId="1" xfId="0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18" fillId="7" borderId="0" xfId="2" applyFont="1" applyFill="1" applyAlignment="1" applyProtection="1"/>
    <xf numFmtId="0" fontId="0" fillId="7" borderId="0" xfId="0" applyFill="1" applyBorder="1" applyAlignment="1"/>
    <xf numFmtId="0" fontId="18" fillId="7" borderId="0" xfId="2" applyFill="1" applyAlignment="1" applyProtection="1"/>
    <xf numFmtId="0" fontId="0" fillId="7" borderId="0" xfId="0" applyFill="1" applyAlignment="1"/>
    <xf numFmtId="0" fontId="0" fillId="0" borderId="0" xfId="0" applyAlignment="1"/>
    <xf numFmtId="0" fontId="0" fillId="0" borderId="0" xfId="0" applyFill="1" applyAlignment="1"/>
    <xf numFmtId="0" fontId="1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Border="1"/>
    <xf numFmtId="0" fontId="0" fillId="7" borderId="6" xfId="0" applyFill="1" applyBorder="1"/>
    <xf numFmtId="0" fontId="20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0" fontId="2" fillId="1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1" fontId="12" fillId="0" borderId="14" xfId="0" applyNumberFormat="1" applyFont="1" applyBorder="1" applyAlignment="1">
      <alignment horizontal="center"/>
    </xf>
    <xf numFmtId="0" fontId="4" fillId="2" borderId="13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8" fillId="5" borderId="14" xfId="0" applyNumberFormat="1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 vertical="center"/>
    </xf>
    <xf numFmtId="2" fontId="8" fillId="6" borderId="21" xfId="0" applyNumberFormat="1" applyFont="1" applyFill="1" applyBorder="1" applyAlignment="1">
      <alignment horizontal="center" vertical="center"/>
    </xf>
    <xf numFmtId="2" fontId="8" fillId="3" borderId="21" xfId="0" applyNumberFormat="1" applyFont="1" applyFill="1" applyBorder="1" applyAlignment="1">
      <alignment horizontal="center" vertical="center"/>
    </xf>
    <xf numFmtId="0" fontId="2" fillId="1" borderId="21" xfId="0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2" fontId="8" fillId="5" borderId="23" xfId="0" applyNumberFormat="1" applyFont="1" applyFill="1" applyBorder="1" applyAlignment="1">
      <alignment horizontal="center" vertical="center"/>
    </xf>
    <xf numFmtId="2" fontId="8" fillId="4" borderId="21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2" fontId="8" fillId="3" borderId="14" xfId="0" applyNumberFormat="1" applyFont="1" applyFill="1" applyBorder="1" applyAlignment="1">
      <alignment horizontal="center" vertical="center"/>
    </xf>
    <xf numFmtId="2" fontId="8" fillId="4" borderId="2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2" fontId="8" fillId="3" borderId="23" xfId="0" applyNumberFormat="1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2" fontId="16" fillId="8" borderId="14" xfId="0" applyNumberFormat="1" applyFont="1" applyFill="1" applyBorder="1" applyAlignment="1">
      <alignment horizontal="center" vertical="center"/>
    </xf>
    <xf numFmtId="2" fontId="12" fillId="5" borderId="23" xfId="0" applyNumberFormat="1" applyFont="1" applyFill="1" applyBorder="1" applyAlignment="1">
      <alignment horizontal="center" vertical="center"/>
    </xf>
    <xf numFmtId="2" fontId="4" fillId="3" borderId="23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5" borderId="20" xfId="0" applyFont="1" applyFill="1" applyBorder="1" applyAlignment="1">
      <alignment horizontal="right" vertical="center"/>
    </xf>
    <xf numFmtId="0" fontId="8" fillId="5" borderId="21" xfId="0" applyFont="1" applyFill="1" applyBorder="1" applyAlignment="1">
      <alignment horizontal="right" vertical="center"/>
    </xf>
    <xf numFmtId="49" fontId="10" fillId="0" borderId="4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63500</xdr:colOff>
      <xdr:row>34</xdr:row>
      <xdr:rowOff>42333</xdr:rowOff>
    </xdr:from>
    <xdr:to>
      <xdr:col>32</xdr:col>
      <xdr:colOff>395816</xdr:colOff>
      <xdr:row>37</xdr:row>
      <xdr:rowOff>50862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0" y="7309908"/>
          <a:ext cx="1780116" cy="494304"/>
        </a:xfrm>
        <a:prstGeom prst="rect">
          <a:avLst/>
        </a:prstGeom>
      </xdr:spPr>
    </xdr:pic>
    <xdr:clientData/>
  </xdr:twoCellAnchor>
  <xdr:twoCellAnchor editAs="oneCell">
    <xdr:from>
      <xdr:col>24</xdr:col>
      <xdr:colOff>95250</xdr:colOff>
      <xdr:row>33</xdr:row>
      <xdr:rowOff>63500</xdr:rowOff>
    </xdr:from>
    <xdr:to>
      <xdr:col>27</xdr:col>
      <xdr:colOff>190500</xdr:colOff>
      <xdr:row>37</xdr:row>
      <xdr:rowOff>42334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652000" y="7207250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36</xdr:row>
      <xdr:rowOff>10584</xdr:rowOff>
    </xdr:from>
    <xdr:to>
      <xdr:col>0</xdr:col>
      <xdr:colOff>1195916</xdr:colOff>
      <xdr:row>38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36</xdr:row>
      <xdr:rowOff>84667</xdr:rowOff>
    </xdr:from>
    <xdr:to>
      <xdr:col>8</xdr:col>
      <xdr:colOff>285749</xdr:colOff>
      <xdr:row>38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31</xdr:col>
      <xdr:colOff>433917</xdr:colOff>
      <xdr:row>35</xdr:row>
      <xdr:rowOff>52916</xdr:rowOff>
    </xdr:from>
    <xdr:to>
      <xdr:col>34</xdr:col>
      <xdr:colOff>924983</xdr:colOff>
      <xdr:row>38</xdr:row>
      <xdr:rowOff>61445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1917" y="7524749"/>
          <a:ext cx="2015066" cy="484779"/>
        </a:xfrm>
        <a:prstGeom prst="rect">
          <a:avLst/>
        </a:prstGeom>
      </xdr:spPr>
    </xdr:pic>
    <xdr:clientData/>
  </xdr:twoCellAnchor>
  <xdr:twoCellAnchor editAs="oneCell">
    <xdr:from>
      <xdr:col>26</xdr:col>
      <xdr:colOff>359833</xdr:colOff>
      <xdr:row>34</xdr:row>
      <xdr:rowOff>52917</xdr:rowOff>
    </xdr:from>
    <xdr:to>
      <xdr:col>29</xdr:col>
      <xdr:colOff>381000</xdr:colOff>
      <xdr:row>38</xdr:row>
      <xdr:rowOff>31751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11546416" y="7366000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29</xdr:col>
      <xdr:colOff>179916</xdr:colOff>
      <xdr:row>34</xdr:row>
      <xdr:rowOff>31749</xdr:rowOff>
    </xdr:from>
    <xdr:to>
      <xdr:col>33</xdr:col>
      <xdr:colOff>353482</xdr:colOff>
      <xdr:row>37</xdr:row>
      <xdr:rowOff>40278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3166" y="7334249"/>
          <a:ext cx="1750483" cy="484779"/>
        </a:xfrm>
        <a:prstGeom prst="rect">
          <a:avLst/>
        </a:prstGeom>
      </xdr:spPr>
    </xdr:pic>
    <xdr:clientData/>
  </xdr:twoCellAnchor>
  <xdr:twoCellAnchor editAs="oneCell">
    <xdr:from>
      <xdr:col>25</xdr:col>
      <xdr:colOff>31750</xdr:colOff>
      <xdr:row>33</xdr:row>
      <xdr:rowOff>74083</xdr:rowOff>
    </xdr:from>
    <xdr:to>
      <xdr:col>28</xdr:col>
      <xdr:colOff>179917</xdr:colOff>
      <xdr:row>37</xdr:row>
      <xdr:rowOff>52917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429750" y="7217833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29</xdr:col>
      <xdr:colOff>127000</xdr:colOff>
      <xdr:row>33</xdr:row>
      <xdr:rowOff>148166</xdr:rowOff>
    </xdr:from>
    <xdr:to>
      <xdr:col>33</xdr:col>
      <xdr:colOff>332316</xdr:colOff>
      <xdr:row>36</xdr:row>
      <xdr:rowOff>156695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0" y="7291916"/>
          <a:ext cx="1718733" cy="484779"/>
        </a:xfrm>
        <a:prstGeom prst="rect">
          <a:avLst/>
        </a:prstGeom>
      </xdr:spPr>
    </xdr:pic>
    <xdr:clientData/>
  </xdr:twoCellAnchor>
  <xdr:twoCellAnchor editAs="oneCell">
    <xdr:from>
      <xdr:col>25</xdr:col>
      <xdr:colOff>84667</xdr:colOff>
      <xdr:row>33</xdr:row>
      <xdr:rowOff>74083</xdr:rowOff>
    </xdr:from>
    <xdr:to>
      <xdr:col>28</xdr:col>
      <xdr:colOff>243417</xdr:colOff>
      <xdr:row>37</xdr:row>
      <xdr:rowOff>52917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556750" y="7217833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63500</xdr:colOff>
      <xdr:row>34</xdr:row>
      <xdr:rowOff>42333</xdr:rowOff>
    </xdr:from>
    <xdr:to>
      <xdr:col>32</xdr:col>
      <xdr:colOff>395816</xdr:colOff>
      <xdr:row>37</xdr:row>
      <xdr:rowOff>50862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0" y="7309908"/>
          <a:ext cx="1780116" cy="494304"/>
        </a:xfrm>
        <a:prstGeom prst="rect">
          <a:avLst/>
        </a:prstGeom>
      </xdr:spPr>
    </xdr:pic>
    <xdr:clientData/>
  </xdr:twoCellAnchor>
  <xdr:twoCellAnchor editAs="oneCell">
    <xdr:from>
      <xdr:col>24</xdr:col>
      <xdr:colOff>243417</xdr:colOff>
      <xdr:row>33</xdr:row>
      <xdr:rowOff>95250</xdr:rowOff>
    </xdr:from>
    <xdr:to>
      <xdr:col>27</xdr:col>
      <xdr:colOff>296334</xdr:colOff>
      <xdr:row>37</xdr:row>
      <xdr:rowOff>74084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800167" y="7239000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29</xdr:col>
      <xdr:colOff>127000</xdr:colOff>
      <xdr:row>34</xdr:row>
      <xdr:rowOff>42333</xdr:rowOff>
    </xdr:from>
    <xdr:to>
      <xdr:col>33</xdr:col>
      <xdr:colOff>353483</xdr:colOff>
      <xdr:row>37</xdr:row>
      <xdr:rowOff>50862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5750" y="7344833"/>
          <a:ext cx="1962150" cy="484779"/>
        </a:xfrm>
        <a:prstGeom prst="rect">
          <a:avLst/>
        </a:prstGeom>
      </xdr:spPr>
    </xdr:pic>
    <xdr:clientData/>
  </xdr:twoCellAnchor>
  <xdr:twoCellAnchor editAs="oneCell">
    <xdr:from>
      <xdr:col>25</xdr:col>
      <xdr:colOff>10583</xdr:colOff>
      <xdr:row>33</xdr:row>
      <xdr:rowOff>95250</xdr:rowOff>
    </xdr:from>
    <xdr:to>
      <xdr:col>27</xdr:col>
      <xdr:colOff>349250</xdr:colOff>
      <xdr:row>37</xdr:row>
      <xdr:rowOff>74084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11218333" y="7239000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29</xdr:col>
      <xdr:colOff>179917</xdr:colOff>
      <xdr:row>34</xdr:row>
      <xdr:rowOff>31749</xdr:rowOff>
    </xdr:from>
    <xdr:to>
      <xdr:col>33</xdr:col>
      <xdr:colOff>395816</xdr:colOff>
      <xdr:row>37</xdr:row>
      <xdr:rowOff>40278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7834" y="7334249"/>
          <a:ext cx="1813982" cy="484779"/>
        </a:xfrm>
        <a:prstGeom prst="rect">
          <a:avLst/>
        </a:prstGeom>
      </xdr:spPr>
    </xdr:pic>
    <xdr:clientData/>
  </xdr:twoCellAnchor>
  <xdr:twoCellAnchor editAs="oneCell">
    <xdr:from>
      <xdr:col>25</xdr:col>
      <xdr:colOff>116416</xdr:colOff>
      <xdr:row>33</xdr:row>
      <xdr:rowOff>84667</xdr:rowOff>
    </xdr:from>
    <xdr:to>
      <xdr:col>28</xdr:col>
      <xdr:colOff>275166</xdr:colOff>
      <xdr:row>37</xdr:row>
      <xdr:rowOff>63501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599083" y="7228417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63500</xdr:colOff>
      <xdr:row>34</xdr:row>
      <xdr:rowOff>42333</xdr:rowOff>
    </xdr:from>
    <xdr:to>
      <xdr:col>32</xdr:col>
      <xdr:colOff>395816</xdr:colOff>
      <xdr:row>37</xdr:row>
      <xdr:rowOff>50862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0" y="7309908"/>
          <a:ext cx="1780116" cy="494304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190500</xdr:colOff>
      <xdr:row>33</xdr:row>
      <xdr:rowOff>95250</xdr:rowOff>
    </xdr:from>
    <xdr:to>
      <xdr:col>27</xdr:col>
      <xdr:colOff>285750</xdr:colOff>
      <xdr:row>37</xdr:row>
      <xdr:rowOff>74084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821333" y="7239000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36</xdr:row>
      <xdr:rowOff>10584</xdr:rowOff>
    </xdr:from>
    <xdr:to>
      <xdr:col>0</xdr:col>
      <xdr:colOff>1195916</xdr:colOff>
      <xdr:row>38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36</xdr:row>
      <xdr:rowOff>84667</xdr:rowOff>
    </xdr:from>
    <xdr:to>
      <xdr:col>8</xdr:col>
      <xdr:colOff>238124</xdr:colOff>
      <xdr:row>38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30</xdr:col>
      <xdr:colOff>130175</xdr:colOff>
      <xdr:row>35</xdr:row>
      <xdr:rowOff>89958</xdr:rowOff>
    </xdr:from>
    <xdr:to>
      <xdr:col>32</xdr:col>
      <xdr:colOff>881591</xdr:colOff>
      <xdr:row>38</xdr:row>
      <xdr:rowOff>98487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0" y="6024033"/>
          <a:ext cx="1284816" cy="494304"/>
        </a:xfrm>
        <a:prstGeom prst="rect">
          <a:avLst/>
        </a:prstGeom>
      </xdr:spPr>
    </xdr:pic>
    <xdr:clientData/>
  </xdr:twoCellAnchor>
  <xdr:twoCellAnchor editAs="oneCell">
    <xdr:from>
      <xdr:col>25</xdr:col>
      <xdr:colOff>85725</xdr:colOff>
      <xdr:row>34</xdr:row>
      <xdr:rowOff>76200</xdr:rowOff>
    </xdr:from>
    <xdr:to>
      <xdr:col>30</xdr:col>
      <xdr:colOff>69850</xdr:colOff>
      <xdr:row>38</xdr:row>
      <xdr:rowOff>42334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115175" y="5848350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116417</xdr:colOff>
      <xdr:row>34</xdr:row>
      <xdr:rowOff>42333</xdr:rowOff>
    </xdr:from>
    <xdr:to>
      <xdr:col>32</xdr:col>
      <xdr:colOff>448733</xdr:colOff>
      <xdr:row>37</xdr:row>
      <xdr:rowOff>50862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3584" y="7344833"/>
          <a:ext cx="1824566" cy="484779"/>
        </a:xfrm>
        <a:prstGeom prst="rect">
          <a:avLst/>
        </a:prstGeom>
      </xdr:spPr>
    </xdr:pic>
    <xdr:clientData/>
  </xdr:twoCellAnchor>
  <xdr:twoCellAnchor editAs="oneCell">
    <xdr:from>
      <xdr:col>24</xdr:col>
      <xdr:colOff>317500</xdr:colOff>
      <xdr:row>33</xdr:row>
      <xdr:rowOff>52917</xdr:rowOff>
    </xdr:from>
    <xdr:to>
      <xdr:col>28</xdr:col>
      <xdr:colOff>0</xdr:colOff>
      <xdr:row>37</xdr:row>
      <xdr:rowOff>31751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10022417" y="7196667"/>
          <a:ext cx="1174750" cy="613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AguaClara_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ostaRica_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oxim_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Dourados_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Itaquirai_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Ivinhema_20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Jardim_20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Juti_20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Maracaju_20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Miranda_201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Nhumirim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Amambai_201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Paranaiba_20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PontaPora_201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PortoMurtinho_2017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RioBrilhante_2017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aoGabriel_2017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eteQuedas_2017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idrolandia_201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onora_2017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TresLagoas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Aquidauana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Bataguassu_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BelaVista_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ampoGrande_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assilandia_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hapadaoDoSul_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orumb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19.837500000000002</v>
          </cell>
          <cell r="C5">
            <v>30.8</v>
          </cell>
          <cell r="D5">
            <v>9.8000000000000007</v>
          </cell>
          <cell r="E5">
            <v>53.791666666666664</v>
          </cell>
          <cell r="F5">
            <v>93</v>
          </cell>
          <cell r="G5">
            <v>20</v>
          </cell>
          <cell r="H5">
            <v>12.6</v>
          </cell>
          <cell r="I5" t="str">
            <v>O</v>
          </cell>
          <cell r="J5">
            <v>32.04</v>
          </cell>
          <cell r="K5">
            <v>0</v>
          </cell>
        </row>
        <row r="6">
          <cell r="B6">
            <v>21.129166666666666</v>
          </cell>
          <cell r="C6">
            <v>33.799999999999997</v>
          </cell>
          <cell r="D6">
            <v>9.4</v>
          </cell>
          <cell r="E6">
            <v>55.125</v>
          </cell>
          <cell r="F6">
            <v>95</v>
          </cell>
          <cell r="G6">
            <v>19</v>
          </cell>
          <cell r="H6">
            <v>11.16</v>
          </cell>
          <cell r="I6" t="str">
            <v>O</v>
          </cell>
          <cell r="J6">
            <v>33.119999999999997</v>
          </cell>
          <cell r="K6">
            <v>0</v>
          </cell>
        </row>
        <row r="7">
          <cell r="B7">
            <v>19.866666666666667</v>
          </cell>
          <cell r="C7">
            <v>25.7</v>
          </cell>
          <cell r="D7">
            <v>15.6</v>
          </cell>
          <cell r="E7">
            <v>59.333333333333336</v>
          </cell>
          <cell r="F7">
            <v>77</v>
          </cell>
          <cell r="G7">
            <v>35</v>
          </cell>
          <cell r="H7">
            <v>16.920000000000002</v>
          </cell>
          <cell r="I7" t="str">
            <v>NO</v>
          </cell>
          <cell r="J7">
            <v>37.080000000000005</v>
          </cell>
          <cell r="K7">
            <v>0</v>
          </cell>
        </row>
        <row r="8">
          <cell r="B8">
            <v>15.966666666666667</v>
          </cell>
          <cell r="C8">
            <v>26.3</v>
          </cell>
          <cell r="D8">
            <v>7.3</v>
          </cell>
          <cell r="E8">
            <v>70</v>
          </cell>
          <cell r="F8">
            <v>97</v>
          </cell>
          <cell r="G8">
            <v>33</v>
          </cell>
          <cell r="H8">
            <v>9</v>
          </cell>
          <cell r="I8" t="str">
            <v>O</v>
          </cell>
          <cell r="J8">
            <v>25.2</v>
          </cell>
          <cell r="K8">
            <v>0</v>
          </cell>
        </row>
        <row r="9">
          <cell r="B9">
            <v>17.530434782608694</v>
          </cell>
          <cell r="C9">
            <v>27.3</v>
          </cell>
          <cell r="D9">
            <v>8.5</v>
          </cell>
          <cell r="E9">
            <v>65.173913043478265</v>
          </cell>
          <cell r="F9">
            <v>98</v>
          </cell>
          <cell r="G9">
            <v>29</v>
          </cell>
          <cell r="H9">
            <v>11.879999999999999</v>
          </cell>
          <cell r="I9" t="str">
            <v>O</v>
          </cell>
          <cell r="J9">
            <v>28.8</v>
          </cell>
          <cell r="K9">
            <v>0</v>
          </cell>
        </row>
        <row r="10">
          <cell r="B10">
            <v>18.795652173913048</v>
          </cell>
          <cell r="C10">
            <v>29.1</v>
          </cell>
          <cell r="D10">
            <v>9.6</v>
          </cell>
          <cell r="E10">
            <v>59.304347826086953</v>
          </cell>
          <cell r="F10">
            <v>95</v>
          </cell>
          <cell r="G10">
            <v>26</v>
          </cell>
          <cell r="H10">
            <v>7.9200000000000008</v>
          </cell>
          <cell r="I10" t="str">
            <v>SO</v>
          </cell>
          <cell r="J10">
            <v>21.96</v>
          </cell>
          <cell r="K10">
            <v>0</v>
          </cell>
        </row>
        <row r="11">
          <cell r="B11">
            <v>20.395833333333332</v>
          </cell>
          <cell r="C11">
            <v>34.1</v>
          </cell>
          <cell r="D11">
            <v>9.1999999999999993</v>
          </cell>
          <cell r="E11">
            <v>57.375</v>
          </cell>
          <cell r="F11">
            <v>94</v>
          </cell>
          <cell r="G11">
            <v>16</v>
          </cell>
          <cell r="H11">
            <v>12.24</v>
          </cell>
          <cell r="I11" t="str">
            <v>O</v>
          </cell>
          <cell r="J11">
            <v>25.92</v>
          </cell>
          <cell r="K11">
            <v>0</v>
          </cell>
        </row>
        <row r="12">
          <cell r="B12">
            <v>22.787499999999998</v>
          </cell>
          <cell r="C12">
            <v>36.5</v>
          </cell>
          <cell r="D12">
            <v>12.1</v>
          </cell>
          <cell r="E12">
            <v>52.208333333333336</v>
          </cell>
          <cell r="F12">
            <v>89</v>
          </cell>
          <cell r="G12">
            <v>15</v>
          </cell>
          <cell r="H12">
            <v>12.6</v>
          </cell>
          <cell r="I12" t="str">
            <v>O</v>
          </cell>
          <cell r="J12">
            <v>28.08</v>
          </cell>
          <cell r="K12">
            <v>0</v>
          </cell>
        </row>
        <row r="13">
          <cell r="B13">
            <v>24.739130434782609</v>
          </cell>
          <cell r="C13">
            <v>36.9</v>
          </cell>
          <cell r="D13">
            <v>14.4</v>
          </cell>
          <cell r="E13">
            <v>50.347826086956523</v>
          </cell>
          <cell r="F13">
            <v>86</v>
          </cell>
          <cell r="G13">
            <v>15</v>
          </cell>
          <cell r="H13">
            <v>12.6</v>
          </cell>
          <cell r="I13" t="str">
            <v>NE</v>
          </cell>
          <cell r="J13">
            <v>35.64</v>
          </cell>
          <cell r="K13">
            <v>0</v>
          </cell>
        </row>
        <row r="14">
          <cell r="B14">
            <v>25.416666666666668</v>
          </cell>
          <cell r="C14">
            <v>37.5</v>
          </cell>
          <cell r="D14">
            <v>15.1</v>
          </cell>
          <cell r="E14">
            <v>52.166666666666664</v>
          </cell>
          <cell r="F14">
            <v>89</v>
          </cell>
          <cell r="G14">
            <v>14</v>
          </cell>
          <cell r="H14">
            <v>11.879999999999999</v>
          </cell>
          <cell r="I14" t="str">
            <v>NE</v>
          </cell>
          <cell r="J14">
            <v>27</v>
          </cell>
          <cell r="K14">
            <v>0</v>
          </cell>
        </row>
        <row r="15">
          <cell r="B15">
            <v>24.908333333333331</v>
          </cell>
          <cell r="C15">
            <v>38</v>
          </cell>
          <cell r="D15">
            <v>13.7</v>
          </cell>
          <cell r="E15">
            <v>49.875</v>
          </cell>
          <cell r="F15">
            <v>90</v>
          </cell>
          <cell r="G15">
            <v>14</v>
          </cell>
          <cell r="H15">
            <v>11.879999999999999</v>
          </cell>
          <cell r="I15" t="str">
            <v>O</v>
          </cell>
          <cell r="J15">
            <v>36.36</v>
          </cell>
          <cell r="K15">
            <v>0</v>
          </cell>
        </row>
        <row r="16">
          <cell r="B16">
            <v>26.108333333333338</v>
          </cell>
          <cell r="C16">
            <v>38.299999999999997</v>
          </cell>
          <cell r="D16">
            <v>14.7</v>
          </cell>
          <cell r="E16">
            <v>43.541666666666664</v>
          </cell>
          <cell r="F16">
            <v>84</v>
          </cell>
          <cell r="G16">
            <v>14</v>
          </cell>
          <cell r="H16">
            <v>16.920000000000002</v>
          </cell>
          <cell r="I16" t="str">
            <v>O</v>
          </cell>
          <cell r="J16">
            <v>37.800000000000004</v>
          </cell>
          <cell r="K16">
            <v>0</v>
          </cell>
        </row>
        <row r="17">
          <cell r="B17">
            <v>23.629166666666666</v>
          </cell>
          <cell r="C17">
            <v>34.6</v>
          </cell>
          <cell r="D17">
            <v>16.2</v>
          </cell>
          <cell r="E17">
            <v>59.958333333333336</v>
          </cell>
          <cell r="F17">
            <v>84</v>
          </cell>
          <cell r="G17">
            <v>28</v>
          </cell>
          <cell r="H17">
            <v>26.64</v>
          </cell>
          <cell r="I17" t="str">
            <v>NE</v>
          </cell>
          <cell r="J17">
            <v>52.2</v>
          </cell>
          <cell r="K17">
            <v>3.8000000000000003</v>
          </cell>
        </row>
        <row r="18">
          <cell r="B18">
            <v>21.762500000000003</v>
          </cell>
          <cell r="C18">
            <v>28.2</v>
          </cell>
          <cell r="D18">
            <v>16.899999999999999</v>
          </cell>
          <cell r="E18">
            <v>74.166666666666671</v>
          </cell>
          <cell r="F18">
            <v>94</v>
          </cell>
          <cell r="G18">
            <v>47</v>
          </cell>
          <cell r="H18">
            <v>9.3600000000000012</v>
          </cell>
          <cell r="I18" t="str">
            <v>O</v>
          </cell>
          <cell r="J18">
            <v>23.400000000000002</v>
          </cell>
          <cell r="K18">
            <v>0.2</v>
          </cell>
        </row>
        <row r="19">
          <cell r="B19">
            <v>20.7</v>
          </cell>
          <cell r="C19">
            <v>25.7</v>
          </cell>
          <cell r="D19">
            <v>17.8</v>
          </cell>
          <cell r="E19">
            <v>76.708333333333329</v>
          </cell>
          <cell r="F19">
            <v>93</v>
          </cell>
          <cell r="G19">
            <v>50</v>
          </cell>
          <cell r="H19">
            <v>19.079999999999998</v>
          </cell>
          <cell r="I19" t="str">
            <v>O</v>
          </cell>
          <cell r="J19">
            <v>39.96</v>
          </cell>
          <cell r="K19">
            <v>5.4</v>
          </cell>
        </row>
        <row r="20">
          <cell r="B20">
            <v>19.391304347826086</v>
          </cell>
          <cell r="C20">
            <v>22.1</v>
          </cell>
          <cell r="D20">
            <v>17.8</v>
          </cell>
          <cell r="E20">
            <v>89.956521739130437</v>
          </cell>
          <cell r="F20">
            <v>97</v>
          </cell>
          <cell r="G20">
            <v>74</v>
          </cell>
          <cell r="H20">
            <v>7.9200000000000008</v>
          </cell>
          <cell r="I20" t="str">
            <v>SO</v>
          </cell>
          <cell r="J20">
            <v>21.240000000000002</v>
          </cell>
          <cell r="K20">
            <v>1.6</v>
          </cell>
        </row>
        <row r="21">
          <cell r="B21">
            <v>19.899999999999999</v>
          </cell>
          <cell r="C21">
            <v>21.4</v>
          </cell>
          <cell r="D21">
            <v>18.8</v>
          </cell>
          <cell r="E21">
            <v>95.916666666666671</v>
          </cell>
          <cell r="F21">
            <v>99</v>
          </cell>
          <cell r="G21">
            <v>89</v>
          </cell>
          <cell r="H21">
            <v>6.84</v>
          </cell>
          <cell r="I21" t="str">
            <v>SO</v>
          </cell>
          <cell r="J21">
            <v>18.720000000000002</v>
          </cell>
          <cell r="K21">
            <v>26.6</v>
          </cell>
        </row>
        <row r="22">
          <cell r="B22">
            <v>21.358333333333334</v>
          </cell>
          <cell r="C22">
            <v>27</v>
          </cell>
          <cell r="D22">
            <v>19.100000000000001</v>
          </cell>
          <cell r="E22">
            <v>89.833333333333329</v>
          </cell>
          <cell r="F22">
            <v>99</v>
          </cell>
          <cell r="G22">
            <v>58</v>
          </cell>
          <cell r="H22">
            <v>7.5600000000000005</v>
          </cell>
          <cell r="I22" t="str">
            <v>S</v>
          </cell>
          <cell r="J22">
            <v>17.28</v>
          </cell>
          <cell r="K22">
            <v>14.399999999999997</v>
          </cell>
        </row>
        <row r="23">
          <cell r="B23">
            <v>23.483333333333334</v>
          </cell>
          <cell r="C23">
            <v>31.1</v>
          </cell>
          <cell r="D23">
            <v>19.5</v>
          </cell>
          <cell r="E23">
            <v>83.125</v>
          </cell>
          <cell r="F23">
            <v>98</v>
          </cell>
          <cell r="G23">
            <v>45</v>
          </cell>
          <cell r="H23">
            <v>8.2799999999999994</v>
          </cell>
          <cell r="I23" t="str">
            <v>O</v>
          </cell>
          <cell r="J23">
            <v>16.920000000000002</v>
          </cell>
          <cell r="K23">
            <v>0.2</v>
          </cell>
        </row>
        <row r="24">
          <cell r="B24">
            <v>22.195833333333329</v>
          </cell>
          <cell r="C24">
            <v>25.8</v>
          </cell>
          <cell r="D24">
            <v>18.899999999999999</v>
          </cell>
          <cell r="E24">
            <v>87.375</v>
          </cell>
          <cell r="F24">
            <v>97</v>
          </cell>
          <cell r="G24">
            <v>70</v>
          </cell>
          <cell r="H24">
            <v>16.559999999999999</v>
          </cell>
          <cell r="I24" t="str">
            <v>N</v>
          </cell>
          <cell r="J24">
            <v>53.28</v>
          </cell>
          <cell r="K24">
            <v>19.8</v>
          </cell>
        </row>
        <row r="25">
          <cell r="B25">
            <v>20.070588235294117</v>
          </cell>
          <cell r="C25">
            <v>25.3</v>
          </cell>
          <cell r="D25">
            <v>13.1</v>
          </cell>
          <cell r="E25">
            <v>69.941176470588232</v>
          </cell>
          <cell r="F25">
            <v>88</v>
          </cell>
          <cell r="G25">
            <v>47</v>
          </cell>
          <cell r="H25">
            <v>12.6</v>
          </cell>
          <cell r="I25" t="str">
            <v>O</v>
          </cell>
          <cell r="J25">
            <v>28.44</v>
          </cell>
          <cell r="K25">
            <v>0.2</v>
          </cell>
        </row>
        <row r="26">
          <cell r="B26">
            <v>19.179166666666667</v>
          </cell>
          <cell r="C26">
            <v>28.6</v>
          </cell>
          <cell r="D26">
            <v>11.8</v>
          </cell>
          <cell r="E26">
            <v>72.083333333333329</v>
          </cell>
          <cell r="F26">
            <v>96</v>
          </cell>
          <cell r="G26">
            <v>44</v>
          </cell>
          <cell r="H26">
            <v>14.76</v>
          </cell>
          <cell r="I26" t="str">
            <v>SO</v>
          </cell>
          <cell r="J26">
            <v>27.720000000000002</v>
          </cell>
          <cell r="K26">
            <v>0</v>
          </cell>
        </row>
        <row r="27">
          <cell r="B27">
            <v>24.775000000000006</v>
          </cell>
          <cell r="C27">
            <v>35.200000000000003</v>
          </cell>
          <cell r="D27">
            <v>17.100000000000001</v>
          </cell>
          <cell r="E27">
            <v>62.75</v>
          </cell>
          <cell r="F27">
            <v>92</v>
          </cell>
          <cell r="G27">
            <v>25</v>
          </cell>
          <cell r="H27">
            <v>14.4</v>
          </cell>
          <cell r="I27" t="str">
            <v>O</v>
          </cell>
          <cell r="J27">
            <v>40.32</v>
          </cell>
          <cell r="K27">
            <v>0</v>
          </cell>
        </row>
        <row r="28">
          <cell r="B28">
            <v>25.675000000000001</v>
          </cell>
          <cell r="C28">
            <v>35</v>
          </cell>
          <cell r="D28">
            <v>17.3</v>
          </cell>
          <cell r="E28">
            <v>55.291666666666664</v>
          </cell>
          <cell r="F28">
            <v>92</v>
          </cell>
          <cell r="G28">
            <v>21</v>
          </cell>
          <cell r="H28">
            <v>15.120000000000001</v>
          </cell>
          <cell r="I28" t="str">
            <v>O</v>
          </cell>
          <cell r="J28">
            <v>35.28</v>
          </cell>
          <cell r="K28">
            <v>0</v>
          </cell>
        </row>
        <row r="29">
          <cell r="B29">
            <v>25.408333333333331</v>
          </cell>
          <cell r="C29">
            <v>34.299999999999997</v>
          </cell>
          <cell r="D29">
            <v>18.399999999999999</v>
          </cell>
          <cell r="E29">
            <v>46.916666666666664</v>
          </cell>
          <cell r="F29">
            <v>73</v>
          </cell>
          <cell r="G29">
            <v>23</v>
          </cell>
          <cell r="H29">
            <v>11.520000000000001</v>
          </cell>
          <cell r="I29" t="str">
            <v>S</v>
          </cell>
          <cell r="J29">
            <v>24.12</v>
          </cell>
          <cell r="K29">
            <v>0</v>
          </cell>
        </row>
        <row r="30">
          <cell r="B30">
            <v>25.141666666666666</v>
          </cell>
          <cell r="C30">
            <v>36.5</v>
          </cell>
          <cell r="D30">
            <v>15.3</v>
          </cell>
          <cell r="E30">
            <v>55.208333333333336</v>
          </cell>
          <cell r="F30">
            <v>95</v>
          </cell>
          <cell r="G30">
            <v>15</v>
          </cell>
          <cell r="H30">
            <v>9.7200000000000006</v>
          </cell>
          <cell r="I30" t="str">
            <v>O</v>
          </cell>
          <cell r="J30">
            <v>20.88</v>
          </cell>
          <cell r="K30">
            <v>0</v>
          </cell>
        </row>
        <row r="31">
          <cell r="B31">
            <v>25.708333333333329</v>
          </cell>
          <cell r="C31">
            <v>36</v>
          </cell>
          <cell r="D31">
            <v>15.8</v>
          </cell>
          <cell r="E31">
            <v>51.833333333333336</v>
          </cell>
          <cell r="F31">
            <v>93</v>
          </cell>
          <cell r="G31">
            <v>18</v>
          </cell>
          <cell r="H31">
            <v>9.3600000000000012</v>
          </cell>
          <cell r="I31" t="str">
            <v>O</v>
          </cell>
          <cell r="J31">
            <v>24.48</v>
          </cell>
          <cell r="K31">
            <v>0</v>
          </cell>
        </row>
        <row r="32">
          <cell r="B32">
            <v>25.395833333333332</v>
          </cell>
          <cell r="C32">
            <v>36.200000000000003</v>
          </cell>
          <cell r="D32">
            <v>14.7</v>
          </cell>
          <cell r="E32">
            <v>48.25</v>
          </cell>
          <cell r="F32">
            <v>91</v>
          </cell>
          <cell r="G32">
            <v>13</v>
          </cell>
          <cell r="H32">
            <v>11.16</v>
          </cell>
          <cell r="I32" t="str">
            <v>O</v>
          </cell>
          <cell r="J32">
            <v>24.48</v>
          </cell>
          <cell r="K32">
            <v>0</v>
          </cell>
        </row>
        <row r="33">
          <cell r="B33">
            <v>24.25</v>
          </cell>
          <cell r="C33">
            <v>37.200000000000003</v>
          </cell>
          <cell r="D33">
            <v>13.5</v>
          </cell>
          <cell r="E33">
            <v>51.083333333333336</v>
          </cell>
          <cell r="F33">
            <v>91</v>
          </cell>
          <cell r="G33">
            <v>13</v>
          </cell>
          <cell r="H33">
            <v>11.879999999999999</v>
          </cell>
          <cell r="I33" t="str">
            <v>O</v>
          </cell>
          <cell r="J33">
            <v>25.56</v>
          </cell>
          <cell r="K33">
            <v>0</v>
          </cell>
        </row>
        <row r="34">
          <cell r="B34">
            <v>24.520833333333329</v>
          </cell>
          <cell r="C34">
            <v>37.200000000000003</v>
          </cell>
          <cell r="D34">
            <v>13.5</v>
          </cell>
          <cell r="E34">
            <v>51.458333333333336</v>
          </cell>
          <cell r="F34">
            <v>93</v>
          </cell>
          <cell r="G34">
            <v>14</v>
          </cell>
          <cell r="H34">
            <v>6.48</v>
          </cell>
          <cell r="I34" t="str">
            <v>O</v>
          </cell>
          <cell r="J34">
            <v>29.880000000000003</v>
          </cell>
          <cell r="K34">
            <v>0</v>
          </cell>
        </row>
        <row r="35">
          <cell r="B35">
            <v>24.5625</v>
          </cell>
          <cell r="C35">
            <v>35.799999999999997</v>
          </cell>
          <cell r="D35">
            <v>14.4</v>
          </cell>
          <cell r="E35">
            <v>52.791666666666664</v>
          </cell>
          <cell r="F35">
            <v>90</v>
          </cell>
          <cell r="G35">
            <v>15</v>
          </cell>
          <cell r="H35">
            <v>14.04</v>
          </cell>
          <cell r="I35" t="str">
            <v>SO</v>
          </cell>
          <cell r="J35">
            <v>29.16</v>
          </cell>
          <cell r="K35">
            <v>0</v>
          </cell>
        </row>
        <row r="36">
          <cell r="I36" t="str">
            <v>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19.587499999999999</v>
          </cell>
          <cell r="C5">
            <v>28.5</v>
          </cell>
          <cell r="D5">
            <v>11.4</v>
          </cell>
          <cell r="E5">
            <v>44.041666666666664</v>
          </cell>
          <cell r="F5">
            <v>70</v>
          </cell>
          <cell r="G5">
            <v>22</v>
          </cell>
          <cell r="H5">
            <v>23.400000000000002</v>
          </cell>
          <cell r="I5" t="str">
            <v>NE</v>
          </cell>
          <cell r="J5">
            <v>41.4</v>
          </cell>
          <cell r="K5">
            <v>0</v>
          </cell>
        </row>
        <row r="6">
          <cell r="B6">
            <v>21.620833333333334</v>
          </cell>
          <cell r="C6">
            <v>31.5</v>
          </cell>
          <cell r="D6">
            <v>13.5</v>
          </cell>
          <cell r="E6">
            <v>38.333333333333336</v>
          </cell>
          <cell r="F6">
            <v>60</v>
          </cell>
          <cell r="G6">
            <v>21</v>
          </cell>
          <cell r="H6">
            <v>19.8</v>
          </cell>
          <cell r="I6" t="str">
            <v>NE</v>
          </cell>
          <cell r="J6">
            <v>35.64</v>
          </cell>
          <cell r="K6">
            <v>0</v>
          </cell>
        </row>
        <row r="7">
          <cell r="B7">
            <v>20</v>
          </cell>
          <cell r="C7">
            <v>25.2</v>
          </cell>
          <cell r="D7">
            <v>14.4</v>
          </cell>
          <cell r="E7">
            <v>56.916666666666664</v>
          </cell>
          <cell r="F7">
            <v>86</v>
          </cell>
          <cell r="G7">
            <v>36</v>
          </cell>
          <cell r="H7">
            <v>19.440000000000001</v>
          </cell>
          <cell r="I7" t="str">
            <v>O</v>
          </cell>
          <cell r="J7">
            <v>32.4</v>
          </cell>
          <cell r="K7">
            <v>0</v>
          </cell>
        </row>
        <row r="8">
          <cell r="B8">
            <v>18.079166666666669</v>
          </cell>
          <cell r="C8">
            <v>27</v>
          </cell>
          <cell r="D8">
            <v>10.5</v>
          </cell>
          <cell r="E8">
            <v>59.666666666666664</v>
          </cell>
          <cell r="F8">
            <v>87</v>
          </cell>
          <cell r="G8">
            <v>34</v>
          </cell>
          <cell r="H8">
            <v>17.64</v>
          </cell>
          <cell r="I8" t="str">
            <v>L</v>
          </cell>
          <cell r="J8">
            <v>27</v>
          </cell>
          <cell r="K8">
            <v>0</v>
          </cell>
        </row>
        <row r="9">
          <cell r="B9">
            <v>19.875</v>
          </cell>
          <cell r="C9">
            <v>28.9</v>
          </cell>
          <cell r="D9">
            <v>11.8</v>
          </cell>
          <cell r="E9">
            <v>52.791666666666664</v>
          </cell>
          <cell r="F9">
            <v>80</v>
          </cell>
          <cell r="G9">
            <v>31</v>
          </cell>
          <cell r="H9">
            <v>19.8</v>
          </cell>
          <cell r="I9" t="str">
            <v>L</v>
          </cell>
          <cell r="J9">
            <v>32.76</v>
          </cell>
          <cell r="K9">
            <v>0</v>
          </cell>
        </row>
        <row r="10">
          <cell r="B10">
            <v>21.645833333333332</v>
          </cell>
          <cell r="C10">
            <v>30.8</v>
          </cell>
          <cell r="D10">
            <v>13.1</v>
          </cell>
          <cell r="E10">
            <v>42.25</v>
          </cell>
          <cell r="F10">
            <v>69</v>
          </cell>
          <cell r="G10">
            <v>19</v>
          </cell>
          <cell r="H10">
            <v>19.440000000000001</v>
          </cell>
          <cell r="I10" t="str">
            <v>L</v>
          </cell>
          <cell r="J10">
            <v>27</v>
          </cell>
          <cell r="K10">
            <v>0</v>
          </cell>
        </row>
        <row r="11">
          <cell r="B11">
            <v>22.700000000000003</v>
          </cell>
          <cell r="C11">
            <v>32.6</v>
          </cell>
          <cell r="D11">
            <v>13.7</v>
          </cell>
          <cell r="E11">
            <v>39.041666666666664</v>
          </cell>
          <cell r="F11">
            <v>64</v>
          </cell>
          <cell r="G11">
            <v>18</v>
          </cell>
          <cell r="H11">
            <v>23.040000000000003</v>
          </cell>
          <cell r="I11" t="str">
            <v>NE</v>
          </cell>
          <cell r="J11">
            <v>32.04</v>
          </cell>
          <cell r="K11">
            <v>0</v>
          </cell>
        </row>
        <row r="12">
          <cell r="B12">
            <v>24.616666666666671</v>
          </cell>
          <cell r="C12">
            <v>33.9</v>
          </cell>
          <cell r="D12">
            <v>16.7</v>
          </cell>
          <cell r="E12">
            <v>35.333333333333336</v>
          </cell>
          <cell r="F12">
            <v>56</v>
          </cell>
          <cell r="G12">
            <v>15</v>
          </cell>
          <cell r="H12">
            <v>21.96</v>
          </cell>
          <cell r="I12" t="str">
            <v>NE</v>
          </cell>
          <cell r="J12">
            <v>37.440000000000005</v>
          </cell>
          <cell r="K12">
            <v>0</v>
          </cell>
        </row>
        <row r="13">
          <cell r="B13">
            <v>25.087499999999995</v>
          </cell>
          <cell r="C13">
            <v>34</v>
          </cell>
          <cell r="D13">
            <v>16.600000000000001</v>
          </cell>
          <cell r="E13">
            <v>35.5</v>
          </cell>
          <cell r="F13">
            <v>59</v>
          </cell>
          <cell r="G13">
            <v>15</v>
          </cell>
          <cell r="H13">
            <v>19.079999999999998</v>
          </cell>
          <cell r="I13" t="str">
            <v>NE</v>
          </cell>
          <cell r="J13">
            <v>33.840000000000003</v>
          </cell>
          <cell r="K13">
            <v>0</v>
          </cell>
        </row>
        <row r="14">
          <cell r="B14">
            <v>25.129166666666674</v>
          </cell>
          <cell r="C14">
            <v>34.700000000000003</v>
          </cell>
          <cell r="D14">
            <v>14.9</v>
          </cell>
          <cell r="E14">
            <v>34.958333333333336</v>
          </cell>
          <cell r="F14">
            <v>64</v>
          </cell>
          <cell r="G14">
            <v>14</v>
          </cell>
          <cell r="H14">
            <v>19.440000000000001</v>
          </cell>
          <cell r="I14" t="str">
            <v>NE</v>
          </cell>
          <cell r="J14">
            <v>29.880000000000003</v>
          </cell>
          <cell r="K14">
            <v>0</v>
          </cell>
        </row>
        <row r="15">
          <cell r="B15">
            <v>25.504166666666666</v>
          </cell>
          <cell r="C15">
            <v>34.6</v>
          </cell>
          <cell r="D15">
            <v>17.399999999999999</v>
          </cell>
          <cell r="E15">
            <v>33.041666666666664</v>
          </cell>
          <cell r="F15">
            <v>54</v>
          </cell>
          <cell r="G15">
            <v>15</v>
          </cell>
          <cell r="H15">
            <v>21.6</v>
          </cell>
          <cell r="I15" t="str">
            <v>NE</v>
          </cell>
          <cell r="J15">
            <v>41.76</v>
          </cell>
          <cell r="K15">
            <v>0</v>
          </cell>
        </row>
        <row r="16">
          <cell r="B16">
            <v>26.616666666666671</v>
          </cell>
          <cell r="C16">
            <v>35</v>
          </cell>
          <cell r="D16">
            <v>20</v>
          </cell>
          <cell r="E16">
            <v>30.5</v>
          </cell>
          <cell r="F16">
            <v>45</v>
          </cell>
          <cell r="G16">
            <v>15</v>
          </cell>
          <cell r="H16">
            <v>23.400000000000002</v>
          </cell>
          <cell r="I16" t="str">
            <v>N</v>
          </cell>
          <cell r="J16">
            <v>43.2</v>
          </cell>
          <cell r="K16">
            <v>0</v>
          </cell>
        </row>
        <row r="17">
          <cell r="B17">
            <v>24.650000000000006</v>
          </cell>
          <cell r="C17">
            <v>32.4</v>
          </cell>
          <cell r="D17">
            <v>19.5</v>
          </cell>
          <cell r="E17">
            <v>44.5</v>
          </cell>
          <cell r="F17">
            <v>91</v>
          </cell>
          <cell r="G17">
            <v>26</v>
          </cell>
          <cell r="H17">
            <v>34.92</v>
          </cell>
          <cell r="I17" t="str">
            <v>N</v>
          </cell>
          <cell r="J17">
            <v>54</v>
          </cell>
          <cell r="K17">
            <v>0.6</v>
          </cell>
        </row>
        <row r="18">
          <cell r="B18">
            <v>22.687500000000004</v>
          </cell>
          <cell r="C18">
            <v>31.7</v>
          </cell>
          <cell r="D18">
            <v>17.600000000000001</v>
          </cell>
          <cell r="E18">
            <v>75.083333333333329</v>
          </cell>
          <cell r="F18">
            <v>97</v>
          </cell>
          <cell r="G18">
            <v>33</v>
          </cell>
          <cell r="H18">
            <v>13.32</v>
          </cell>
          <cell r="I18" t="str">
            <v>S</v>
          </cell>
          <cell r="J18">
            <v>29.880000000000003</v>
          </cell>
          <cell r="K18">
            <v>1</v>
          </cell>
        </row>
        <row r="19">
          <cell r="B19">
            <v>23.875000000000004</v>
          </cell>
          <cell r="C19">
            <v>33</v>
          </cell>
          <cell r="D19">
            <v>18.600000000000001</v>
          </cell>
          <cell r="E19">
            <v>65.375</v>
          </cell>
          <cell r="F19">
            <v>86</v>
          </cell>
          <cell r="G19">
            <v>29</v>
          </cell>
          <cell r="H19">
            <v>32.04</v>
          </cell>
          <cell r="I19" t="str">
            <v>NE</v>
          </cell>
          <cell r="J19">
            <v>50.4</v>
          </cell>
          <cell r="K19">
            <v>0</v>
          </cell>
        </row>
        <row r="20">
          <cell r="B20">
            <v>18.875000000000004</v>
          </cell>
          <cell r="C20">
            <v>21.9</v>
          </cell>
          <cell r="D20">
            <v>16.100000000000001</v>
          </cell>
          <cell r="E20">
            <v>79.625</v>
          </cell>
          <cell r="F20">
            <v>95</v>
          </cell>
          <cell r="G20">
            <v>64</v>
          </cell>
          <cell r="H20">
            <v>25.56</v>
          </cell>
          <cell r="I20" t="str">
            <v>L</v>
          </cell>
          <cell r="J20">
            <v>47.519999999999996</v>
          </cell>
          <cell r="K20">
            <v>25.200000000000003</v>
          </cell>
        </row>
        <row r="21">
          <cell r="B21">
            <v>18.737500000000004</v>
          </cell>
          <cell r="C21">
            <v>20.5</v>
          </cell>
          <cell r="D21">
            <v>17.2</v>
          </cell>
          <cell r="E21">
            <v>86.208333333333329</v>
          </cell>
          <cell r="F21">
            <v>95</v>
          </cell>
          <cell r="G21">
            <v>77</v>
          </cell>
          <cell r="H21">
            <v>18.720000000000002</v>
          </cell>
          <cell r="I21" t="str">
            <v>SE</v>
          </cell>
          <cell r="J21">
            <v>29.880000000000003</v>
          </cell>
          <cell r="K21">
            <v>1</v>
          </cell>
        </row>
        <row r="22">
          <cell r="B22">
            <v>20.443478260869568</v>
          </cell>
          <cell r="C22">
            <v>35</v>
          </cell>
          <cell r="D22">
            <v>17.399999999999999</v>
          </cell>
          <cell r="E22">
            <v>79.173913043478265</v>
          </cell>
          <cell r="F22">
            <v>95</v>
          </cell>
          <cell r="G22">
            <v>54</v>
          </cell>
          <cell r="H22">
            <v>26.28</v>
          </cell>
          <cell r="I22" t="str">
            <v>L</v>
          </cell>
          <cell r="J22">
            <v>34.56</v>
          </cell>
          <cell r="K22">
            <v>3.2</v>
          </cell>
        </row>
        <row r="23">
          <cell r="B23">
            <v>24.137499999999999</v>
          </cell>
          <cell r="C23">
            <v>33.200000000000003</v>
          </cell>
          <cell r="D23">
            <v>17.399999999999999</v>
          </cell>
          <cell r="E23">
            <v>59.458333333333336</v>
          </cell>
          <cell r="F23">
            <v>88</v>
          </cell>
          <cell r="G23">
            <v>28</v>
          </cell>
          <cell r="H23">
            <v>25.92</v>
          </cell>
          <cell r="I23" t="str">
            <v>NE</v>
          </cell>
          <cell r="J23">
            <v>45.36</v>
          </cell>
          <cell r="K23">
            <v>0</v>
          </cell>
        </row>
        <row r="24">
          <cell r="B24">
            <v>21.014999999999997</v>
          </cell>
          <cell r="C24">
            <v>25.8</v>
          </cell>
          <cell r="D24">
            <v>17.5</v>
          </cell>
          <cell r="E24">
            <v>67.150000000000006</v>
          </cell>
          <cell r="F24">
            <v>95</v>
          </cell>
          <cell r="G24">
            <v>41</v>
          </cell>
          <cell r="H24">
            <v>28.8</v>
          </cell>
          <cell r="I24" t="str">
            <v>N</v>
          </cell>
          <cell r="J24">
            <v>50.76</v>
          </cell>
          <cell r="K24">
            <v>22</v>
          </cell>
        </row>
        <row r="25">
          <cell r="B25">
            <v>18.11538461538462</v>
          </cell>
          <cell r="C25">
            <v>21.3</v>
          </cell>
          <cell r="D25">
            <v>12.7</v>
          </cell>
          <cell r="E25">
            <v>75.692307692307693</v>
          </cell>
          <cell r="F25">
            <v>90</v>
          </cell>
          <cell r="G25">
            <v>65</v>
          </cell>
          <cell r="H25">
            <v>23.400000000000002</v>
          </cell>
          <cell r="I25" t="str">
            <v>SE</v>
          </cell>
          <cell r="J25">
            <v>37.080000000000005</v>
          </cell>
          <cell r="K25">
            <v>0</v>
          </cell>
        </row>
        <row r="26">
          <cell r="B26">
            <v>20.266666666666666</v>
          </cell>
          <cell r="C26">
            <v>31.5</v>
          </cell>
          <cell r="D26">
            <v>13.5</v>
          </cell>
          <cell r="E26">
            <v>70.458333333333329</v>
          </cell>
          <cell r="F26">
            <v>92</v>
          </cell>
          <cell r="G26">
            <v>31</v>
          </cell>
          <cell r="H26">
            <v>24.48</v>
          </cell>
          <cell r="I26" t="str">
            <v>L</v>
          </cell>
          <cell r="J26">
            <v>36.36</v>
          </cell>
          <cell r="K26">
            <v>0</v>
          </cell>
        </row>
        <row r="27">
          <cell r="B27">
            <v>24.154166666666669</v>
          </cell>
          <cell r="C27">
            <v>32.799999999999997</v>
          </cell>
          <cell r="D27">
            <v>18</v>
          </cell>
          <cell r="E27">
            <v>53.833333333333336</v>
          </cell>
          <cell r="F27">
            <v>81</v>
          </cell>
          <cell r="G27">
            <v>24</v>
          </cell>
          <cell r="H27">
            <v>30.6</v>
          </cell>
          <cell r="I27" t="str">
            <v>NE</v>
          </cell>
          <cell r="J27">
            <v>42.480000000000004</v>
          </cell>
          <cell r="K27">
            <v>0</v>
          </cell>
        </row>
        <row r="28">
          <cell r="B28">
            <v>24.758333333333329</v>
          </cell>
          <cell r="C28">
            <v>32.299999999999997</v>
          </cell>
          <cell r="D28">
            <v>17.7</v>
          </cell>
          <cell r="E28">
            <v>43.416666666666664</v>
          </cell>
          <cell r="F28">
            <v>69</v>
          </cell>
          <cell r="G28">
            <v>18</v>
          </cell>
          <cell r="H28">
            <v>25.92</v>
          </cell>
          <cell r="I28" t="str">
            <v>NE</v>
          </cell>
          <cell r="J28">
            <v>42.12</v>
          </cell>
          <cell r="K28">
            <v>0</v>
          </cell>
        </row>
        <row r="29">
          <cell r="B29">
            <v>24.333333333333343</v>
          </cell>
          <cell r="C29">
            <v>33.1</v>
          </cell>
          <cell r="D29">
            <v>15.6</v>
          </cell>
          <cell r="E29">
            <v>41.916666666666664</v>
          </cell>
          <cell r="F29">
            <v>68</v>
          </cell>
          <cell r="G29">
            <v>21</v>
          </cell>
          <cell r="H29">
            <v>20.16</v>
          </cell>
          <cell r="I29" t="str">
            <v>NE</v>
          </cell>
          <cell r="J29">
            <v>33.119999999999997</v>
          </cell>
          <cell r="K29">
            <v>0</v>
          </cell>
        </row>
        <row r="30">
          <cell r="B30">
            <v>25.329166666666666</v>
          </cell>
          <cell r="C30">
            <v>33.700000000000003</v>
          </cell>
          <cell r="D30">
            <v>18</v>
          </cell>
          <cell r="E30">
            <v>40.958333333333336</v>
          </cell>
          <cell r="F30">
            <v>64</v>
          </cell>
          <cell r="G30">
            <v>19</v>
          </cell>
          <cell r="H30">
            <v>17.28</v>
          </cell>
          <cell r="I30" t="str">
            <v>NE</v>
          </cell>
          <cell r="J30">
            <v>28.44</v>
          </cell>
          <cell r="K30">
            <v>0</v>
          </cell>
        </row>
        <row r="31">
          <cell r="B31">
            <v>25.879166666666666</v>
          </cell>
          <cell r="C31">
            <v>34.200000000000003</v>
          </cell>
          <cell r="D31">
            <v>17.899999999999999</v>
          </cell>
          <cell r="E31">
            <v>37.75</v>
          </cell>
          <cell r="F31">
            <v>63</v>
          </cell>
          <cell r="G31">
            <v>17</v>
          </cell>
          <cell r="H31">
            <v>20.52</v>
          </cell>
          <cell r="I31" t="str">
            <v>NE</v>
          </cell>
          <cell r="J31">
            <v>38.159999999999997</v>
          </cell>
          <cell r="K31">
            <v>0</v>
          </cell>
        </row>
        <row r="32">
          <cell r="B32">
            <v>26.616666666666664</v>
          </cell>
          <cell r="C32">
            <v>34.5</v>
          </cell>
          <cell r="D32">
            <v>18.3</v>
          </cell>
          <cell r="E32">
            <v>29.083333333333332</v>
          </cell>
          <cell r="F32">
            <v>50</v>
          </cell>
          <cell r="G32">
            <v>13</v>
          </cell>
          <cell r="H32">
            <v>20.16</v>
          </cell>
          <cell r="I32" t="str">
            <v>L</v>
          </cell>
          <cell r="J32">
            <v>33.840000000000003</v>
          </cell>
          <cell r="K32">
            <v>0</v>
          </cell>
        </row>
        <row r="33">
          <cell r="B33">
            <v>26.124999999999996</v>
          </cell>
          <cell r="C33">
            <v>34.9</v>
          </cell>
          <cell r="D33">
            <v>17.5</v>
          </cell>
          <cell r="E33">
            <v>26.291666666666668</v>
          </cell>
          <cell r="F33">
            <v>45</v>
          </cell>
          <cell r="G33">
            <v>13</v>
          </cell>
          <cell r="H33">
            <v>21.6</v>
          </cell>
          <cell r="I33" t="str">
            <v>NE</v>
          </cell>
          <cell r="J33">
            <v>30.240000000000002</v>
          </cell>
          <cell r="K33">
            <v>0</v>
          </cell>
        </row>
        <row r="34">
          <cell r="B34">
            <v>26.862500000000001</v>
          </cell>
          <cell r="C34">
            <v>35.6</v>
          </cell>
          <cell r="D34">
            <v>18.8</v>
          </cell>
          <cell r="E34">
            <v>26.083333333333332</v>
          </cell>
          <cell r="F34">
            <v>53</v>
          </cell>
          <cell r="G34">
            <v>13</v>
          </cell>
          <cell r="H34">
            <v>18</v>
          </cell>
          <cell r="I34" t="str">
            <v>NE</v>
          </cell>
          <cell r="J34">
            <v>36.72</v>
          </cell>
          <cell r="K34">
            <v>0</v>
          </cell>
        </row>
        <row r="35">
          <cell r="B35">
            <v>26.125</v>
          </cell>
          <cell r="C35">
            <v>34</v>
          </cell>
          <cell r="D35">
            <v>18.8</v>
          </cell>
          <cell r="E35">
            <v>29.75</v>
          </cell>
          <cell r="F35">
            <v>49</v>
          </cell>
          <cell r="G35">
            <v>13</v>
          </cell>
          <cell r="H35">
            <v>18.720000000000002</v>
          </cell>
          <cell r="I35" t="str">
            <v>NE</v>
          </cell>
          <cell r="J35">
            <v>36</v>
          </cell>
          <cell r="K35">
            <v>0</v>
          </cell>
        </row>
        <row r="36">
          <cell r="I36" t="str">
            <v>NE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21.266666666666666</v>
          </cell>
          <cell r="C5">
            <v>32.4</v>
          </cell>
          <cell r="D5">
            <v>11.1</v>
          </cell>
          <cell r="E5">
            <v>54.958333333333336</v>
          </cell>
          <cell r="F5">
            <v>92</v>
          </cell>
          <cell r="G5">
            <v>20</v>
          </cell>
          <cell r="H5">
            <v>9.3600000000000012</v>
          </cell>
          <cell r="I5" t="str">
            <v>SE</v>
          </cell>
          <cell r="J5">
            <v>25.56</v>
          </cell>
          <cell r="K5">
            <v>0</v>
          </cell>
        </row>
        <row r="6">
          <cell r="B6">
            <v>21.358333333333331</v>
          </cell>
          <cell r="C6">
            <v>34.299999999999997</v>
          </cell>
          <cell r="D6">
            <v>11.6</v>
          </cell>
          <cell r="E6">
            <v>58.041666666666664</v>
          </cell>
          <cell r="F6">
            <v>93</v>
          </cell>
          <cell r="G6">
            <v>19</v>
          </cell>
          <cell r="H6">
            <v>12.96</v>
          </cell>
          <cell r="I6" t="str">
            <v>NO</v>
          </cell>
          <cell r="J6">
            <v>29.880000000000003</v>
          </cell>
          <cell r="K6">
            <v>0</v>
          </cell>
        </row>
        <row r="7">
          <cell r="B7">
            <v>20.716666666666665</v>
          </cell>
          <cell r="C7">
            <v>27</v>
          </cell>
          <cell r="D7">
            <v>15.7</v>
          </cell>
          <cell r="E7">
            <v>61.916666666666664</v>
          </cell>
          <cell r="F7">
            <v>85</v>
          </cell>
          <cell r="G7">
            <v>34</v>
          </cell>
          <cell r="H7">
            <v>13.32</v>
          </cell>
          <cell r="I7" t="str">
            <v>O</v>
          </cell>
          <cell r="J7">
            <v>33.480000000000004</v>
          </cell>
          <cell r="K7">
            <v>0</v>
          </cell>
        </row>
        <row r="8">
          <cell r="B8">
            <v>19.233333333333334</v>
          </cell>
          <cell r="C8">
            <v>28.8</v>
          </cell>
          <cell r="D8">
            <v>11.2</v>
          </cell>
          <cell r="E8">
            <v>59.875</v>
          </cell>
          <cell r="F8">
            <v>88</v>
          </cell>
          <cell r="G8">
            <v>29</v>
          </cell>
          <cell r="H8">
            <v>11.16</v>
          </cell>
          <cell r="I8" t="str">
            <v>SE</v>
          </cell>
          <cell r="J8">
            <v>27</v>
          </cell>
          <cell r="K8">
            <v>0</v>
          </cell>
        </row>
        <row r="9">
          <cell r="B9">
            <v>20.62083333333333</v>
          </cell>
          <cell r="C9">
            <v>31.2</v>
          </cell>
          <cell r="D9">
            <v>12.9</v>
          </cell>
          <cell r="E9">
            <v>58.541666666666664</v>
          </cell>
          <cell r="F9">
            <v>83</v>
          </cell>
          <cell r="G9">
            <v>29</v>
          </cell>
          <cell r="H9">
            <v>10.8</v>
          </cell>
          <cell r="I9" t="str">
            <v>SE</v>
          </cell>
          <cell r="J9">
            <v>24.840000000000003</v>
          </cell>
          <cell r="K9">
            <v>0</v>
          </cell>
        </row>
        <row r="10">
          <cell r="B10">
            <v>22.333333333333329</v>
          </cell>
          <cell r="C10">
            <v>33.5</v>
          </cell>
          <cell r="D10">
            <v>14</v>
          </cell>
          <cell r="E10">
            <v>54.208333333333336</v>
          </cell>
          <cell r="F10">
            <v>83</v>
          </cell>
          <cell r="G10">
            <v>19</v>
          </cell>
          <cell r="H10">
            <v>10.44</v>
          </cell>
          <cell r="I10" t="str">
            <v>SE</v>
          </cell>
          <cell r="J10">
            <v>24.48</v>
          </cell>
          <cell r="K10">
            <v>0</v>
          </cell>
        </row>
        <row r="11">
          <cell r="B11">
            <v>22.929166666666671</v>
          </cell>
          <cell r="C11">
            <v>36.5</v>
          </cell>
          <cell r="D11">
            <v>13.4</v>
          </cell>
          <cell r="E11">
            <v>52.666666666666664</v>
          </cell>
          <cell r="F11">
            <v>86</v>
          </cell>
          <cell r="G11">
            <v>17</v>
          </cell>
          <cell r="H11">
            <v>9.7200000000000006</v>
          </cell>
          <cell r="I11" t="str">
            <v>SE</v>
          </cell>
          <cell r="J11">
            <v>23.040000000000003</v>
          </cell>
          <cell r="K11">
            <v>0</v>
          </cell>
        </row>
        <row r="12">
          <cell r="B12">
            <v>23.854166666666661</v>
          </cell>
          <cell r="C12">
            <v>37</v>
          </cell>
          <cell r="D12">
            <v>13.2</v>
          </cell>
          <cell r="E12">
            <v>53.666666666666664</v>
          </cell>
          <cell r="F12">
            <v>92</v>
          </cell>
          <cell r="G12">
            <v>16</v>
          </cell>
          <cell r="H12">
            <v>17.64</v>
          </cell>
          <cell r="I12" t="str">
            <v>SE</v>
          </cell>
          <cell r="J12">
            <v>35.64</v>
          </cell>
          <cell r="K12">
            <v>0</v>
          </cell>
        </row>
        <row r="13">
          <cell r="B13">
            <v>24.816666666666674</v>
          </cell>
          <cell r="C13">
            <v>38</v>
          </cell>
          <cell r="D13">
            <v>14.4</v>
          </cell>
          <cell r="E13">
            <v>53.25</v>
          </cell>
          <cell r="F13">
            <v>93</v>
          </cell>
          <cell r="G13">
            <v>16</v>
          </cell>
          <cell r="H13">
            <v>11.879999999999999</v>
          </cell>
          <cell r="I13" t="str">
            <v>O</v>
          </cell>
          <cell r="J13">
            <v>25.92</v>
          </cell>
          <cell r="K13">
            <v>0</v>
          </cell>
        </row>
        <row r="14">
          <cell r="B14">
            <v>24.970833333333331</v>
          </cell>
          <cell r="C14">
            <v>38.4</v>
          </cell>
          <cell r="D14">
            <v>13.9</v>
          </cell>
          <cell r="E14">
            <v>53.25</v>
          </cell>
          <cell r="F14">
            <v>94</v>
          </cell>
          <cell r="G14">
            <v>13</v>
          </cell>
          <cell r="H14">
            <v>9</v>
          </cell>
          <cell r="I14" t="str">
            <v>NO</v>
          </cell>
          <cell r="J14">
            <v>27.720000000000002</v>
          </cell>
          <cell r="K14">
            <v>0</v>
          </cell>
        </row>
        <row r="15">
          <cell r="B15">
            <v>25.120833333333337</v>
          </cell>
          <cell r="C15">
            <v>39.4</v>
          </cell>
          <cell r="D15">
            <v>14.3</v>
          </cell>
          <cell r="E15">
            <v>48.958333333333336</v>
          </cell>
          <cell r="F15">
            <v>86</v>
          </cell>
          <cell r="G15">
            <v>13</v>
          </cell>
          <cell r="H15">
            <v>11.520000000000001</v>
          </cell>
          <cell r="I15" t="str">
            <v>NO</v>
          </cell>
          <cell r="J15">
            <v>34.92</v>
          </cell>
          <cell r="K15">
            <v>0</v>
          </cell>
        </row>
        <row r="16">
          <cell r="B16">
            <v>25.320833333333336</v>
          </cell>
          <cell r="C16">
            <v>38.1</v>
          </cell>
          <cell r="D16">
            <v>14.8</v>
          </cell>
          <cell r="E16">
            <v>48.708333333333336</v>
          </cell>
          <cell r="F16">
            <v>86</v>
          </cell>
          <cell r="G16">
            <v>14</v>
          </cell>
          <cell r="H16">
            <v>20.16</v>
          </cell>
          <cell r="I16" t="str">
            <v>NO</v>
          </cell>
          <cell r="J16">
            <v>45</v>
          </cell>
          <cell r="K16">
            <v>0</v>
          </cell>
        </row>
        <row r="17">
          <cell r="B17">
            <v>23.658333333333331</v>
          </cell>
          <cell r="C17">
            <v>30.5</v>
          </cell>
          <cell r="D17">
            <v>18.7</v>
          </cell>
          <cell r="E17">
            <v>64.375</v>
          </cell>
          <cell r="F17">
            <v>82</v>
          </cell>
          <cell r="G17">
            <v>42</v>
          </cell>
          <cell r="H17">
            <v>20.16</v>
          </cell>
          <cell r="I17" t="str">
            <v>SO</v>
          </cell>
          <cell r="J17">
            <v>37.080000000000005</v>
          </cell>
          <cell r="K17">
            <v>0</v>
          </cell>
        </row>
        <row r="18">
          <cell r="B18">
            <v>24.366666666666671</v>
          </cell>
          <cell r="C18">
            <v>34.299999999999997</v>
          </cell>
          <cell r="D18">
            <v>18.100000000000001</v>
          </cell>
          <cell r="E18">
            <v>67.875</v>
          </cell>
          <cell r="F18">
            <v>94</v>
          </cell>
          <cell r="G18">
            <v>33</v>
          </cell>
          <cell r="H18">
            <v>11.16</v>
          </cell>
          <cell r="I18" t="str">
            <v>L</v>
          </cell>
          <cell r="J18">
            <v>20.88</v>
          </cell>
          <cell r="K18">
            <v>0</v>
          </cell>
        </row>
        <row r="19">
          <cell r="B19">
            <v>25.299999999999997</v>
          </cell>
          <cell r="C19">
            <v>36</v>
          </cell>
          <cell r="D19">
            <v>18.399999999999999</v>
          </cell>
          <cell r="E19">
            <v>68.75</v>
          </cell>
          <cell r="F19">
            <v>95</v>
          </cell>
          <cell r="G19">
            <v>30</v>
          </cell>
          <cell r="H19">
            <v>17.64</v>
          </cell>
          <cell r="I19" t="str">
            <v>SE</v>
          </cell>
          <cell r="J19">
            <v>45</v>
          </cell>
          <cell r="K19">
            <v>0</v>
          </cell>
        </row>
        <row r="20">
          <cell r="B20">
            <v>21.041666666666668</v>
          </cell>
          <cell r="C20">
            <v>25.2</v>
          </cell>
          <cell r="D20">
            <v>18.899999999999999</v>
          </cell>
          <cell r="E20">
            <v>88.208333333333329</v>
          </cell>
          <cell r="F20">
            <v>96</v>
          </cell>
          <cell r="G20">
            <v>69</v>
          </cell>
          <cell r="H20">
            <v>10.8</v>
          </cell>
          <cell r="I20" t="str">
            <v>SE</v>
          </cell>
          <cell r="J20">
            <v>32.4</v>
          </cell>
          <cell r="K20">
            <v>19.2</v>
          </cell>
        </row>
        <row r="21">
          <cell r="B21">
            <v>20.866666666666671</v>
          </cell>
          <cell r="C21">
            <v>22.8</v>
          </cell>
          <cell r="D21">
            <v>19.399999999999999</v>
          </cell>
          <cell r="E21">
            <v>90.791666666666671</v>
          </cell>
          <cell r="F21">
            <v>96</v>
          </cell>
          <cell r="G21">
            <v>79</v>
          </cell>
          <cell r="H21">
            <v>10.08</v>
          </cell>
          <cell r="I21" t="str">
            <v>SE</v>
          </cell>
          <cell r="J21">
            <v>23.040000000000003</v>
          </cell>
          <cell r="K21">
            <v>32.200000000000003</v>
          </cell>
        </row>
        <row r="22">
          <cell r="B22">
            <v>21.770833333333339</v>
          </cell>
          <cell r="C22">
            <v>26</v>
          </cell>
          <cell r="D22">
            <v>19.3</v>
          </cell>
          <cell r="E22">
            <v>85.916666666666671</v>
          </cell>
          <cell r="F22">
            <v>96</v>
          </cell>
          <cell r="G22">
            <v>66</v>
          </cell>
          <cell r="H22">
            <v>9.3600000000000012</v>
          </cell>
          <cell r="I22" t="str">
            <v>SE</v>
          </cell>
          <cell r="J22">
            <v>22.32</v>
          </cell>
          <cell r="K22">
            <v>3.4000000000000004</v>
          </cell>
        </row>
        <row r="23">
          <cell r="B23">
            <v>24.570833333333329</v>
          </cell>
          <cell r="C23">
            <v>35.4</v>
          </cell>
          <cell r="D23">
            <v>18.8</v>
          </cell>
          <cell r="E23">
            <v>75.291666666666671</v>
          </cell>
          <cell r="F23">
            <v>96</v>
          </cell>
          <cell r="G23">
            <v>32</v>
          </cell>
          <cell r="H23">
            <v>8.64</v>
          </cell>
          <cell r="I23" t="str">
            <v>SE</v>
          </cell>
          <cell r="J23">
            <v>30.6</v>
          </cell>
          <cell r="K23">
            <v>0</v>
          </cell>
        </row>
        <row r="24">
          <cell r="B24">
            <v>23.054166666666664</v>
          </cell>
          <cell r="C24">
            <v>27.1</v>
          </cell>
          <cell r="D24">
            <v>20.8</v>
          </cell>
          <cell r="E24">
            <v>86.833333333333329</v>
          </cell>
          <cell r="F24">
            <v>95</v>
          </cell>
          <cell r="G24">
            <v>61</v>
          </cell>
          <cell r="H24">
            <v>15.840000000000002</v>
          </cell>
          <cell r="I24" t="str">
            <v>L</v>
          </cell>
          <cell r="J24">
            <v>30.6</v>
          </cell>
          <cell r="K24">
            <v>22</v>
          </cell>
        </row>
        <row r="25">
          <cell r="B25">
            <v>19.762500000000006</v>
          </cell>
          <cell r="C25">
            <v>24.4</v>
          </cell>
          <cell r="D25">
            <v>14.9</v>
          </cell>
          <cell r="E25">
            <v>74.25</v>
          </cell>
          <cell r="F25">
            <v>95</v>
          </cell>
          <cell r="G25">
            <v>54</v>
          </cell>
          <cell r="H25">
            <v>15.120000000000001</v>
          </cell>
          <cell r="I25" t="str">
            <v>SE</v>
          </cell>
          <cell r="J25">
            <v>32.76</v>
          </cell>
          <cell r="K25">
            <v>0</v>
          </cell>
        </row>
        <row r="26">
          <cell r="B26">
            <v>20.854166666666668</v>
          </cell>
          <cell r="C26">
            <v>31.4</v>
          </cell>
          <cell r="D26">
            <v>14.5</v>
          </cell>
          <cell r="E26">
            <v>72.541666666666671</v>
          </cell>
          <cell r="F26">
            <v>95</v>
          </cell>
          <cell r="G26">
            <v>39</v>
          </cell>
          <cell r="H26">
            <v>12.96</v>
          </cell>
          <cell r="I26" t="str">
            <v>SE</v>
          </cell>
          <cell r="J26">
            <v>28.08</v>
          </cell>
          <cell r="K26">
            <v>0</v>
          </cell>
        </row>
        <row r="27">
          <cell r="B27">
            <v>25.666666666666671</v>
          </cell>
          <cell r="C27">
            <v>36.799999999999997</v>
          </cell>
          <cell r="D27">
            <v>18.600000000000001</v>
          </cell>
          <cell r="E27">
            <v>62.583333333333336</v>
          </cell>
          <cell r="F27">
            <v>93</v>
          </cell>
          <cell r="G27">
            <v>22</v>
          </cell>
          <cell r="H27">
            <v>17.28</v>
          </cell>
          <cell r="I27" t="str">
            <v>SE</v>
          </cell>
          <cell r="J27">
            <v>38.159999999999997</v>
          </cell>
          <cell r="K27">
            <v>0</v>
          </cell>
        </row>
        <row r="28">
          <cell r="B28">
            <v>25.954166666666666</v>
          </cell>
          <cell r="C28">
            <v>36.4</v>
          </cell>
          <cell r="D28">
            <v>17.2</v>
          </cell>
          <cell r="E28">
            <v>56.916666666666664</v>
          </cell>
          <cell r="F28">
            <v>93</v>
          </cell>
          <cell r="G28">
            <v>20</v>
          </cell>
          <cell r="H28">
            <v>16.559999999999999</v>
          </cell>
          <cell r="I28" t="str">
            <v>NE</v>
          </cell>
          <cell r="J28">
            <v>35.64</v>
          </cell>
          <cell r="K28">
            <v>0</v>
          </cell>
        </row>
        <row r="29">
          <cell r="B29">
            <v>25.441666666666663</v>
          </cell>
          <cell r="C29">
            <v>36.6</v>
          </cell>
          <cell r="D29">
            <v>16</v>
          </cell>
          <cell r="E29">
            <v>52.541666666666664</v>
          </cell>
          <cell r="F29">
            <v>83</v>
          </cell>
          <cell r="G29">
            <v>18</v>
          </cell>
          <cell r="H29">
            <v>10.8</v>
          </cell>
          <cell r="I29" t="str">
            <v>SE</v>
          </cell>
          <cell r="J29">
            <v>30.96</v>
          </cell>
          <cell r="K29">
            <v>0</v>
          </cell>
        </row>
        <row r="30">
          <cell r="B30">
            <v>26.133333333333329</v>
          </cell>
          <cell r="C30">
            <v>36.799999999999997</v>
          </cell>
          <cell r="D30">
            <v>17.100000000000001</v>
          </cell>
          <cell r="E30">
            <v>53.375</v>
          </cell>
          <cell r="F30">
            <v>85</v>
          </cell>
          <cell r="G30">
            <v>20</v>
          </cell>
          <cell r="H30">
            <v>6.84</v>
          </cell>
          <cell r="I30" t="str">
            <v>L</v>
          </cell>
          <cell r="J30">
            <v>19.8</v>
          </cell>
          <cell r="K30">
            <v>0</v>
          </cell>
        </row>
        <row r="31">
          <cell r="B31">
            <v>26.008333333333329</v>
          </cell>
          <cell r="C31">
            <v>37.200000000000003</v>
          </cell>
          <cell r="D31">
            <v>16.7</v>
          </cell>
          <cell r="E31">
            <v>56.333333333333336</v>
          </cell>
          <cell r="F31">
            <v>92</v>
          </cell>
          <cell r="G31">
            <v>19</v>
          </cell>
          <cell r="H31">
            <v>6.84</v>
          </cell>
          <cell r="I31" t="str">
            <v>SE</v>
          </cell>
          <cell r="J31">
            <v>20.52</v>
          </cell>
          <cell r="K31">
            <v>0</v>
          </cell>
        </row>
        <row r="32">
          <cell r="B32">
            <v>26.329166666666662</v>
          </cell>
          <cell r="C32">
            <v>37.6</v>
          </cell>
          <cell r="D32">
            <v>16.5</v>
          </cell>
          <cell r="E32">
            <v>51.375</v>
          </cell>
          <cell r="F32">
            <v>91</v>
          </cell>
          <cell r="G32">
            <v>14</v>
          </cell>
          <cell r="H32">
            <v>11.16</v>
          </cell>
          <cell r="I32" t="str">
            <v>L</v>
          </cell>
          <cell r="J32">
            <v>25.2</v>
          </cell>
          <cell r="K32">
            <v>0</v>
          </cell>
        </row>
        <row r="33">
          <cell r="B33">
            <v>26.454166666666666</v>
          </cell>
          <cell r="C33">
            <v>38.299999999999997</v>
          </cell>
          <cell r="D33">
            <v>15.2</v>
          </cell>
          <cell r="E33">
            <v>47.708333333333336</v>
          </cell>
          <cell r="F33">
            <v>90</v>
          </cell>
          <cell r="G33">
            <v>13</v>
          </cell>
          <cell r="H33">
            <v>10.8</v>
          </cell>
          <cell r="I33" t="str">
            <v>SE</v>
          </cell>
          <cell r="J33">
            <v>22.68</v>
          </cell>
          <cell r="K33">
            <v>0</v>
          </cell>
        </row>
        <row r="34">
          <cell r="B34">
            <v>26.650000000000002</v>
          </cell>
          <cell r="C34">
            <v>38.200000000000003</v>
          </cell>
          <cell r="D34">
            <v>16.8</v>
          </cell>
          <cell r="E34">
            <v>46.875</v>
          </cell>
          <cell r="F34">
            <v>85</v>
          </cell>
          <cell r="G34">
            <v>13</v>
          </cell>
          <cell r="H34">
            <v>8.64</v>
          </cell>
          <cell r="I34" t="str">
            <v>SE</v>
          </cell>
          <cell r="J34">
            <v>20.16</v>
          </cell>
          <cell r="K34">
            <v>0</v>
          </cell>
        </row>
        <row r="35">
          <cell r="B35">
            <v>27.649999999999995</v>
          </cell>
          <cell r="C35">
            <v>37.799999999999997</v>
          </cell>
          <cell r="D35">
            <v>18.3</v>
          </cell>
          <cell r="E35">
            <v>48.541666666666664</v>
          </cell>
          <cell r="F35">
            <v>90</v>
          </cell>
          <cell r="G35">
            <v>15</v>
          </cell>
          <cell r="H35">
            <v>10.44</v>
          </cell>
          <cell r="I35" t="str">
            <v>SE</v>
          </cell>
          <cell r="J35">
            <v>28.44</v>
          </cell>
          <cell r="K35">
            <v>0</v>
          </cell>
        </row>
        <row r="36">
          <cell r="I36" t="str">
            <v>SE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21.333333333333332</v>
          </cell>
          <cell r="C5">
            <v>27.7</v>
          </cell>
          <cell r="D5">
            <v>15.5</v>
          </cell>
          <cell r="E5">
            <v>43.666666666666664</v>
          </cell>
          <cell r="F5">
            <v>62</v>
          </cell>
          <cell r="G5">
            <v>26</v>
          </cell>
          <cell r="H5">
            <v>19.8</v>
          </cell>
          <cell r="I5" t="str">
            <v>N</v>
          </cell>
          <cell r="J5">
            <v>35.64</v>
          </cell>
          <cell r="K5">
            <v>0</v>
          </cell>
        </row>
        <row r="6">
          <cell r="B6">
            <v>21.412499999999994</v>
          </cell>
          <cell r="C6">
            <v>30.3</v>
          </cell>
          <cell r="D6">
            <v>16.899999999999999</v>
          </cell>
          <cell r="E6">
            <v>48.458333333333336</v>
          </cell>
          <cell r="F6">
            <v>90</v>
          </cell>
          <cell r="G6">
            <v>28</v>
          </cell>
          <cell r="H6">
            <v>20.88</v>
          </cell>
          <cell r="I6" t="str">
            <v>N</v>
          </cell>
          <cell r="J6">
            <v>45.36</v>
          </cell>
          <cell r="K6">
            <v>0.2</v>
          </cell>
        </row>
        <row r="7">
          <cell r="B7">
            <v>14.25</v>
          </cell>
          <cell r="C7">
            <v>17</v>
          </cell>
          <cell r="D7">
            <v>11.5</v>
          </cell>
          <cell r="E7">
            <v>83.375</v>
          </cell>
          <cell r="F7">
            <v>94</v>
          </cell>
          <cell r="G7">
            <v>68</v>
          </cell>
          <cell r="H7">
            <v>13.32</v>
          </cell>
          <cell r="I7" t="str">
            <v>N</v>
          </cell>
          <cell r="J7">
            <v>38.159999999999997</v>
          </cell>
          <cell r="K7">
            <v>0.8</v>
          </cell>
        </row>
        <row r="8">
          <cell r="B8">
            <v>15.2125</v>
          </cell>
          <cell r="C8">
            <v>22.4</v>
          </cell>
          <cell r="D8">
            <v>10.199999999999999</v>
          </cell>
          <cell r="E8">
            <v>77.791666666666671</v>
          </cell>
          <cell r="F8">
            <v>99</v>
          </cell>
          <cell r="G8">
            <v>43</v>
          </cell>
          <cell r="H8">
            <v>12.96</v>
          </cell>
          <cell r="I8" t="str">
            <v>N</v>
          </cell>
          <cell r="J8">
            <v>33.480000000000004</v>
          </cell>
          <cell r="K8">
            <v>0</v>
          </cell>
        </row>
        <row r="9">
          <cell r="B9">
            <v>18.450000000000003</v>
          </cell>
          <cell r="C9">
            <v>24.7</v>
          </cell>
          <cell r="D9">
            <v>12.8</v>
          </cell>
          <cell r="E9">
            <v>60.166666666666664</v>
          </cell>
          <cell r="F9">
            <v>84</v>
          </cell>
          <cell r="G9">
            <v>34</v>
          </cell>
          <cell r="H9">
            <v>19.440000000000001</v>
          </cell>
          <cell r="I9" t="str">
            <v>N</v>
          </cell>
          <cell r="J9">
            <v>46.080000000000005</v>
          </cell>
          <cell r="K9">
            <v>0</v>
          </cell>
        </row>
        <row r="10">
          <cell r="B10">
            <v>18.829166666666669</v>
          </cell>
          <cell r="C10">
            <v>26.1</v>
          </cell>
          <cell r="D10">
            <v>12.8</v>
          </cell>
          <cell r="E10">
            <v>57.208333333333336</v>
          </cell>
          <cell r="F10">
            <v>82</v>
          </cell>
          <cell r="G10">
            <v>34</v>
          </cell>
          <cell r="H10">
            <v>20.52</v>
          </cell>
          <cell r="I10" t="str">
            <v>N</v>
          </cell>
          <cell r="J10">
            <v>36</v>
          </cell>
          <cell r="K10">
            <v>0</v>
          </cell>
        </row>
        <row r="11">
          <cell r="B11">
            <v>21.487500000000001</v>
          </cell>
          <cell r="C11">
            <v>30.9</v>
          </cell>
          <cell r="D11">
            <v>13.8</v>
          </cell>
          <cell r="E11">
            <v>48.583333333333336</v>
          </cell>
          <cell r="F11">
            <v>72</v>
          </cell>
          <cell r="G11">
            <v>25</v>
          </cell>
          <cell r="H11">
            <v>22.32</v>
          </cell>
          <cell r="I11" t="str">
            <v>N</v>
          </cell>
          <cell r="J11">
            <v>41.76</v>
          </cell>
          <cell r="K11">
            <v>0</v>
          </cell>
        </row>
        <row r="12">
          <cell r="B12">
            <v>24.974999999999998</v>
          </cell>
          <cell r="C12">
            <v>34.1</v>
          </cell>
          <cell r="D12">
            <v>17.2</v>
          </cell>
          <cell r="E12">
            <v>40.5</v>
          </cell>
          <cell r="F12">
            <v>62</v>
          </cell>
          <cell r="G12">
            <v>20</v>
          </cell>
          <cell r="H12">
            <v>25.2</v>
          </cell>
          <cell r="I12" t="str">
            <v>N</v>
          </cell>
          <cell r="J12">
            <v>43.2</v>
          </cell>
          <cell r="K12">
            <v>0</v>
          </cell>
        </row>
        <row r="13">
          <cell r="B13">
            <v>27.229166666666668</v>
          </cell>
          <cell r="C13">
            <v>35.200000000000003</v>
          </cell>
          <cell r="D13">
            <v>21</v>
          </cell>
          <cell r="E13">
            <v>40.666666666666664</v>
          </cell>
          <cell r="F13">
            <v>57</v>
          </cell>
          <cell r="G13">
            <v>24</v>
          </cell>
          <cell r="H13">
            <v>19.8</v>
          </cell>
          <cell r="I13" t="str">
            <v>N</v>
          </cell>
          <cell r="J13">
            <v>44.28</v>
          </cell>
          <cell r="K13">
            <v>0</v>
          </cell>
        </row>
        <row r="14">
          <cell r="B14">
            <v>26.916666666666668</v>
          </cell>
          <cell r="C14">
            <v>35.1</v>
          </cell>
          <cell r="D14">
            <v>21.4</v>
          </cell>
          <cell r="E14">
            <v>43.333333333333336</v>
          </cell>
          <cell r="F14">
            <v>63</v>
          </cell>
          <cell r="G14">
            <v>16</v>
          </cell>
          <cell r="H14">
            <v>16.920000000000002</v>
          </cell>
          <cell r="I14" t="str">
            <v>N</v>
          </cell>
          <cell r="J14">
            <v>40.680000000000007</v>
          </cell>
          <cell r="K14">
            <v>0</v>
          </cell>
        </row>
        <row r="15">
          <cell r="B15">
            <v>26.362500000000001</v>
          </cell>
          <cell r="C15">
            <v>35.299999999999997</v>
          </cell>
          <cell r="D15">
            <v>19.7</v>
          </cell>
          <cell r="E15">
            <v>35.583333333333336</v>
          </cell>
          <cell r="F15">
            <v>55</v>
          </cell>
          <cell r="G15">
            <v>18</v>
          </cell>
          <cell r="H15">
            <v>24.48</v>
          </cell>
          <cell r="I15" t="str">
            <v>N</v>
          </cell>
          <cell r="J15">
            <v>50.76</v>
          </cell>
          <cell r="K15">
            <v>0</v>
          </cell>
        </row>
        <row r="16">
          <cell r="B16">
            <v>26.275000000000002</v>
          </cell>
          <cell r="C16">
            <v>34.9</v>
          </cell>
          <cell r="D16">
            <v>19.3</v>
          </cell>
          <cell r="E16">
            <v>42.291666666666664</v>
          </cell>
          <cell r="F16">
            <v>62</v>
          </cell>
          <cell r="G16">
            <v>25</v>
          </cell>
          <cell r="H16">
            <v>24.48</v>
          </cell>
          <cell r="I16" t="str">
            <v>N</v>
          </cell>
          <cell r="J16">
            <v>57.24</v>
          </cell>
          <cell r="K16">
            <v>0</v>
          </cell>
        </row>
        <row r="17">
          <cell r="B17">
            <v>20.237500000000004</v>
          </cell>
          <cell r="C17">
            <v>26.9</v>
          </cell>
          <cell r="D17">
            <v>14.2</v>
          </cell>
          <cell r="E17">
            <v>75.208333333333329</v>
          </cell>
          <cell r="F17">
            <v>95</v>
          </cell>
          <cell r="G17">
            <v>44</v>
          </cell>
          <cell r="H17">
            <v>27.36</v>
          </cell>
          <cell r="I17" t="str">
            <v>N</v>
          </cell>
          <cell r="J17">
            <v>41.4</v>
          </cell>
          <cell r="K17">
            <v>6</v>
          </cell>
        </row>
        <row r="18">
          <cell r="B18">
            <v>15.854166666666664</v>
          </cell>
          <cell r="C18">
            <v>24.4</v>
          </cell>
          <cell r="D18">
            <v>8.9</v>
          </cell>
          <cell r="E18">
            <v>80.083333333333329</v>
          </cell>
          <cell r="F18">
            <v>99</v>
          </cell>
          <cell r="G18">
            <v>42</v>
          </cell>
          <cell r="H18">
            <v>13.32</v>
          </cell>
          <cell r="I18" t="str">
            <v>N</v>
          </cell>
          <cell r="J18">
            <v>25.2</v>
          </cell>
          <cell r="K18">
            <v>2.8</v>
          </cell>
        </row>
        <row r="19">
          <cell r="B19">
            <v>15.30833333333333</v>
          </cell>
          <cell r="C19">
            <v>17.8</v>
          </cell>
          <cell r="D19">
            <v>13</v>
          </cell>
          <cell r="E19">
            <v>93.875</v>
          </cell>
          <cell r="F19">
            <v>98</v>
          </cell>
          <cell r="G19">
            <v>81</v>
          </cell>
          <cell r="H19">
            <v>18</v>
          </cell>
          <cell r="I19" t="str">
            <v>N</v>
          </cell>
          <cell r="J19">
            <v>33.840000000000003</v>
          </cell>
          <cell r="K19">
            <v>17.200000000000003</v>
          </cell>
        </row>
        <row r="20">
          <cell r="B20">
            <v>17.612500000000001</v>
          </cell>
          <cell r="C20">
            <v>20.5</v>
          </cell>
          <cell r="D20">
            <v>16.100000000000001</v>
          </cell>
          <cell r="E20">
            <v>93.833333333333329</v>
          </cell>
          <cell r="F20">
            <v>98</v>
          </cell>
          <cell r="G20">
            <v>84</v>
          </cell>
          <cell r="H20">
            <v>10.08</v>
          </cell>
          <cell r="I20" t="str">
            <v>N</v>
          </cell>
          <cell r="J20">
            <v>33.840000000000003</v>
          </cell>
          <cell r="K20">
            <v>15.599999999999998</v>
          </cell>
        </row>
        <row r="21">
          <cell r="B21">
            <v>18.170833333333331</v>
          </cell>
          <cell r="C21">
            <v>19.5</v>
          </cell>
          <cell r="D21">
            <v>17.3</v>
          </cell>
          <cell r="E21">
            <v>96.333333333333329</v>
          </cell>
          <cell r="F21">
            <v>98</v>
          </cell>
          <cell r="G21">
            <v>93</v>
          </cell>
          <cell r="H21">
            <v>7.5600000000000005</v>
          </cell>
          <cell r="I21" t="str">
            <v>N</v>
          </cell>
          <cell r="J21">
            <v>22.32</v>
          </cell>
          <cell r="K21">
            <v>4.0000000000000009</v>
          </cell>
        </row>
        <row r="22">
          <cell r="B22">
            <v>19.270833333333336</v>
          </cell>
          <cell r="C22">
            <v>23</v>
          </cell>
          <cell r="D22">
            <v>17.8</v>
          </cell>
          <cell r="E22">
            <v>93.458333333333329</v>
          </cell>
          <cell r="F22">
            <v>98</v>
          </cell>
          <cell r="G22">
            <v>81</v>
          </cell>
          <cell r="H22">
            <v>11.16</v>
          </cell>
          <cell r="I22" t="str">
            <v>N</v>
          </cell>
          <cell r="J22">
            <v>31.680000000000003</v>
          </cell>
          <cell r="K22">
            <v>1.7999999999999998</v>
          </cell>
        </row>
        <row r="23">
          <cell r="B23">
            <v>22.604166666666668</v>
          </cell>
          <cell r="C23">
            <v>31</v>
          </cell>
          <cell r="D23">
            <v>18.7</v>
          </cell>
          <cell r="E23">
            <v>81.208333333333329</v>
          </cell>
          <cell r="F23">
            <v>97</v>
          </cell>
          <cell r="G23">
            <v>45</v>
          </cell>
          <cell r="H23">
            <v>18.36</v>
          </cell>
          <cell r="I23" t="str">
            <v>N</v>
          </cell>
          <cell r="J23">
            <v>34.92</v>
          </cell>
          <cell r="K23">
            <v>1</v>
          </cell>
        </row>
        <row r="24">
          <cell r="B24">
            <v>21.054166666666667</v>
          </cell>
          <cell r="C24">
            <v>24.8</v>
          </cell>
          <cell r="D24">
            <v>15.3</v>
          </cell>
          <cell r="E24">
            <v>71.666666666666671</v>
          </cell>
          <cell r="F24">
            <v>89</v>
          </cell>
          <cell r="G24">
            <v>37</v>
          </cell>
          <cell r="H24">
            <v>33.480000000000004</v>
          </cell>
          <cell r="I24" t="str">
            <v>N</v>
          </cell>
          <cell r="J24">
            <v>64.8</v>
          </cell>
          <cell r="K24">
            <v>0.4</v>
          </cell>
        </row>
        <row r="25">
          <cell r="B25">
            <v>14.499999999999998</v>
          </cell>
          <cell r="C25">
            <v>23</v>
          </cell>
          <cell r="D25">
            <v>7.7</v>
          </cell>
          <cell r="E25">
            <v>61.125</v>
          </cell>
          <cell r="F25">
            <v>80</v>
          </cell>
          <cell r="G25">
            <v>34</v>
          </cell>
          <cell r="H25">
            <v>18.36</v>
          </cell>
          <cell r="I25" t="str">
            <v>N</v>
          </cell>
          <cell r="J25">
            <v>37.440000000000005</v>
          </cell>
          <cell r="K25">
            <v>0</v>
          </cell>
        </row>
        <row r="26">
          <cell r="B26">
            <v>17.112500000000001</v>
          </cell>
          <cell r="C26">
            <v>24.5</v>
          </cell>
          <cell r="D26">
            <v>10.7</v>
          </cell>
          <cell r="E26">
            <v>69.583333333333329</v>
          </cell>
          <cell r="F26">
            <v>93</v>
          </cell>
          <cell r="G26">
            <v>50</v>
          </cell>
          <cell r="H26">
            <v>19.8</v>
          </cell>
          <cell r="I26" t="str">
            <v>N</v>
          </cell>
          <cell r="J26">
            <v>36.72</v>
          </cell>
          <cell r="K26">
            <v>0</v>
          </cell>
        </row>
        <row r="27">
          <cell r="B27">
            <v>22.895833333333332</v>
          </cell>
          <cell r="C27">
            <v>30.8</v>
          </cell>
          <cell r="D27">
            <v>17.5</v>
          </cell>
          <cell r="E27">
            <v>63.375</v>
          </cell>
          <cell r="F27">
            <v>83</v>
          </cell>
          <cell r="G27">
            <v>39</v>
          </cell>
          <cell r="H27">
            <v>19.079999999999998</v>
          </cell>
          <cell r="I27" t="str">
            <v>N</v>
          </cell>
          <cell r="J27">
            <v>39.96</v>
          </cell>
          <cell r="K27">
            <v>0.2</v>
          </cell>
        </row>
        <row r="28">
          <cell r="B28">
            <v>25.229166666666671</v>
          </cell>
          <cell r="C28">
            <v>33.200000000000003</v>
          </cell>
          <cell r="D28">
            <v>18.899999999999999</v>
          </cell>
          <cell r="E28">
            <v>54.791666666666664</v>
          </cell>
          <cell r="F28">
            <v>83</v>
          </cell>
          <cell r="G28">
            <v>28</v>
          </cell>
          <cell r="H28">
            <v>19.079999999999998</v>
          </cell>
          <cell r="I28" t="str">
            <v>N</v>
          </cell>
          <cell r="J28">
            <v>43.92</v>
          </cell>
          <cell r="K28">
            <v>0</v>
          </cell>
        </row>
        <row r="29">
          <cell r="B29">
            <v>24.712500000000002</v>
          </cell>
          <cell r="C29">
            <v>31.3</v>
          </cell>
          <cell r="D29">
            <v>19.3</v>
          </cell>
          <cell r="E29">
            <v>47.083333333333336</v>
          </cell>
          <cell r="F29">
            <v>67</v>
          </cell>
          <cell r="G29">
            <v>28</v>
          </cell>
          <cell r="H29">
            <v>20.52</v>
          </cell>
          <cell r="I29" t="str">
            <v>N</v>
          </cell>
          <cell r="J29">
            <v>46.440000000000005</v>
          </cell>
          <cell r="K29">
            <v>0</v>
          </cell>
        </row>
        <row r="30">
          <cell r="B30">
            <v>25.791666666666671</v>
          </cell>
          <cell r="C30">
            <v>35.200000000000003</v>
          </cell>
          <cell r="D30">
            <v>18.399999999999999</v>
          </cell>
          <cell r="E30">
            <v>47.25</v>
          </cell>
          <cell r="F30">
            <v>74</v>
          </cell>
          <cell r="G30">
            <v>21</v>
          </cell>
          <cell r="H30">
            <v>19.8</v>
          </cell>
          <cell r="I30" t="str">
            <v>N</v>
          </cell>
          <cell r="J30">
            <v>34.200000000000003</v>
          </cell>
          <cell r="K30">
            <v>0</v>
          </cell>
        </row>
        <row r="31">
          <cell r="B31">
            <v>27.099999999999998</v>
          </cell>
          <cell r="C31">
            <v>34.200000000000003</v>
          </cell>
          <cell r="D31">
            <v>21.4</v>
          </cell>
          <cell r="E31">
            <v>41.5</v>
          </cell>
          <cell r="F31">
            <v>60</v>
          </cell>
          <cell r="G31">
            <v>23</v>
          </cell>
          <cell r="H31">
            <v>16.920000000000002</v>
          </cell>
          <cell r="I31" t="str">
            <v>N</v>
          </cell>
          <cell r="J31">
            <v>37.800000000000004</v>
          </cell>
          <cell r="K31">
            <v>0</v>
          </cell>
        </row>
        <row r="32">
          <cell r="B32">
            <v>27.220833333333335</v>
          </cell>
          <cell r="C32">
            <v>34.700000000000003</v>
          </cell>
          <cell r="D32">
            <v>21.3</v>
          </cell>
          <cell r="E32">
            <v>38.208333333333336</v>
          </cell>
          <cell r="F32">
            <v>55</v>
          </cell>
          <cell r="G32">
            <v>20</v>
          </cell>
          <cell r="H32">
            <v>15.48</v>
          </cell>
          <cell r="I32" t="str">
            <v>N</v>
          </cell>
          <cell r="J32">
            <v>35.28</v>
          </cell>
          <cell r="K32">
            <v>0</v>
          </cell>
        </row>
        <row r="33">
          <cell r="B33">
            <v>27.020833333333339</v>
          </cell>
          <cell r="C33">
            <v>34.4</v>
          </cell>
          <cell r="D33">
            <v>20.100000000000001</v>
          </cell>
          <cell r="E33">
            <v>33.75</v>
          </cell>
          <cell r="F33">
            <v>50</v>
          </cell>
          <cell r="G33">
            <v>18</v>
          </cell>
          <cell r="H33">
            <v>18.36</v>
          </cell>
          <cell r="I33" t="str">
            <v>N</v>
          </cell>
          <cell r="J33">
            <v>34.56</v>
          </cell>
          <cell r="K33">
            <v>0</v>
          </cell>
        </row>
        <row r="34">
          <cell r="B34">
            <v>27.470833333333331</v>
          </cell>
          <cell r="C34">
            <v>36</v>
          </cell>
          <cell r="D34">
            <v>19.100000000000001</v>
          </cell>
          <cell r="E34">
            <v>34.916666666666664</v>
          </cell>
          <cell r="F34">
            <v>59</v>
          </cell>
          <cell r="G34">
            <v>18</v>
          </cell>
          <cell r="H34">
            <v>15.120000000000001</v>
          </cell>
          <cell r="I34" t="str">
            <v>N</v>
          </cell>
          <cell r="J34">
            <v>34.56</v>
          </cell>
          <cell r="K34">
            <v>0</v>
          </cell>
        </row>
        <row r="35">
          <cell r="B35">
            <v>24.616666666666664</v>
          </cell>
          <cell r="C35">
            <v>34.200000000000003</v>
          </cell>
          <cell r="D35">
            <v>17.399999999999999</v>
          </cell>
          <cell r="E35">
            <v>59.625</v>
          </cell>
          <cell r="F35">
            <v>88</v>
          </cell>
          <cell r="G35">
            <v>18</v>
          </cell>
          <cell r="H35">
            <v>15.48</v>
          </cell>
          <cell r="I35" t="str">
            <v>N</v>
          </cell>
          <cell r="J35">
            <v>30.240000000000002</v>
          </cell>
          <cell r="K35">
            <v>0</v>
          </cell>
        </row>
        <row r="36">
          <cell r="I36" t="str">
            <v>N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21.083333333333336</v>
          </cell>
          <cell r="C5">
            <v>28.9</v>
          </cell>
          <cell r="D5">
            <v>14.8</v>
          </cell>
          <cell r="E5">
            <v>49.708333333333336</v>
          </cell>
          <cell r="F5">
            <v>72</v>
          </cell>
          <cell r="G5">
            <v>25</v>
          </cell>
          <cell r="H5">
            <v>9.3600000000000012</v>
          </cell>
          <cell r="I5" t="str">
            <v>NE</v>
          </cell>
          <cell r="J5">
            <v>31.319999999999997</v>
          </cell>
          <cell r="K5">
            <v>0</v>
          </cell>
        </row>
        <row r="6">
          <cell r="B6">
            <v>19.249999999999996</v>
          </cell>
          <cell r="C6">
            <v>26</v>
          </cell>
          <cell r="D6">
            <v>14.4</v>
          </cell>
          <cell r="E6">
            <v>60.458333333333336</v>
          </cell>
          <cell r="F6">
            <v>93</v>
          </cell>
          <cell r="G6">
            <v>40</v>
          </cell>
          <cell r="H6">
            <v>12.96</v>
          </cell>
          <cell r="I6" t="str">
            <v>NE</v>
          </cell>
          <cell r="J6">
            <v>41.4</v>
          </cell>
          <cell r="K6">
            <v>1.4</v>
          </cell>
        </row>
        <row r="7">
          <cell r="B7">
            <v>15.329166666666664</v>
          </cell>
          <cell r="C7">
            <v>18.5</v>
          </cell>
          <cell r="D7">
            <v>13.2</v>
          </cell>
          <cell r="E7">
            <v>84.666666666666671</v>
          </cell>
          <cell r="F7">
            <v>95</v>
          </cell>
          <cell r="G7">
            <v>69</v>
          </cell>
          <cell r="H7">
            <v>18.720000000000002</v>
          </cell>
          <cell r="I7" t="str">
            <v>SO</v>
          </cell>
          <cell r="J7">
            <v>41.76</v>
          </cell>
          <cell r="K7">
            <v>1.7999999999999998</v>
          </cell>
        </row>
        <row r="8">
          <cell r="B8">
            <v>16.562500000000004</v>
          </cell>
          <cell r="C8">
            <v>24</v>
          </cell>
          <cell r="D8">
            <v>12</v>
          </cell>
          <cell r="E8">
            <v>77.291666666666671</v>
          </cell>
          <cell r="F8">
            <v>100</v>
          </cell>
          <cell r="G8">
            <v>42</v>
          </cell>
          <cell r="H8">
            <v>9.7200000000000006</v>
          </cell>
          <cell r="I8" t="str">
            <v>S</v>
          </cell>
          <cell r="J8">
            <v>28.44</v>
          </cell>
          <cell r="K8">
            <v>0.2</v>
          </cell>
        </row>
        <row r="9">
          <cell r="B9">
            <v>17.487500000000001</v>
          </cell>
          <cell r="C9">
            <v>24.5</v>
          </cell>
          <cell r="D9">
            <v>10.4</v>
          </cell>
          <cell r="E9">
            <v>67.208333333333329</v>
          </cell>
          <cell r="F9">
            <v>94</v>
          </cell>
          <cell r="G9">
            <v>36</v>
          </cell>
          <cell r="H9">
            <v>20.88</v>
          </cell>
          <cell r="I9" t="str">
            <v>NE</v>
          </cell>
          <cell r="J9">
            <v>41.04</v>
          </cell>
          <cell r="K9">
            <v>0</v>
          </cell>
        </row>
        <row r="10">
          <cell r="B10">
            <v>17.7</v>
          </cell>
          <cell r="C10">
            <v>25.2</v>
          </cell>
          <cell r="D10">
            <v>11.4</v>
          </cell>
          <cell r="E10">
            <v>62.958333333333336</v>
          </cell>
          <cell r="F10">
            <v>87</v>
          </cell>
          <cell r="G10">
            <v>38</v>
          </cell>
          <cell r="H10">
            <v>20.16</v>
          </cell>
          <cell r="I10" t="str">
            <v>NE</v>
          </cell>
          <cell r="J10">
            <v>34.92</v>
          </cell>
          <cell r="K10">
            <v>0</v>
          </cell>
        </row>
        <row r="11">
          <cell r="B11">
            <v>19.337499999999995</v>
          </cell>
          <cell r="C11">
            <v>28.3</v>
          </cell>
          <cell r="D11">
            <v>11.5</v>
          </cell>
          <cell r="E11">
            <v>61.541666666666664</v>
          </cell>
          <cell r="F11">
            <v>87</v>
          </cell>
          <cell r="G11">
            <v>37</v>
          </cell>
          <cell r="H11">
            <v>16.559999999999999</v>
          </cell>
          <cell r="I11" t="str">
            <v>NE</v>
          </cell>
          <cell r="J11">
            <v>32.76</v>
          </cell>
          <cell r="K11">
            <v>0</v>
          </cell>
        </row>
        <row r="12">
          <cell r="B12">
            <v>24.099999999999998</v>
          </cell>
          <cell r="C12">
            <v>35</v>
          </cell>
          <cell r="D12">
            <v>17.399999999999999</v>
          </cell>
          <cell r="E12">
            <v>45.708333333333336</v>
          </cell>
          <cell r="F12">
            <v>66</v>
          </cell>
          <cell r="G12">
            <v>21</v>
          </cell>
          <cell r="H12">
            <v>23.759999999999998</v>
          </cell>
          <cell r="I12" t="str">
            <v>NE</v>
          </cell>
          <cell r="J12">
            <v>46.800000000000004</v>
          </cell>
          <cell r="K12">
            <v>0</v>
          </cell>
        </row>
        <row r="13">
          <cell r="B13">
            <v>25.508333333333336</v>
          </cell>
          <cell r="C13">
            <v>35.1</v>
          </cell>
          <cell r="D13">
            <v>15.6</v>
          </cell>
          <cell r="E13">
            <v>51.791666666666664</v>
          </cell>
          <cell r="F13">
            <v>89</v>
          </cell>
          <cell r="G13">
            <v>26</v>
          </cell>
          <cell r="H13">
            <v>8.64</v>
          </cell>
          <cell r="I13" t="str">
            <v>SE</v>
          </cell>
          <cell r="J13">
            <v>28.8</v>
          </cell>
          <cell r="K13">
            <v>0</v>
          </cell>
        </row>
        <row r="14">
          <cell r="B14">
            <v>26.349999999999998</v>
          </cell>
          <cell r="C14">
            <v>34.4</v>
          </cell>
          <cell r="D14">
            <v>19.899999999999999</v>
          </cell>
          <cell r="E14">
            <v>51.166666666666664</v>
          </cell>
          <cell r="F14">
            <v>72</v>
          </cell>
          <cell r="G14">
            <v>28</v>
          </cell>
          <cell r="H14">
            <v>6.12</v>
          </cell>
          <cell r="I14" t="str">
            <v>NE</v>
          </cell>
          <cell r="J14">
            <v>30.240000000000002</v>
          </cell>
          <cell r="K14">
            <v>0</v>
          </cell>
        </row>
        <row r="15">
          <cell r="B15">
            <v>24.141666666666669</v>
          </cell>
          <cell r="C15">
            <v>30</v>
          </cell>
          <cell r="D15">
            <v>18.8</v>
          </cell>
          <cell r="E15">
            <v>52.791666666666664</v>
          </cell>
          <cell r="F15">
            <v>81</v>
          </cell>
          <cell r="G15">
            <v>36</v>
          </cell>
          <cell r="H15">
            <v>24.840000000000003</v>
          </cell>
          <cell r="I15" t="str">
            <v>NE</v>
          </cell>
          <cell r="J15">
            <v>50.04</v>
          </cell>
          <cell r="K15">
            <v>0</v>
          </cell>
        </row>
        <row r="16">
          <cell r="B16">
            <v>24.708333333333332</v>
          </cell>
          <cell r="C16">
            <v>34.4</v>
          </cell>
          <cell r="D16">
            <v>18.3</v>
          </cell>
          <cell r="E16">
            <v>51.5</v>
          </cell>
          <cell r="F16">
            <v>72</v>
          </cell>
          <cell r="G16">
            <v>26</v>
          </cell>
          <cell r="H16">
            <v>25.2</v>
          </cell>
          <cell r="I16" t="str">
            <v>NE</v>
          </cell>
          <cell r="J16">
            <v>45</v>
          </cell>
          <cell r="K16">
            <v>0</v>
          </cell>
        </row>
        <row r="17">
          <cell r="B17">
            <v>21.333333333333339</v>
          </cell>
          <cell r="C17">
            <v>27.7</v>
          </cell>
          <cell r="D17">
            <v>15.5</v>
          </cell>
          <cell r="E17">
            <v>73</v>
          </cell>
          <cell r="F17">
            <v>95</v>
          </cell>
          <cell r="G17">
            <v>42</v>
          </cell>
          <cell r="H17">
            <v>23.400000000000002</v>
          </cell>
          <cell r="I17" t="str">
            <v>SO</v>
          </cell>
          <cell r="J17">
            <v>37.800000000000004</v>
          </cell>
          <cell r="K17">
            <v>9.6000000000000014</v>
          </cell>
        </row>
        <row r="18">
          <cell r="B18">
            <v>15.291666666666666</v>
          </cell>
          <cell r="C18">
            <v>23.5</v>
          </cell>
          <cell r="D18">
            <v>7.9</v>
          </cell>
          <cell r="E18">
            <v>78.3</v>
          </cell>
          <cell r="F18">
            <v>100</v>
          </cell>
          <cell r="G18">
            <v>38</v>
          </cell>
          <cell r="H18">
            <v>16.920000000000002</v>
          </cell>
          <cell r="I18" t="str">
            <v>SE</v>
          </cell>
          <cell r="J18">
            <v>27.36</v>
          </cell>
          <cell r="K18">
            <v>0.8</v>
          </cell>
        </row>
        <row r="19">
          <cell r="B19">
            <v>15.512500000000003</v>
          </cell>
          <cell r="C19">
            <v>17.899999999999999</v>
          </cell>
          <cell r="D19">
            <v>13.4</v>
          </cell>
          <cell r="E19">
            <v>96.4</v>
          </cell>
          <cell r="F19">
            <v>100</v>
          </cell>
          <cell r="G19">
            <v>80</v>
          </cell>
          <cell r="H19">
            <v>19.8</v>
          </cell>
          <cell r="I19" t="str">
            <v>NE</v>
          </cell>
          <cell r="J19">
            <v>40.680000000000007</v>
          </cell>
          <cell r="K19">
            <v>56.199999999999996</v>
          </cell>
        </row>
        <row r="20">
          <cell r="B20">
            <v>17.820833333333329</v>
          </cell>
          <cell r="C20">
            <v>21.6</v>
          </cell>
          <cell r="D20">
            <v>16.100000000000001</v>
          </cell>
          <cell r="E20">
            <v>91.6</v>
          </cell>
          <cell r="F20">
            <v>100</v>
          </cell>
          <cell r="G20">
            <v>76</v>
          </cell>
          <cell r="H20">
            <v>13.32</v>
          </cell>
          <cell r="I20" t="str">
            <v>L</v>
          </cell>
          <cell r="J20">
            <v>23.400000000000002</v>
          </cell>
          <cell r="K20">
            <v>25.8</v>
          </cell>
        </row>
        <row r="21">
          <cell r="B21">
            <v>18.979166666666668</v>
          </cell>
          <cell r="C21">
            <v>22</v>
          </cell>
          <cell r="D21">
            <v>17</v>
          </cell>
          <cell r="E21">
            <v>91.727272727272734</v>
          </cell>
          <cell r="F21">
            <v>100</v>
          </cell>
          <cell r="G21">
            <v>80</v>
          </cell>
          <cell r="H21">
            <v>7.9200000000000008</v>
          </cell>
          <cell r="I21" t="str">
            <v>SE</v>
          </cell>
          <cell r="J21">
            <v>19.440000000000001</v>
          </cell>
          <cell r="K21">
            <v>1.2</v>
          </cell>
        </row>
        <row r="22">
          <cell r="B22">
            <v>18.858333333333334</v>
          </cell>
          <cell r="C22">
            <v>22.6</v>
          </cell>
          <cell r="D22">
            <v>16.8</v>
          </cell>
          <cell r="E22">
            <v>88.416666666666671</v>
          </cell>
          <cell r="F22">
            <v>95</v>
          </cell>
          <cell r="G22">
            <v>74</v>
          </cell>
          <cell r="H22">
            <v>18.36</v>
          </cell>
          <cell r="I22" t="str">
            <v>NE</v>
          </cell>
          <cell r="J22">
            <v>33.480000000000004</v>
          </cell>
          <cell r="K22">
            <v>0</v>
          </cell>
        </row>
        <row r="23">
          <cell r="B23">
            <v>21.670833333333334</v>
          </cell>
          <cell r="C23">
            <v>27.4</v>
          </cell>
          <cell r="D23">
            <v>18.3</v>
          </cell>
          <cell r="E23">
            <v>84.625</v>
          </cell>
          <cell r="F23">
            <v>100</v>
          </cell>
          <cell r="G23">
            <v>62</v>
          </cell>
          <cell r="H23">
            <v>21.96</v>
          </cell>
          <cell r="I23" t="str">
            <v>NE</v>
          </cell>
          <cell r="J23">
            <v>39.24</v>
          </cell>
          <cell r="K23">
            <v>1.2000000000000002</v>
          </cell>
        </row>
        <row r="24">
          <cell r="B24">
            <v>19.833333333333332</v>
          </cell>
          <cell r="C24">
            <v>23.4</v>
          </cell>
          <cell r="D24">
            <v>14.8</v>
          </cell>
          <cell r="E24">
            <v>77.916666666666671</v>
          </cell>
          <cell r="F24">
            <v>92</v>
          </cell>
          <cell r="G24">
            <v>46</v>
          </cell>
          <cell r="H24">
            <v>23.759999999999998</v>
          </cell>
          <cell r="I24" t="str">
            <v>S</v>
          </cell>
          <cell r="J24">
            <v>56.16</v>
          </cell>
          <cell r="K24">
            <v>3.4000000000000004</v>
          </cell>
        </row>
        <row r="25">
          <cell r="B25">
            <v>14.299999999999999</v>
          </cell>
          <cell r="C25">
            <v>22.4</v>
          </cell>
          <cell r="D25">
            <v>7.6</v>
          </cell>
          <cell r="E25">
            <v>63.791666666666664</v>
          </cell>
          <cell r="F25">
            <v>84</v>
          </cell>
          <cell r="G25">
            <v>38</v>
          </cell>
          <cell r="H25">
            <v>18</v>
          </cell>
          <cell r="I25" t="str">
            <v>SE</v>
          </cell>
          <cell r="J25">
            <v>30.6</v>
          </cell>
          <cell r="K25">
            <v>0</v>
          </cell>
        </row>
        <row r="26">
          <cell r="B26">
            <v>16.650000000000002</v>
          </cell>
          <cell r="C26">
            <v>24.4</v>
          </cell>
          <cell r="D26">
            <v>9.9</v>
          </cell>
          <cell r="E26">
            <v>70.25</v>
          </cell>
          <cell r="F26">
            <v>92</v>
          </cell>
          <cell r="G26">
            <v>46</v>
          </cell>
          <cell r="H26">
            <v>23.759999999999998</v>
          </cell>
          <cell r="I26" t="str">
            <v>NE</v>
          </cell>
          <cell r="J26">
            <v>42.480000000000004</v>
          </cell>
          <cell r="K26">
            <v>0</v>
          </cell>
        </row>
        <row r="27">
          <cell r="B27">
            <v>19.745833333333334</v>
          </cell>
          <cell r="C27">
            <v>26.8</v>
          </cell>
          <cell r="D27">
            <v>15.5</v>
          </cell>
          <cell r="E27">
            <v>75.5</v>
          </cell>
          <cell r="F27">
            <v>91</v>
          </cell>
          <cell r="G27">
            <v>50</v>
          </cell>
          <cell r="H27">
            <v>24.12</v>
          </cell>
          <cell r="I27" t="str">
            <v>NE</v>
          </cell>
          <cell r="J27">
            <v>47.16</v>
          </cell>
          <cell r="K27">
            <v>8.1999999999999993</v>
          </cell>
        </row>
        <row r="28">
          <cell r="B28">
            <v>24.079166666666669</v>
          </cell>
          <cell r="C28">
            <v>30.2</v>
          </cell>
          <cell r="D28">
            <v>18.899999999999999</v>
          </cell>
          <cell r="E28">
            <v>65.666666666666671</v>
          </cell>
          <cell r="F28">
            <v>85</v>
          </cell>
          <cell r="G28">
            <v>46</v>
          </cell>
          <cell r="H28">
            <v>20.88</v>
          </cell>
          <cell r="I28" t="str">
            <v>NE</v>
          </cell>
          <cell r="J28">
            <v>38.519999999999996</v>
          </cell>
          <cell r="K28">
            <v>0</v>
          </cell>
        </row>
        <row r="29">
          <cell r="B29">
            <v>23.679166666666671</v>
          </cell>
          <cell r="C29">
            <v>30.2</v>
          </cell>
          <cell r="D29">
            <v>18.8</v>
          </cell>
          <cell r="E29">
            <v>55.083333333333336</v>
          </cell>
          <cell r="F29">
            <v>76</v>
          </cell>
          <cell r="G29">
            <v>28</v>
          </cell>
          <cell r="H29">
            <v>21.6</v>
          </cell>
          <cell r="I29" t="str">
            <v>NE</v>
          </cell>
          <cell r="J29">
            <v>44.28</v>
          </cell>
          <cell r="K29">
            <v>0</v>
          </cell>
        </row>
        <row r="30">
          <cell r="B30">
            <v>23.629166666666674</v>
          </cell>
          <cell r="C30">
            <v>32.299999999999997</v>
          </cell>
          <cell r="D30">
            <v>17</v>
          </cell>
          <cell r="E30">
            <v>53.625</v>
          </cell>
          <cell r="F30">
            <v>72</v>
          </cell>
          <cell r="G30">
            <v>34</v>
          </cell>
          <cell r="H30">
            <v>18.36</v>
          </cell>
          <cell r="I30" t="str">
            <v>NE</v>
          </cell>
          <cell r="J30">
            <v>31.680000000000003</v>
          </cell>
          <cell r="K30">
            <v>0</v>
          </cell>
        </row>
        <row r="31">
          <cell r="B31">
            <v>25.237500000000001</v>
          </cell>
          <cell r="C31">
            <v>32.4</v>
          </cell>
          <cell r="D31">
            <v>18.600000000000001</v>
          </cell>
          <cell r="E31">
            <v>51.083333333333336</v>
          </cell>
          <cell r="F31">
            <v>76</v>
          </cell>
          <cell r="G31">
            <v>31</v>
          </cell>
          <cell r="H31">
            <v>19.8</v>
          </cell>
          <cell r="I31" t="str">
            <v>NE</v>
          </cell>
          <cell r="J31">
            <v>35.64</v>
          </cell>
          <cell r="K31">
            <v>0</v>
          </cell>
        </row>
        <row r="32">
          <cell r="B32">
            <v>25.483333333333331</v>
          </cell>
          <cell r="C32">
            <v>33.5</v>
          </cell>
          <cell r="D32">
            <v>18.2</v>
          </cell>
          <cell r="E32">
            <v>46.333333333333336</v>
          </cell>
          <cell r="F32">
            <v>70</v>
          </cell>
          <cell r="G32">
            <v>28</v>
          </cell>
          <cell r="H32">
            <v>17.28</v>
          </cell>
          <cell r="I32" t="str">
            <v>NE</v>
          </cell>
          <cell r="J32">
            <v>43.56</v>
          </cell>
          <cell r="K32">
            <v>0</v>
          </cell>
        </row>
        <row r="33">
          <cell r="B33">
            <v>25.766666666666669</v>
          </cell>
          <cell r="C33">
            <v>33.6</v>
          </cell>
          <cell r="D33">
            <v>19</v>
          </cell>
          <cell r="E33">
            <v>41.833333333333336</v>
          </cell>
          <cell r="F33">
            <v>61</v>
          </cell>
          <cell r="G33">
            <v>22</v>
          </cell>
          <cell r="H33">
            <v>18</v>
          </cell>
          <cell r="I33" t="str">
            <v>NE</v>
          </cell>
          <cell r="J33">
            <v>31.319999999999997</v>
          </cell>
          <cell r="K33">
            <v>0</v>
          </cell>
        </row>
        <row r="34">
          <cell r="B34">
            <v>25.941666666666674</v>
          </cell>
          <cell r="C34">
            <v>36.200000000000003</v>
          </cell>
          <cell r="D34">
            <v>16</v>
          </cell>
          <cell r="E34">
            <v>45.625</v>
          </cell>
          <cell r="F34">
            <v>82</v>
          </cell>
          <cell r="G34">
            <v>20</v>
          </cell>
          <cell r="H34">
            <v>9.7200000000000006</v>
          </cell>
          <cell r="I34" t="str">
            <v>N</v>
          </cell>
          <cell r="J34">
            <v>23.759999999999998</v>
          </cell>
          <cell r="K34">
            <v>0</v>
          </cell>
        </row>
        <row r="35">
          <cell r="B35">
            <v>24.420833333333338</v>
          </cell>
          <cell r="C35">
            <v>33.799999999999997</v>
          </cell>
          <cell r="D35">
            <v>17.600000000000001</v>
          </cell>
          <cell r="E35">
            <v>64.458333333333329</v>
          </cell>
          <cell r="F35">
            <v>89</v>
          </cell>
          <cell r="G35">
            <v>29</v>
          </cell>
          <cell r="H35">
            <v>4.6800000000000006</v>
          </cell>
          <cell r="I35" t="str">
            <v>S</v>
          </cell>
          <cell r="J35">
            <v>25.56</v>
          </cell>
          <cell r="K35">
            <v>0</v>
          </cell>
        </row>
        <row r="36">
          <cell r="I36" t="str">
            <v>NE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27.700000000000003</v>
          </cell>
          <cell r="C5">
            <v>28.4</v>
          </cell>
          <cell r="D5">
            <v>25</v>
          </cell>
          <cell r="E5">
            <v>26.5</v>
          </cell>
          <cell r="F5">
            <v>37</v>
          </cell>
          <cell r="G5">
            <v>24</v>
          </cell>
          <cell r="H5">
            <v>13.32</v>
          </cell>
          <cell r="I5" t="str">
            <v>NE</v>
          </cell>
          <cell r="J5">
            <v>24.12</v>
          </cell>
          <cell r="K5">
            <v>0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>
            <v>21.29</v>
          </cell>
          <cell r="C8">
            <v>24.5</v>
          </cell>
          <cell r="D8">
            <v>14.4</v>
          </cell>
          <cell r="E8">
            <v>53.4</v>
          </cell>
          <cell r="F8">
            <v>87</v>
          </cell>
          <cell r="G8">
            <v>40</v>
          </cell>
          <cell r="H8">
            <v>10.8</v>
          </cell>
          <cell r="I8" t="str">
            <v>L</v>
          </cell>
          <cell r="J8">
            <v>27</v>
          </cell>
          <cell r="K8">
            <v>0</v>
          </cell>
        </row>
        <row r="9">
          <cell r="B9">
            <v>20.714285714285715</v>
          </cell>
          <cell r="C9">
            <v>25</v>
          </cell>
          <cell r="D9">
            <v>13</v>
          </cell>
          <cell r="E9">
            <v>51.214285714285715</v>
          </cell>
          <cell r="F9">
            <v>86</v>
          </cell>
          <cell r="G9">
            <v>32</v>
          </cell>
          <cell r="H9">
            <v>15.48</v>
          </cell>
          <cell r="I9" t="str">
            <v>L</v>
          </cell>
          <cell r="J9">
            <v>34.92</v>
          </cell>
          <cell r="K9">
            <v>0</v>
          </cell>
        </row>
        <row r="10">
          <cell r="B10">
            <v>18.837500000000002</v>
          </cell>
          <cell r="C10">
            <v>26.7</v>
          </cell>
          <cell r="D10">
            <v>12.4</v>
          </cell>
          <cell r="E10">
            <v>59.041666666666664</v>
          </cell>
          <cell r="F10">
            <v>88</v>
          </cell>
          <cell r="G10">
            <v>31</v>
          </cell>
          <cell r="H10">
            <v>15.840000000000002</v>
          </cell>
          <cell r="I10" t="str">
            <v>L</v>
          </cell>
          <cell r="J10">
            <v>35.64</v>
          </cell>
          <cell r="K10">
            <v>0</v>
          </cell>
        </row>
        <row r="11">
          <cell r="B11">
            <v>21.304166666666664</v>
          </cell>
          <cell r="C11">
            <v>30.7</v>
          </cell>
          <cell r="D11">
            <v>14</v>
          </cell>
          <cell r="E11">
            <v>52.375</v>
          </cell>
          <cell r="F11">
            <v>82</v>
          </cell>
          <cell r="G11">
            <v>26</v>
          </cell>
          <cell r="H11">
            <v>17.64</v>
          </cell>
          <cell r="I11" t="str">
            <v>L</v>
          </cell>
          <cell r="J11">
            <v>32.4</v>
          </cell>
          <cell r="K11">
            <v>0</v>
          </cell>
        </row>
        <row r="12">
          <cell r="B12">
            <v>25.154166666666658</v>
          </cell>
          <cell r="C12">
            <v>35.1</v>
          </cell>
          <cell r="D12">
            <v>17.600000000000001</v>
          </cell>
          <cell r="E12">
            <v>40.5</v>
          </cell>
          <cell r="F12">
            <v>61</v>
          </cell>
          <cell r="G12">
            <v>20</v>
          </cell>
          <cell r="H12">
            <v>23.040000000000003</v>
          </cell>
          <cell r="I12" t="str">
            <v>NE</v>
          </cell>
          <cell r="J12">
            <v>42.12</v>
          </cell>
          <cell r="K12">
            <v>0</v>
          </cell>
        </row>
        <row r="13">
          <cell r="B13">
            <v>27.387499999999992</v>
          </cell>
          <cell r="C13">
            <v>35.5</v>
          </cell>
          <cell r="D13">
            <v>19.100000000000001</v>
          </cell>
          <cell r="E13">
            <v>39.125</v>
          </cell>
          <cell r="F13">
            <v>63</v>
          </cell>
          <cell r="G13">
            <v>22</v>
          </cell>
          <cell r="H13">
            <v>21.96</v>
          </cell>
          <cell r="I13" t="str">
            <v>O</v>
          </cell>
          <cell r="J13">
            <v>37.080000000000005</v>
          </cell>
          <cell r="K13">
            <v>0</v>
          </cell>
        </row>
        <row r="14">
          <cell r="B14">
            <v>28.083333333333339</v>
          </cell>
          <cell r="C14">
            <v>35.5</v>
          </cell>
          <cell r="D14">
            <v>21.6</v>
          </cell>
          <cell r="E14">
            <v>39.875</v>
          </cell>
          <cell r="F14">
            <v>60</v>
          </cell>
          <cell r="G14">
            <v>20</v>
          </cell>
          <cell r="H14">
            <v>15.48</v>
          </cell>
          <cell r="I14" t="str">
            <v>N</v>
          </cell>
          <cell r="J14">
            <v>32.4</v>
          </cell>
          <cell r="K14">
            <v>0</v>
          </cell>
        </row>
        <row r="15">
          <cell r="B15">
            <v>25.82083333333334</v>
          </cell>
          <cell r="C15">
            <v>33.200000000000003</v>
          </cell>
          <cell r="D15">
            <v>19.399999999999999</v>
          </cell>
          <cell r="E15">
            <v>43</v>
          </cell>
          <cell r="F15">
            <v>71</v>
          </cell>
          <cell r="G15">
            <v>26</v>
          </cell>
          <cell r="H15">
            <v>24.12</v>
          </cell>
          <cell r="I15" t="str">
            <v>L</v>
          </cell>
          <cell r="J15">
            <v>47.519999999999996</v>
          </cell>
          <cell r="K15">
            <v>0</v>
          </cell>
        </row>
        <row r="16">
          <cell r="B16">
            <v>26.795833333333334</v>
          </cell>
          <cell r="C16">
            <v>36.200000000000003</v>
          </cell>
          <cell r="D16">
            <v>19.899999999999999</v>
          </cell>
          <cell r="E16">
            <v>40.666666666666664</v>
          </cell>
          <cell r="F16">
            <v>58</v>
          </cell>
          <cell r="G16">
            <v>20</v>
          </cell>
          <cell r="H16">
            <v>31.319999999999997</v>
          </cell>
          <cell r="I16" t="str">
            <v>NE</v>
          </cell>
          <cell r="J16">
            <v>47.16</v>
          </cell>
          <cell r="K16">
            <v>0</v>
          </cell>
        </row>
        <row r="17">
          <cell r="B17">
            <v>23.587500000000002</v>
          </cell>
          <cell r="C17">
            <v>29.7</v>
          </cell>
          <cell r="D17">
            <v>16.5</v>
          </cell>
          <cell r="E17">
            <v>57.541666666666664</v>
          </cell>
          <cell r="F17">
            <v>89</v>
          </cell>
          <cell r="G17">
            <v>32</v>
          </cell>
          <cell r="H17">
            <v>32.76</v>
          </cell>
          <cell r="I17" t="str">
            <v>N</v>
          </cell>
          <cell r="J17">
            <v>52.2</v>
          </cell>
          <cell r="K17">
            <v>2.6000000000000005</v>
          </cell>
        </row>
        <row r="18">
          <cell r="B18">
            <v>17.908333333333335</v>
          </cell>
          <cell r="C18">
            <v>25.2</v>
          </cell>
          <cell r="D18">
            <v>12.5</v>
          </cell>
          <cell r="E18">
            <v>71.958333333333329</v>
          </cell>
          <cell r="F18">
            <v>96</v>
          </cell>
          <cell r="G18">
            <v>33</v>
          </cell>
          <cell r="H18">
            <v>15.120000000000001</v>
          </cell>
          <cell r="I18" t="str">
            <v>SE</v>
          </cell>
          <cell r="J18">
            <v>27.720000000000002</v>
          </cell>
          <cell r="K18">
            <v>0.2</v>
          </cell>
        </row>
        <row r="19">
          <cell r="B19">
            <v>16.537500000000001</v>
          </cell>
          <cell r="C19">
            <v>22.7</v>
          </cell>
          <cell r="D19">
            <v>14.1</v>
          </cell>
          <cell r="E19">
            <v>87.833333333333329</v>
          </cell>
          <cell r="F19">
            <v>97</v>
          </cell>
          <cell r="G19">
            <v>44</v>
          </cell>
          <cell r="H19">
            <v>20.52</v>
          </cell>
          <cell r="I19" t="str">
            <v>SE</v>
          </cell>
          <cell r="J19">
            <v>47.88</v>
          </cell>
          <cell r="K19">
            <v>48</v>
          </cell>
        </row>
        <row r="20">
          <cell r="B20">
            <v>17.662499999999998</v>
          </cell>
          <cell r="C20">
            <v>18.7</v>
          </cell>
          <cell r="D20">
            <v>16.600000000000001</v>
          </cell>
          <cell r="E20">
            <v>94.375</v>
          </cell>
          <cell r="F20">
            <v>97</v>
          </cell>
          <cell r="G20">
            <v>90</v>
          </cell>
          <cell r="H20">
            <v>14.04</v>
          </cell>
          <cell r="I20" t="str">
            <v>L</v>
          </cell>
          <cell r="J20">
            <v>43.56</v>
          </cell>
          <cell r="K20">
            <v>10.199999999999998</v>
          </cell>
        </row>
        <row r="21">
          <cell r="B21">
            <v>18.329166666666662</v>
          </cell>
          <cell r="C21">
            <v>19.3</v>
          </cell>
          <cell r="D21">
            <v>17.8</v>
          </cell>
          <cell r="E21">
            <v>95.75</v>
          </cell>
          <cell r="F21">
            <v>97</v>
          </cell>
          <cell r="G21">
            <v>94</v>
          </cell>
          <cell r="H21">
            <v>12.96</v>
          </cell>
          <cell r="I21" t="str">
            <v>L</v>
          </cell>
          <cell r="J21">
            <v>23.040000000000003</v>
          </cell>
          <cell r="K21">
            <v>13.2</v>
          </cell>
        </row>
        <row r="22">
          <cell r="B22">
            <v>20.637499999999999</v>
          </cell>
          <cell r="C22">
            <v>24.9</v>
          </cell>
          <cell r="D22">
            <v>17.7</v>
          </cell>
          <cell r="E22">
            <v>84.8125</v>
          </cell>
          <cell r="F22">
            <v>97</v>
          </cell>
          <cell r="G22">
            <v>65</v>
          </cell>
          <cell r="H22">
            <v>12.96</v>
          </cell>
          <cell r="I22" t="str">
            <v>NE</v>
          </cell>
          <cell r="J22">
            <v>24.48</v>
          </cell>
          <cell r="K22">
            <v>27.4</v>
          </cell>
        </row>
        <row r="23">
          <cell r="B23">
            <v>23.922222222222224</v>
          </cell>
          <cell r="C23">
            <v>29.8</v>
          </cell>
          <cell r="D23">
            <v>19.100000000000001</v>
          </cell>
          <cell r="E23">
            <v>76.611111111111114</v>
          </cell>
          <cell r="F23">
            <v>96</v>
          </cell>
          <cell r="G23">
            <v>52</v>
          </cell>
          <cell r="H23">
            <v>18</v>
          </cell>
          <cell r="I23" t="str">
            <v>NE</v>
          </cell>
          <cell r="J23">
            <v>35.28</v>
          </cell>
          <cell r="K23">
            <v>5.0000000000000009</v>
          </cell>
        </row>
        <row r="24">
          <cell r="B24">
            <v>21.326315789473682</v>
          </cell>
          <cell r="C24">
            <v>24.9</v>
          </cell>
          <cell r="D24">
            <v>17.2</v>
          </cell>
          <cell r="E24">
            <v>74.263157894736835</v>
          </cell>
          <cell r="F24">
            <v>88</v>
          </cell>
          <cell r="G24">
            <v>54</v>
          </cell>
          <cell r="H24">
            <v>30.6</v>
          </cell>
          <cell r="I24" t="str">
            <v>S</v>
          </cell>
          <cell r="J24">
            <v>54.72</v>
          </cell>
          <cell r="K24">
            <v>0</v>
          </cell>
        </row>
        <row r="25">
          <cell r="B25">
            <v>16.672727272727272</v>
          </cell>
          <cell r="C25">
            <v>24</v>
          </cell>
          <cell r="D25">
            <v>8.8000000000000007</v>
          </cell>
          <cell r="E25">
            <v>61.045454545454547</v>
          </cell>
          <cell r="F25">
            <v>83</v>
          </cell>
          <cell r="G25">
            <v>35</v>
          </cell>
          <cell r="H25">
            <v>24.12</v>
          </cell>
          <cell r="I25" t="str">
            <v>S</v>
          </cell>
          <cell r="J25">
            <v>42.84</v>
          </cell>
          <cell r="K25">
            <v>0</v>
          </cell>
        </row>
        <row r="26">
          <cell r="B26">
            <v>18.599999999999998</v>
          </cell>
          <cell r="C26">
            <v>26</v>
          </cell>
          <cell r="D26">
            <v>11.3</v>
          </cell>
          <cell r="E26">
            <v>66.5</v>
          </cell>
          <cell r="F26">
            <v>88</v>
          </cell>
          <cell r="G26">
            <v>45</v>
          </cell>
          <cell r="H26">
            <v>20.16</v>
          </cell>
          <cell r="I26" t="str">
            <v>L</v>
          </cell>
          <cell r="J26">
            <v>37.440000000000005</v>
          </cell>
          <cell r="K26">
            <v>0</v>
          </cell>
        </row>
        <row r="27">
          <cell r="B27">
            <v>23.614285714285714</v>
          </cell>
          <cell r="C27">
            <v>31.5</v>
          </cell>
          <cell r="D27">
            <v>16.8</v>
          </cell>
          <cell r="E27">
            <v>61.714285714285715</v>
          </cell>
          <cell r="F27">
            <v>84</v>
          </cell>
          <cell r="G27">
            <v>36</v>
          </cell>
          <cell r="H27">
            <v>18.720000000000002</v>
          </cell>
          <cell r="I27" t="str">
            <v>L</v>
          </cell>
          <cell r="J27">
            <v>41.04</v>
          </cell>
          <cell r="K27">
            <v>0</v>
          </cell>
        </row>
        <row r="28">
          <cell r="B28">
            <v>26.906250000000004</v>
          </cell>
          <cell r="C28">
            <v>32.4</v>
          </cell>
          <cell r="D28">
            <v>19.3</v>
          </cell>
          <cell r="E28">
            <v>52.5625</v>
          </cell>
          <cell r="F28">
            <v>90</v>
          </cell>
          <cell r="G28">
            <v>29</v>
          </cell>
          <cell r="H28">
            <v>21.240000000000002</v>
          </cell>
          <cell r="I28" t="str">
            <v>NE</v>
          </cell>
          <cell r="J28">
            <v>71.28</v>
          </cell>
          <cell r="K28">
            <v>9.1999999999999993</v>
          </cell>
        </row>
        <row r="29">
          <cell r="B29">
            <v>26.094444444444441</v>
          </cell>
          <cell r="C29">
            <v>31.4</v>
          </cell>
          <cell r="D29">
            <v>18.7</v>
          </cell>
          <cell r="E29">
            <v>43.777777777777779</v>
          </cell>
          <cell r="F29">
            <v>71</v>
          </cell>
          <cell r="G29">
            <v>25</v>
          </cell>
          <cell r="H29">
            <v>17.64</v>
          </cell>
          <cell r="I29" t="str">
            <v>NE</v>
          </cell>
          <cell r="J29">
            <v>33.119999999999997</v>
          </cell>
          <cell r="K29">
            <v>0</v>
          </cell>
        </row>
        <row r="30">
          <cell r="B30">
            <v>28.707142857142856</v>
          </cell>
          <cell r="C30">
            <v>33.799999999999997</v>
          </cell>
          <cell r="D30">
            <v>19.5</v>
          </cell>
          <cell r="E30">
            <v>38.5</v>
          </cell>
          <cell r="F30">
            <v>68</v>
          </cell>
          <cell r="G30">
            <v>26</v>
          </cell>
          <cell r="H30">
            <v>15.120000000000001</v>
          </cell>
          <cell r="I30" t="str">
            <v>NE</v>
          </cell>
          <cell r="J30">
            <v>28.44</v>
          </cell>
          <cell r="K30">
            <v>0</v>
          </cell>
        </row>
        <row r="31">
          <cell r="B31">
            <v>30.339999999999996</v>
          </cell>
          <cell r="C31">
            <v>33.299999999999997</v>
          </cell>
          <cell r="D31">
            <v>22.3</v>
          </cell>
          <cell r="E31">
            <v>32.200000000000003</v>
          </cell>
          <cell r="F31">
            <v>58</v>
          </cell>
          <cell r="G31">
            <v>25</v>
          </cell>
          <cell r="H31">
            <v>15.48</v>
          </cell>
          <cell r="I31" t="str">
            <v>NE</v>
          </cell>
          <cell r="J31">
            <v>32.4</v>
          </cell>
          <cell r="K31">
            <v>0</v>
          </cell>
        </row>
        <row r="32">
          <cell r="B32">
            <v>30.977777777777778</v>
          </cell>
          <cell r="C32">
            <v>34.4</v>
          </cell>
          <cell r="D32">
            <v>23</v>
          </cell>
          <cell r="E32">
            <v>29.888888888888889</v>
          </cell>
          <cell r="F32">
            <v>50</v>
          </cell>
          <cell r="G32">
            <v>23</v>
          </cell>
          <cell r="H32">
            <v>18.720000000000002</v>
          </cell>
          <cell r="I32" t="str">
            <v>NE</v>
          </cell>
          <cell r="J32">
            <v>35.64</v>
          </cell>
          <cell r="K32">
            <v>0</v>
          </cell>
        </row>
        <row r="33">
          <cell r="B33">
            <v>32.233333333333327</v>
          </cell>
          <cell r="C33">
            <v>34.200000000000003</v>
          </cell>
          <cell r="D33">
            <v>26.5</v>
          </cell>
          <cell r="E33">
            <v>23.833333333333332</v>
          </cell>
          <cell r="F33">
            <v>37</v>
          </cell>
          <cell r="G33">
            <v>19</v>
          </cell>
          <cell r="H33">
            <v>15.840000000000002</v>
          </cell>
          <cell r="I33" t="str">
            <v>NE</v>
          </cell>
          <cell r="J33">
            <v>29.52</v>
          </cell>
          <cell r="K33">
            <v>0</v>
          </cell>
        </row>
        <row r="34">
          <cell r="B34">
            <v>35.650000000000006</v>
          </cell>
          <cell r="C34">
            <v>36.299999999999997</v>
          </cell>
          <cell r="D34">
            <v>34.299999999999997</v>
          </cell>
          <cell r="E34">
            <v>20</v>
          </cell>
          <cell r="F34">
            <v>24</v>
          </cell>
          <cell r="G34">
            <v>16</v>
          </cell>
          <cell r="H34">
            <v>9.3600000000000012</v>
          </cell>
          <cell r="I34" t="str">
            <v>N</v>
          </cell>
          <cell r="J34">
            <v>18.36</v>
          </cell>
          <cell r="K34">
            <v>0</v>
          </cell>
        </row>
        <row r="35">
          <cell r="B35">
            <v>33.9</v>
          </cell>
          <cell r="C35">
            <v>34.700000000000003</v>
          </cell>
          <cell r="D35">
            <v>32.799999999999997</v>
          </cell>
          <cell r="E35">
            <v>30.5</v>
          </cell>
          <cell r="F35">
            <v>36</v>
          </cell>
          <cell r="G35">
            <v>27</v>
          </cell>
          <cell r="H35">
            <v>12.24</v>
          </cell>
          <cell r="I35" t="str">
            <v>L</v>
          </cell>
          <cell r="J35">
            <v>24.48</v>
          </cell>
          <cell r="K35">
            <v>0</v>
          </cell>
        </row>
        <row r="36">
          <cell r="I36" t="str">
            <v>NE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23.17916666666666</v>
          </cell>
          <cell r="C5">
            <v>31.7</v>
          </cell>
          <cell r="D5">
            <v>15.5</v>
          </cell>
          <cell r="E5">
            <v>46</v>
          </cell>
          <cell r="F5">
            <v>80</v>
          </cell>
          <cell r="G5">
            <v>22</v>
          </cell>
          <cell r="H5">
            <v>13.32</v>
          </cell>
          <cell r="I5" t="str">
            <v>SE</v>
          </cell>
          <cell r="J5">
            <v>27.720000000000002</v>
          </cell>
          <cell r="K5">
            <v>0</v>
          </cell>
        </row>
        <row r="6">
          <cell r="B6">
            <v>21.958333333333332</v>
          </cell>
          <cell r="C6">
            <v>28.3</v>
          </cell>
          <cell r="D6">
            <v>16.100000000000001</v>
          </cell>
          <cell r="E6">
            <v>53.375</v>
          </cell>
          <cell r="F6">
            <v>84</v>
          </cell>
          <cell r="G6">
            <v>34</v>
          </cell>
          <cell r="H6">
            <v>19.079999999999998</v>
          </cell>
          <cell r="I6" t="str">
            <v>O</v>
          </cell>
          <cell r="J6">
            <v>41.04</v>
          </cell>
          <cell r="K6">
            <v>0</v>
          </cell>
        </row>
        <row r="7">
          <cell r="B7">
            <v>15.545833333333333</v>
          </cell>
          <cell r="C7">
            <v>18.2</v>
          </cell>
          <cell r="D7">
            <v>14</v>
          </cell>
          <cell r="E7">
            <v>76.25</v>
          </cell>
          <cell r="F7">
            <v>89</v>
          </cell>
          <cell r="G7">
            <v>62</v>
          </cell>
          <cell r="H7">
            <v>15.120000000000001</v>
          </cell>
          <cell r="I7" t="str">
            <v>SO</v>
          </cell>
          <cell r="J7">
            <v>36.72</v>
          </cell>
          <cell r="K7">
            <v>0.4</v>
          </cell>
        </row>
        <row r="8">
          <cell r="B8">
            <v>17.366666666666664</v>
          </cell>
          <cell r="C8">
            <v>25.7</v>
          </cell>
          <cell r="D8">
            <v>8.1</v>
          </cell>
          <cell r="E8">
            <v>64.125</v>
          </cell>
          <cell r="F8">
            <v>97</v>
          </cell>
          <cell r="G8">
            <v>32</v>
          </cell>
          <cell r="H8">
            <v>11.16</v>
          </cell>
          <cell r="I8" t="str">
            <v>SE</v>
          </cell>
          <cell r="J8">
            <v>27.36</v>
          </cell>
          <cell r="K8">
            <v>0</v>
          </cell>
        </row>
        <row r="9">
          <cell r="B9">
            <v>19.108333333333338</v>
          </cell>
          <cell r="C9">
            <v>28.8</v>
          </cell>
          <cell r="D9">
            <v>9.6999999999999993</v>
          </cell>
          <cell r="E9">
            <v>58.375</v>
          </cell>
          <cell r="F9">
            <v>92</v>
          </cell>
          <cell r="G9">
            <v>27</v>
          </cell>
          <cell r="H9">
            <v>13.68</v>
          </cell>
          <cell r="I9" t="str">
            <v>SE</v>
          </cell>
          <cell r="J9">
            <v>32.76</v>
          </cell>
          <cell r="K9">
            <v>0</v>
          </cell>
        </row>
        <row r="10">
          <cell r="B10">
            <v>22.595833333333331</v>
          </cell>
          <cell r="C10">
            <v>29.9</v>
          </cell>
          <cell r="D10">
            <v>17.8</v>
          </cell>
          <cell r="E10">
            <v>46.25</v>
          </cell>
          <cell r="F10">
            <v>61</v>
          </cell>
          <cell r="G10">
            <v>29</v>
          </cell>
          <cell r="H10">
            <v>11.520000000000001</v>
          </cell>
          <cell r="I10" t="str">
            <v>SE</v>
          </cell>
          <cell r="J10">
            <v>26.64</v>
          </cell>
          <cell r="K10">
            <v>0</v>
          </cell>
        </row>
        <row r="11">
          <cell r="B11">
            <v>23.55</v>
          </cell>
          <cell r="C11">
            <v>33.5</v>
          </cell>
          <cell r="D11">
            <v>13.4</v>
          </cell>
          <cell r="E11">
            <v>48.083333333333336</v>
          </cell>
          <cell r="F11">
            <v>88</v>
          </cell>
          <cell r="G11">
            <v>22</v>
          </cell>
          <cell r="H11">
            <v>16.559999999999999</v>
          </cell>
          <cell r="I11" t="str">
            <v>NE</v>
          </cell>
          <cell r="J11">
            <v>41.76</v>
          </cell>
          <cell r="K11">
            <v>0</v>
          </cell>
        </row>
        <row r="12">
          <cell r="B12">
            <v>25.183333333333337</v>
          </cell>
          <cell r="C12">
            <v>35</v>
          </cell>
          <cell r="D12">
            <v>16.399999999999999</v>
          </cell>
          <cell r="E12">
            <v>48.958333333333336</v>
          </cell>
          <cell r="F12">
            <v>81</v>
          </cell>
          <cell r="G12">
            <v>22</v>
          </cell>
          <cell r="H12">
            <v>14.76</v>
          </cell>
          <cell r="I12" t="str">
            <v>N</v>
          </cell>
          <cell r="J12">
            <v>33.119999999999997</v>
          </cell>
          <cell r="K12">
            <v>0</v>
          </cell>
        </row>
        <row r="13">
          <cell r="B13">
            <v>26.737500000000001</v>
          </cell>
          <cell r="C13">
            <v>35.799999999999997</v>
          </cell>
          <cell r="D13">
            <v>17.399999999999999</v>
          </cell>
          <cell r="E13">
            <v>50.333333333333336</v>
          </cell>
          <cell r="F13">
            <v>83</v>
          </cell>
          <cell r="G13">
            <v>29</v>
          </cell>
          <cell r="H13">
            <v>13.32</v>
          </cell>
          <cell r="I13" t="str">
            <v>N</v>
          </cell>
          <cell r="J13">
            <v>30.240000000000002</v>
          </cell>
          <cell r="K13">
            <v>0</v>
          </cell>
        </row>
        <row r="14">
          <cell r="B14">
            <v>26.916666666666671</v>
          </cell>
          <cell r="C14">
            <v>35.9</v>
          </cell>
          <cell r="D14">
            <v>17.3</v>
          </cell>
          <cell r="E14">
            <v>49.875</v>
          </cell>
          <cell r="F14">
            <v>88</v>
          </cell>
          <cell r="G14">
            <v>18</v>
          </cell>
          <cell r="H14">
            <v>16.559999999999999</v>
          </cell>
          <cell r="I14" t="str">
            <v>N</v>
          </cell>
          <cell r="J14">
            <v>38.880000000000003</v>
          </cell>
          <cell r="K14">
            <v>0</v>
          </cell>
        </row>
        <row r="15">
          <cell r="B15">
            <v>26.150000000000006</v>
          </cell>
          <cell r="C15">
            <v>35.299999999999997</v>
          </cell>
          <cell r="D15">
            <v>16.7</v>
          </cell>
          <cell r="E15">
            <v>47.583333333333336</v>
          </cell>
          <cell r="F15">
            <v>81</v>
          </cell>
          <cell r="G15">
            <v>23</v>
          </cell>
          <cell r="H15">
            <v>23.040000000000003</v>
          </cell>
          <cell r="I15" t="str">
            <v>N</v>
          </cell>
          <cell r="J15">
            <v>47.16</v>
          </cell>
          <cell r="K15">
            <v>0</v>
          </cell>
        </row>
        <row r="16">
          <cell r="B16">
            <v>27.854166666666668</v>
          </cell>
          <cell r="C16">
            <v>35.200000000000003</v>
          </cell>
          <cell r="D16">
            <v>19.2</v>
          </cell>
          <cell r="E16">
            <v>46.041666666666664</v>
          </cell>
          <cell r="F16">
            <v>80</v>
          </cell>
          <cell r="G16">
            <v>29</v>
          </cell>
          <cell r="H16">
            <v>23.759999999999998</v>
          </cell>
          <cell r="I16" t="str">
            <v>N</v>
          </cell>
          <cell r="J16">
            <v>54.72</v>
          </cell>
          <cell r="K16">
            <v>0</v>
          </cell>
        </row>
        <row r="17">
          <cell r="B17">
            <v>21.383333333333336</v>
          </cell>
          <cell r="C17">
            <v>30.3</v>
          </cell>
          <cell r="D17">
            <v>16.100000000000001</v>
          </cell>
          <cell r="E17">
            <v>74.666666666666671</v>
          </cell>
          <cell r="F17">
            <v>89</v>
          </cell>
          <cell r="G17">
            <v>41</v>
          </cell>
          <cell r="H17">
            <v>14.76</v>
          </cell>
          <cell r="I17" t="str">
            <v>SO</v>
          </cell>
          <cell r="J17">
            <v>40.32</v>
          </cell>
          <cell r="K17">
            <v>4</v>
          </cell>
        </row>
        <row r="18">
          <cell r="B18">
            <v>18.079166666666666</v>
          </cell>
          <cell r="C18">
            <v>26.2</v>
          </cell>
          <cell r="D18">
            <v>11.4</v>
          </cell>
          <cell r="E18">
            <v>82.083333333333329</v>
          </cell>
          <cell r="F18">
            <v>100</v>
          </cell>
          <cell r="G18">
            <v>52</v>
          </cell>
          <cell r="H18">
            <v>12.96</v>
          </cell>
          <cell r="I18" t="str">
            <v>S</v>
          </cell>
          <cell r="J18">
            <v>25.92</v>
          </cell>
          <cell r="K18">
            <v>0.2</v>
          </cell>
        </row>
        <row r="19">
          <cell r="B19">
            <v>19.55833333333333</v>
          </cell>
          <cell r="C19">
            <v>23.9</v>
          </cell>
          <cell r="D19">
            <v>16</v>
          </cell>
          <cell r="E19">
            <v>79.375</v>
          </cell>
          <cell r="F19">
            <v>99</v>
          </cell>
          <cell r="G19">
            <v>63</v>
          </cell>
          <cell r="H19">
            <v>12.6</v>
          </cell>
          <cell r="I19" t="str">
            <v>SE</v>
          </cell>
          <cell r="J19">
            <v>48.96</v>
          </cell>
          <cell r="K19">
            <v>8.2000000000000011</v>
          </cell>
        </row>
        <row r="20">
          <cell r="B20">
            <v>19.820833333333336</v>
          </cell>
          <cell r="C20">
            <v>23.7</v>
          </cell>
          <cell r="D20">
            <v>17.899999999999999</v>
          </cell>
          <cell r="E20">
            <v>93.416666666666671</v>
          </cell>
          <cell r="F20">
            <v>100</v>
          </cell>
          <cell r="G20">
            <v>73</v>
          </cell>
          <cell r="H20">
            <v>8.64</v>
          </cell>
          <cell r="I20" t="str">
            <v>L</v>
          </cell>
          <cell r="J20">
            <v>23.400000000000002</v>
          </cell>
          <cell r="K20">
            <v>20.2</v>
          </cell>
        </row>
        <row r="21">
          <cell r="B21">
            <v>19.965217391304343</v>
          </cell>
          <cell r="C21">
            <v>21.6</v>
          </cell>
          <cell r="D21">
            <v>19</v>
          </cell>
          <cell r="E21">
            <v>98.130434782608702</v>
          </cell>
          <cell r="F21">
            <v>100</v>
          </cell>
          <cell r="G21">
            <v>89</v>
          </cell>
          <cell r="H21">
            <v>4.32</v>
          </cell>
          <cell r="I21" t="str">
            <v>SE</v>
          </cell>
          <cell r="J21">
            <v>10.8</v>
          </cell>
          <cell r="K21">
            <v>10.200000000000001</v>
          </cell>
        </row>
        <row r="22">
          <cell r="B22">
            <v>21.341666666666669</v>
          </cell>
          <cell r="C22">
            <v>25.6</v>
          </cell>
          <cell r="D22">
            <v>19.399999999999999</v>
          </cell>
          <cell r="E22">
            <v>91.041666666666671</v>
          </cell>
          <cell r="F22">
            <v>100</v>
          </cell>
          <cell r="G22">
            <v>67</v>
          </cell>
          <cell r="H22">
            <v>12.6</v>
          </cell>
          <cell r="I22" t="str">
            <v>N</v>
          </cell>
          <cell r="J22">
            <v>23.400000000000002</v>
          </cell>
          <cell r="K22">
            <v>20.599999999999998</v>
          </cell>
        </row>
        <row r="23">
          <cell r="B23">
            <v>24.841666666666665</v>
          </cell>
          <cell r="C23">
            <v>32.299999999999997</v>
          </cell>
          <cell r="D23">
            <v>19.399999999999999</v>
          </cell>
          <cell r="E23">
            <v>74.291666666666671</v>
          </cell>
          <cell r="F23">
            <v>100</v>
          </cell>
          <cell r="G23">
            <v>42</v>
          </cell>
          <cell r="H23">
            <v>21.96</v>
          </cell>
          <cell r="I23" t="str">
            <v>N</v>
          </cell>
          <cell r="J23">
            <v>45.72</v>
          </cell>
          <cell r="K23">
            <v>0.2</v>
          </cell>
        </row>
        <row r="24">
          <cell r="B24">
            <v>23.487499999999997</v>
          </cell>
          <cell r="C24">
            <v>28</v>
          </cell>
          <cell r="D24">
            <v>17.899999999999999</v>
          </cell>
          <cell r="E24">
            <v>63.916666666666664</v>
          </cell>
          <cell r="F24">
            <v>90</v>
          </cell>
          <cell r="G24">
            <v>28</v>
          </cell>
          <cell r="H24">
            <v>17.28</v>
          </cell>
          <cell r="I24" t="str">
            <v>S</v>
          </cell>
          <cell r="J24">
            <v>50.76</v>
          </cell>
          <cell r="K24">
            <v>0</v>
          </cell>
        </row>
        <row r="25">
          <cell r="B25">
            <v>16.733333333333334</v>
          </cell>
          <cell r="C25">
            <v>26.5</v>
          </cell>
          <cell r="D25">
            <v>7.2</v>
          </cell>
          <cell r="E25">
            <v>52.5</v>
          </cell>
          <cell r="F25">
            <v>86</v>
          </cell>
          <cell r="G25">
            <v>22</v>
          </cell>
          <cell r="H25">
            <v>11.16</v>
          </cell>
          <cell r="I25" t="str">
            <v>S</v>
          </cell>
          <cell r="J25">
            <v>23.400000000000002</v>
          </cell>
          <cell r="K25">
            <v>0</v>
          </cell>
        </row>
        <row r="26">
          <cell r="B26">
            <v>19.341666666666665</v>
          </cell>
          <cell r="C26">
            <v>28.6</v>
          </cell>
          <cell r="D26">
            <v>11.5</v>
          </cell>
          <cell r="E26">
            <v>61.666666666666664</v>
          </cell>
          <cell r="F26">
            <v>88</v>
          </cell>
          <cell r="G26">
            <v>33</v>
          </cell>
          <cell r="H26">
            <v>14.76</v>
          </cell>
          <cell r="I26" t="str">
            <v>SE</v>
          </cell>
          <cell r="J26">
            <v>27.36</v>
          </cell>
          <cell r="K26">
            <v>0</v>
          </cell>
        </row>
        <row r="27">
          <cell r="B27">
            <v>25.937500000000004</v>
          </cell>
          <cell r="C27">
            <v>35</v>
          </cell>
          <cell r="D27">
            <v>19.5</v>
          </cell>
          <cell r="E27">
            <v>55.291666666666664</v>
          </cell>
          <cell r="F27">
            <v>76</v>
          </cell>
          <cell r="G27">
            <v>28</v>
          </cell>
          <cell r="H27">
            <v>19.440000000000001</v>
          </cell>
          <cell r="I27" t="str">
            <v>N</v>
          </cell>
          <cell r="J27">
            <v>41.04</v>
          </cell>
          <cell r="K27">
            <v>0</v>
          </cell>
        </row>
        <row r="28">
          <cell r="B28">
            <v>27.970833333333328</v>
          </cell>
          <cell r="C28">
            <v>35.200000000000003</v>
          </cell>
          <cell r="D28">
            <v>22.2</v>
          </cell>
          <cell r="E28">
            <v>48.125</v>
          </cell>
          <cell r="F28">
            <v>70</v>
          </cell>
          <cell r="G28">
            <v>24</v>
          </cell>
          <cell r="H28">
            <v>19.079999999999998</v>
          </cell>
          <cell r="I28" t="str">
            <v>SE</v>
          </cell>
          <cell r="J28">
            <v>36</v>
          </cell>
          <cell r="K28">
            <v>0</v>
          </cell>
        </row>
        <row r="29">
          <cell r="B29">
            <v>27.266666666666666</v>
          </cell>
          <cell r="C29">
            <v>35.1</v>
          </cell>
          <cell r="D29">
            <v>19.600000000000001</v>
          </cell>
          <cell r="E29">
            <v>41.958333333333336</v>
          </cell>
          <cell r="F29">
            <v>67</v>
          </cell>
          <cell r="G29">
            <v>22</v>
          </cell>
          <cell r="H29">
            <v>19.079999999999998</v>
          </cell>
          <cell r="I29" t="str">
            <v>N</v>
          </cell>
          <cell r="J29">
            <v>43.92</v>
          </cell>
          <cell r="K29">
            <v>0</v>
          </cell>
        </row>
        <row r="30">
          <cell r="B30">
            <v>26.833333333333329</v>
          </cell>
          <cell r="C30">
            <v>35.5</v>
          </cell>
          <cell r="D30">
            <v>19.5</v>
          </cell>
          <cell r="E30">
            <v>46.666666666666664</v>
          </cell>
          <cell r="F30">
            <v>78</v>
          </cell>
          <cell r="G30">
            <v>23</v>
          </cell>
          <cell r="H30">
            <v>17.28</v>
          </cell>
          <cell r="I30" t="str">
            <v>SE</v>
          </cell>
          <cell r="J30">
            <v>33.840000000000003</v>
          </cell>
          <cell r="K30">
            <v>0</v>
          </cell>
        </row>
        <row r="31">
          <cell r="B31">
            <v>27.358333333333331</v>
          </cell>
          <cell r="C31">
            <v>35.6</v>
          </cell>
          <cell r="D31">
            <v>19.3</v>
          </cell>
          <cell r="E31">
            <v>49.041666666666664</v>
          </cell>
          <cell r="F31">
            <v>82</v>
          </cell>
          <cell r="G31">
            <v>23</v>
          </cell>
          <cell r="H31">
            <v>13.68</v>
          </cell>
          <cell r="I31" t="str">
            <v>SE</v>
          </cell>
          <cell r="J31">
            <v>33.840000000000003</v>
          </cell>
          <cell r="K31">
            <v>0</v>
          </cell>
        </row>
        <row r="32">
          <cell r="B32">
            <v>27.191666666666674</v>
          </cell>
          <cell r="C32">
            <v>36.4</v>
          </cell>
          <cell r="D32">
            <v>17.600000000000001</v>
          </cell>
          <cell r="E32">
            <v>49.958333333333336</v>
          </cell>
          <cell r="F32">
            <v>89</v>
          </cell>
          <cell r="G32">
            <v>19</v>
          </cell>
          <cell r="H32">
            <v>16.920000000000002</v>
          </cell>
          <cell r="I32" t="str">
            <v>SE</v>
          </cell>
          <cell r="J32">
            <v>30.240000000000002</v>
          </cell>
          <cell r="K32">
            <v>0</v>
          </cell>
        </row>
        <row r="33">
          <cell r="B33">
            <v>27.170833333333331</v>
          </cell>
          <cell r="C33">
            <v>36.799999999999997</v>
          </cell>
          <cell r="D33">
            <v>17.3</v>
          </cell>
          <cell r="E33">
            <v>44.208333333333336</v>
          </cell>
          <cell r="F33">
            <v>81</v>
          </cell>
          <cell r="G33">
            <v>16</v>
          </cell>
          <cell r="H33">
            <v>13.32</v>
          </cell>
          <cell r="I33" t="str">
            <v>SE</v>
          </cell>
          <cell r="J33">
            <v>27</v>
          </cell>
          <cell r="K33">
            <v>0</v>
          </cell>
        </row>
        <row r="34">
          <cell r="B34">
            <v>25.469565217391306</v>
          </cell>
          <cell r="C34">
            <v>36.4</v>
          </cell>
          <cell r="D34">
            <v>17.399999999999999</v>
          </cell>
          <cell r="E34">
            <v>53.782608695652172</v>
          </cell>
          <cell r="F34">
            <v>81</v>
          </cell>
          <cell r="G34">
            <v>20</v>
          </cell>
          <cell r="H34">
            <v>13.32</v>
          </cell>
          <cell r="I34" t="str">
            <v>SO</v>
          </cell>
          <cell r="J34">
            <v>31.680000000000003</v>
          </cell>
          <cell r="K34">
            <v>0</v>
          </cell>
        </row>
        <row r="35">
          <cell r="B35">
            <v>22.583333333333332</v>
          </cell>
          <cell r="C35">
            <v>33.5</v>
          </cell>
          <cell r="D35">
            <v>16.3</v>
          </cell>
          <cell r="E35">
            <v>64.416666666666671</v>
          </cell>
          <cell r="F35">
            <v>86</v>
          </cell>
          <cell r="G35">
            <v>32</v>
          </cell>
          <cell r="H35">
            <v>12.6</v>
          </cell>
          <cell r="I35" t="str">
            <v>SO</v>
          </cell>
          <cell r="J35">
            <v>36.72</v>
          </cell>
          <cell r="K35">
            <v>0</v>
          </cell>
        </row>
        <row r="36">
          <cell r="I36" t="str">
            <v>SE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21.774999999999995</v>
          </cell>
          <cell r="C5">
            <v>28.8</v>
          </cell>
          <cell r="D5">
            <v>14.3</v>
          </cell>
          <cell r="E5">
            <v>44.833333333333336</v>
          </cell>
          <cell r="F5">
            <v>73</v>
          </cell>
          <cell r="G5">
            <v>23</v>
          </cell>
          <cell r="H5">
            <v>10.44</v>
          </cell>
          <cell r="I5" t="str">
            <v>O</v>
          </cell>
          <cell r="J5">
            <v>30.6</v>
          </cell>
          <cell r="K5">
            <v>0</v>
          </cell>
        </row>
        <row r="6">
          <cell r="B6">
            <v>21.720833333333331</v>
          </cell>
          <cell r="C6">
            <v>26.9</v>
          </cell>
          <cell r="D6">
            <v>17.8</v>
          </cell>
          <cell r="E6">
            <v>49.208333333333336</v>
          </cell>
          <cell r="F6">
            <v>90</v>
          </cell>
          <cell r="G6">
            <v>35</v>
          </cell>
          <cell r="H6">
            <v>18.720000000000002</v>
          </cell>
          <cell r="I6" t="str">
            <v>SO</v>
          </cell>
          <cell r="J6">
            <v>36.72</v>
          </cell>
          <cell r="K6">
            <v>1.4</v>
          </cell>
        </row>
        <row r="7">
          <cell r="B7">
            <v>15.158333333333333</v>
          </cell>
          <cell r="C7">
            <v>17.899999999999999</v>
          </cell>
          <cell r="D7">
            <v>12.8</v>
          </cell>
          <cell r="E7">
            <v>82.5</v>
          </cell>
          <cell r="F7">
            <v>94</v>
          </cell>
          <cell r="G7">
            <v>67</v>
          </cell>
          <cell r="H7">
            <v>14.76</v>
          </cell>
          <cell r="I7" t="str">
            <v>L</v>
          </cell>
          <cell r="J7">
            <v>38.880000000000003</v>
          </cell>
          <cell r="K7">
            <v>1.4</v>
          </cell>
        </row>
        <row r="8">
          <cell r="B8">
            <v>16.241666666666664</v>
          </cell>
          <cell r="C8">
            <v>24.4</v>
          </cell>
          <cell r="D8">
            <v>10.199999999999999</v>
          </cell>
          <cell r="E8">
            <v>76.125</v>
          </cell>
          <cell r="F8">
            <v>98</v>
          </cell>
          <cell r="G8">
            <v>40</v>
          </cell>
          <cell r="H8">
            <v>10.8</v>
          </cell>
          <cell r="I8" t="str">
            <v>O</v>
          </cell>
          <cell r="J8">
            <v>27</v>
          </cell>
          <cell r="K8">
            <v>0</v>
          </cell>
        </row>
        <row r="9">
          <cell r="B9">
            <v>17.724999999999994</v>
          </cell>
          <cell r="C9">
            <v>25.4</v>
          </cell>
          <cell r="D9">
            <v>11.3</v>
          </cell>
          <cell r="E9">
            <v>65.666666666666671</v>
          </cell>
          <cell r="F9">
            <v>92</v>
          </cell>
          <cell r="G9">
            <v>34</v>
          </cell>
          <cell r="H9">
            <v>15.48</v>
          </cell>
          <cell r="I9" t="str">
            <v>O</v>
          </cell>
          <cell r="J9">
            <v>38.519999999999996</v>
          </cell>
          <cell r="K9">
            <v>0</v>
          </cell>
        </row>
        <row r="10">
          <cell r="B10">
            <v>19.037500000000001</v>
          </cell>
          <cell r="C10">
            <v>26.8</v>
          </cell>
          <cell r="D10">
            <v>13</v>
          </cell>
          <cell r="E10">
            <v>59</v>
          </cell>
          <cell r="F10">
            <v>83</v>
          </cell>
          <cell r="G10">
            <v>33</v>
          </cell>
          <cell r="H10">
            <v>12.6</v>
          </cell>
          <cell r="I10" t="str">
            <v>O</v>
          </cell>
          <cell r="J10">
            <v>35.64</v>
          </cell>
          <cell r="K10">
            <v>0</v>
          </cell>
        </row>
        <row r="11">
          <cell r="B11">
            <v>21.395833333333329</v>
          </cell>
          <cell r="C11">
            <v>30.4</v>
          </cell>
          <cell r="D11">
            <v>13.3</v>
          </cell>
          <cell r="E11">
            <v>52.958333333333336</v>
          </cell>
          <cell r="F11">
            <v>85</v>
          </cell>
          <cell r="G11">
            <v>27</v>
          </cell>
          <cell r="H11">
            <v>14.4</v>
          </cell>
          <cell r="I11" t="str">
            <v>O</v>
          </cell>
          <cell r="J11">
            <v>32.4</v>
          </cell>
          <cell r="K11">
            <v>0</v>
          </cell>
        </row>
        <row r="12">
          <cell r="B12">
            <v>25.858333333333331</v>
          </cell>
          <cell r="C12">
            <v>34.9</v>
          </cell>
          <cell r="D12">
            <v>20.5</v>
          </cell>
          <cell r="E12">
            <v>39.333333333333336</v>
          </cell>
          <cell r="F12">
            <v>56</v>
          </cell>
          <cell r="G12">
            <v>21</v>
          </cell>
          <cell r="H12">
            <v>14.4</v>
          </cell>
          <cell r="I12" t="str">
            <v>SO</v>
          </cell>
          <cell r="J12">
            <v>41.76</v>
          </cell>
          <cell r="K12">
            <v>0</v>
          </cell>
        </row>
        <row r="13">
          <cell r="B13">
            <v>26.266666666666666</v>
          </cell>
          <cell r="C13">
            <v>35.799999999999997</v>
          </cell>
          <cell r="D13">
            <v>18.399999999999999</v>
          </cell>
          <cell r="E13">
            <v>45.916666666666664</v>
          </cell>
          <cell r="F13">
            <v>71</v>
          </cell>
          <cell r="G13">
            <v>23</v>
          </cell>
          <cell r="H13">
            <v>13.32</v>
          </cell>
          <cell r="I13" t="str">
            <v>S</v>
          </cell>
          <cell r="J13">
            <v>35.28</v>
          </cell>
          <cell r="K13">
            <v>0</v>
          </cell>
        </row>
        <row r="14">
          <cell r="B14">
            <v>27.462499999999995</v>
          </cell>
          <cell r="C14">
            <v>35.1</v>
          </cell>
          <cell r="D14">
            <v>19.5</v>
          </cell>
          <cell r="E14">
            <v>45.291666666666664</v>
          </cell>
          <cell r="F14">
            <v>77</v>
          </cell>
          <cell r="G14">
            <v>19</v>
          </cell>
          <cell r="H14">
            <v>18</v>
          </cell>
          <cell r="I14" t="str">
            <v>SO</v>
          </cell>
          <cell r="J14">
            <v>36.72</v>
          </cell>
          <cell r="K14">
            <v>0</v>
          </cell>
        </row>
        <row r="15">
          <cell r="B15">
            <v>26.054166666666664</v>
          </cell>
          <cell r="C15">
            <v>33.6</v>
          </cell>
          <cell r="D15">
            <v>20.399999999999999</v>
          </cell>
          <cell r="E15">
            <v>43.333333333333336</v>
          </cell>
          <cell r="F15">
            <v>58</v>
          </cell>
          <cell r="G15">
            <v>26</v>
          </cell>
          <cell r="H15">
            <v>23.759999999999998</v>
          </cell>
          <cell r="I15" t="str">
            <v>O</v>
          </cell>
          <cell r="J15">
            <v>48.24</v>
          </cell>
          <cell r="K15">
            <v>0</v>
          </cell>
        </row>
        <row r="16">
          <cell r="B16">
            <v>26.783333333333331</v>
          </cell>
          <cell r="C16">
            <v>34.9</v>
          </cell>
          <cell r="D16">
            <v>20.6</v>
          </cell>
          <cell r="E16">
            <v>43.291666666666664</v>
          </cell>
          <cell r="F16">
            <v>61</v>
          </cell>
          <cell r="G16">
            <v>25</v>
          </cell>
          <cell r="H16">
            <v>19.440000000000001</v>
          </cell>
          <cell r="I16" t="str">
            <v>O</v>
          </cell>
          <cell r="J16">
            <v>53.28</v>
          </cell>
          <cell r="K16">
            <v>0</v>
          </cell>
        </row>
        <row r="17">
          <cell r="B17">
            <v>21.654166666666665</v>
          </cell>
          <cell r="C17">
            <v>29.8</v>
          </cell>
          <cell r="D17">
            <v>15.5</v>
          </cell>
          <cell r="E17">
            <v>70.25</v>
          </cell>
          <cell r="F17">
            <v>95</v>
          </cell>
          <cell r="G17">
            <v>32</v>
          </cell>
          <cell r="H17">
            <v>15.840000000000002</v>
          </cell>
          <cell r="I17" t="str">
            <v>SO</v>
          </cell>
          <cell r="J17">
            <v>41.4</v>
          </cell>
          <cell r="K17">
            <v>1.8</v>
          </cell>
        </row>
        <row r="18">
          <cell r="B18">
            <v>15.945833333333335</v>
          </cell>
          <cell r="C18">
            <v>25.1</v>
          </cell>
          <cell r="D18">
            <v>8.8000000000000007</v>
          </cell>
          <cell r="E18">
            <v>78</v>
          </cell>
          <cell r="F18">
            <v>98</v>
          </cell>
          <cell r="G18">
            <v>31</v>
          </cell>
          <cell r="H18">
            <v>10.44</v>
          </cell>
          <cell r="I18" t="str">
            <v>NO</v>
          </cell>
          <cell r="J18">
            <v>22.32</v>
          </cell>
          <cell r="K18">
            <v>6.6000000000000005</v>
          </cell>
        </row>
        <row r="19">
          <cell r="B19">
            <v>16.008333333333333</v>
          </cell>
          <cell r="C19">
            <v>19.399999999999999</v>
          </cell>
          <cell r="D19">
            <v>13.7</v>
          </cell>
          <cell r="E19">
            <v>93.958333333333329</v>
          </cell>
          <cell r="F19">
            <v>98</v>
          </cell>
          <cell r="G19">
            <v>73</v>
          </cell>
          <cell r="H19">
            <v>11.879999999999999</v>
          </cell>
          <cell r="I19" t="str">
            <v>O</v>
          </cell>
          <cell r="J19">
            <v>33.480000000000004</v>
          </cell>
          <cell r="K19">
            <v>70</v>
          </cell>
        </row>
        <row r="20">
          <cell r="B20">
            <v>18.075000000000006</v>
          </cell>
          <cell r="C20">
            <v>20.5</v>
          </cell>
          <cell r="D20">
            <v>16.399999999999999</v>
          </cell>
          <cell r="E20">
            <v>93.416666666666671</v>
          </cell>
          <cell r="F20">
            <v>98</v>
          </cell>
          <cell r="G20">
            <v>82</v>
          </cell>
          <cell r="H20">
            <v>10.08</v>
          </cell>
          <cell r="I20" t="str">
            <v>NO</v>
          </cell>
          <cell r="J20">
            <v>21.6</v>
          </cell>
          <cell r="K20">
            <v>2.4000000000000004</v>
          </cell>
        </row>
        <row r="21">
          <cell r="B21">
            <v>19.125</v>
          </cell>
          <cell r="C21">
            <v>22.3</v>
          </cell>
          <cell r="D21">
            <v>17.600000000000001</v>
          </cell>
          <cell r="E21">
            <v>91.958333333333329</v>
          </cell>
          <cell r="F21">
            <v>97</v>
          </cell>
          <cell r="G21">
            <v>77</v>
          </cell>
          <cell r="H21">
            <v>8.2799999999999994</v>
          </cell>
          <cell r="I21" t="str">
            <v>O</v>
          </cell>
          <cell r="J21">
            <v>22.68</v>
          </cell>
          <cell r="K21">
            <v>1.8</v>
          </cell>
        </row>
        <row r="22">
          <cell r="B22">
            <v>19.600000000000001</v>
          </cell>
          <cell r="C22">
            <v>23.1</v>
          </cell>
          <cell r="D22">
            <v>17.600000000000001</v>
          </cell>
          <cell r="E22">
            <v>89.458333333333329</v>
          </cell>
          <cell r="F22">
            <v>96</v>
          </cell>
          <cell r="G22">
            <v>75</v>
          </cell>
          <cell r="H22">
            <v>18</v>
          </cell>
          <cell r="I22" t="str">
            <v>O</v>
          </cell>
          <cell r="J22">
            <v>32.4</v>
          </cell>
          <cell r="K22">
            <v>0.2</v>
          </cell>
        </row>
        <row r="23">
          <cell r="B23">
            <v>23.120833333333334</v>
          </cell>
          <cell r="C23">
            <v>29.4</v>
          </cell>
          <cell r="D23">
            <v>19</v>
          </cell>
          <cell r="E23">
            <v>80.541666666666671</v>
          </cell>
          <cell r="F23">
            <v>96</v>
          </cell>
          <cell r="G23">
            <v>57</v>
          </cell>
          <cell r="H23">
            <v>14.4</v>
          </cell>
          <cell r="I23" t="str">
            <v>O</v>
          </cell>
          <cell r="J23">
            <v>31.319999999999997</v>
          </cell>
          <cell r="K23">
            <v>1</v>
          </cell>
        </row>
        <row r="24">
          <cell r="B24">
            <v>21.229166666666671</v>
          </cell>
          <cell r="C24">
            <v>26.2</v>
          </cell>
          <cell r="D24">
            <v>15.4</v>
          </cell>
          <cell r="E24">
            <v>73.75</v>
          </cell>
          <cell r="F24">
            <v>93</v>
          </cell>
          <cell r="G24">
            <v>33</v>
          </cell>
          <cell r="H24">
            <v>17.28</v>
          </cell>
          <cell r="I24" t="str">
            <v>NE</v>
          </cell>
          <cell r="J24">
            <v>53.64</v>
          </cell>
          <cell r="K24">
            <v>0.8</v>
          </cell>
        </row>
        <row r="25">
          <cell r="B25">
            <v>14.354166666666666</v>
          </cell>
          <cell r="C25">
            <v>23.5</v>
          </cell>
          <cell r="D25">
            <v>7</v>
          </cell>
          <cell r="E25">
            <v>61.541666666666664</v>
          </cell>
          <cell r="F25">
            <v>88</v>
          </cell>
          <cell r="G25">
            <v>27</v>
          </cell>
          <cell r="H25">
            <v>12.96</v>
          </cell>
          <cell r="I25" t="str">
            <v>N</v>
          </cell>
          <cell r="J25">
            <v>32.04</v>
          </cell>
          <cell r="K25">
            <v>0</v>
          </cell>
        </row>
        <row r="26">
          <cell r="B26">
            <v>17.416666666666668</v>
          </cell>
          <cell r="C26">
            <v>25.3</v>
          </cell>
          <cell r="D26">
            <v>10.4</v>
          </cell>
          <cell r="E26">
            <v>67.958333333333329</v>
          </cell>
          <cell r="F26">
            <v>93</v>
          </cell>
          <cell r="G26">
            <v>48</v>
          </cell>
          <cell r="H26">
            <v>12.6</v>
          </cell>
          <cell r="I26" t="str">
            <v>O</v>
          </cell>
          <cell r="J26">
            <v>35.28</v>
          </cell>
          <cell r="K26">
            <v>0</v>
          </cell>
        </row>
        <row r="27">
          <cell r="B27">
            <v>21.400000000000002</v>
          </cell>
          <cell r="C27">
            <v>28.5</v>
          </cell>
          <cell r="D27">
            <v>16.2</v>
          </cell>
          <cell r="E27">
            <v>70.208333333333329</v>
          </cell>
          <cell r="F27">
            <v>90</v>
          </cell>
          <cell r="G27">
            <v>49</v>
          </cell>
          <cell r="H27">
            <v>11.879999999999999</v>
          </cell>
          <cell r="I27" t="str">
            <v>O</v>
          </cell>
          <cell r="J27">
            <v>36</v>
          </cell>
          <cell r="K27">
            <v>0</v>
          </cell>
        </row>
        <row r="28">
          <cell r="B28">
            <v>25.870833333333337</v>
          </cell>
          <cell r="C28">
            <v>32.700000000000003</v>
          </cell>
          <cell r="D28">
            <v>18.2</v>
          </cell>
          <cell r="E28">
            <v>53.958333333333336</v>
          </cell>
          <cell r="F28">
            <v>82</v>
          </cell>
          <cell r="G28">
            <v>30</v>
          </cell>
          <cell r="H28">
            <v>17.28</v>
          </cell>
          <cell r="I28" t="str">
            <v>O</v>
          </cell>
          <cell r="J28">
            <v>40.32</v>
          </cell>
          <cell r="K28">
            <v>0</v>
          </cell>
        </row>
        <row r="29">
          <cell r="B29">
            <v>25.245833333333337</v>
          </cell>
          <cell r="C29">
            <v>31.9</v>
          </cell>
          <cell r="D29">
            <v>19.600000000000001</v>
          </cell>
          <cell r="E29">
            <v>48.833333333333336</v>
          </cell>
          <cell r="F29">
            <v>67</v>
          </cell>
          <cell r="G29">
            <v>27</v>
          </cell>
          <cell r="H29">
            <v>19.8</v>
          </cell>
          <cell r="I29" t="str">
            <v>O</v>
          </cell>
          <cell r="J29">
            <v>45.72</v>
          </cell>
          <cell r="K29">
            <v>0</v>
          </cell>
        </row>
        <row r="30">
          <cell r="B30">
            <v>25.079166666666666</v>
          </cell>
          <cell r="C30">
            <v>34.299999999999997</v>
          </cell>
          <cell r="D30">
            <v>16.8</v>
          </cell>
          <cell r="E30">
            <v>49.708333333333336</v>
          </cell>
          <cell r="F30">
            <v>81</v>
          </cell>
          <cell r="G30">
            <v>25</v>
          </cell>
          <cell r="H30">
            <v>14.76</v>
          </cell>
          <cell r="I30" t="str">
            <v>O</v>
          </cell>
          <cell r="J30">
            <v>37.800000000000004</v>
          </cell>
          <cell r="K30">
            <v>0</v>
          </cell>
        </row>
        <row r="31">
          <cell r="B31">
            <v>26.783333333333335</v>
          </cell>
          <cell r="C31">
            <v>33.9</v>
          </cell>
          <cell r="D31">
            <v>20.100000000000001</v>
          </cell>
          <cell r="E31">
            <v>45.416666666666664</v>
          </cell>
          <cell r="F31">
            <v>68</v>
          </cell>
          <cell r="G31">
            <v>25</v>
          </cell>
          <cell r="H31">
            <v>16.2</v>
          </cell>
          <cell r="I31" t="str">
            <v>SO</v>
          </cell>
          <cell r="J31">
            <v>36.72</v>
          </cell>
          <cell r="K31">
            <v>0</v>
          </cell>
        </row>
        <row r="32">
          <cell r="B32">
            <v>26.204166666666666</v>
          </cell>
          <cell r="C32">
            <v>34.700000000000003</v>
          </cell>
          <cell r="D32">
            <v>17.3</v>
          </cell>
          <cell r="E32">
            <v>41.416666666666664</v>
          </cell>
          <cell r="F32">
            <v>73</v>
          </cell>
          <cell r="G32">
            <v>22</v>
          </cell>
          <cell r="H32">
            <v>17.64</v>
          </cell>
          <cell r="I32" t="str">
            <v>O</v>
          </cell>
          <cell r="J32">
            <v>33.119999999999997</v>
          </cell>
          <cell r="K32">
            <v>0</v>
          </cell>
        </row>
        <row r="33">
          <cell r="B33">
            <v>26.899999999999995</v>
          </cell>
          <cell r="C33">
            <v>35.299999999999997</v>
          </cell>
          <cell r="D33">
            <v>17.600000000000001</v>
          </cell>
          <cell r="E33">
            <v>36.5</v>
          </cell>
          <cell r="F33">
            <v>66</v>
          </cell>
          <cell r="G33">
            <v>15</v>
          </cell>
          <cell r="H33">
            <v>13.32</v>
          </cell>
          <cell r="I33" t="str">
            <v>O</v>
          </cell>
          <cell r="J33">
            <v>30.6</v>
          </cell>
          <cell r="K33">
            <v>0</v>
          </cell>
        </row>
        <row r="34">
          <cell r="B34">
            <v>26.495833333333337</v>
          </cell>
          <cell r="C34">
            <v>36.6</v>
          </cell>
          <cell r="D34">
            <v>16.8</v>
          </cell>
          <cell r="E34">
            <v>44.25</v>
          </cell>
          <cell r="F34">
            <v>76</v>
          </cell>
          <cell r="G34">
            <v>18</v>
          </cell>
          <cell r="H34">
            <v>10.08</v>
          </cell>
          <cell r="I34" t="str">
            <v>SO</v>
          </cell>
          <cell r="J34">
            <v>24.12</v>
          </cell>
          <cell r="K34">
            <v>0</v>
          </cell>
        </row>
        <row r="35">
          <cell r="B35">
            <v>24.725000000000005</v>
          </cell>
          <cell r="C35">
            <v>35.200000000000003</v>
          </cell>
          <cell r="D35">
            <v>16.899999999999999</v>
          </cell>
          <cell r="E35">
            <v>63.333333333333336</v>
          </cell>
          <cell r="F35">
            <v>92</v>
          </cell>
          <cell r="G35">
            <v>22</v>
          </cell>
          <cell r="H35">
            <v>10.8</v>
          </cell>
          <cell r="I35" t="str">
            <v>L</v>
          </cell>
          <cell r="J35">
            <v>27</v>
          </cell>
          <cell r="K35">
            <v>0</v>
          </cell>
        </row>
        <row r="36">
          <cell r="I36" t="str">
            <v>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24.853846153846156</v>
          </cell>
          <cell r="C5">
            <v>29.9</v>
          </cell>
          <cell r="D5">
            <v>16.899999999999999</v>
          </cell>
          <cell r="E5">
            <v>35.615384615384613</v>
          </cell>
          <cell r="F5">
            <v>64</v>
          </cell>
          <cell r="G5">
            <v>23</v>
          </cell>
          <cell r="H5">
            <v>9</v>
          </cell>
          <cell r="I5" t="str">
            <v>SO</v>
          </cell>
          <cell r="J5">
            <v>27.720000000000002</v>
          </cell>
          <cell r="K5">
            <v>0</v>
          </cell>
        </row>
        <row r="6">
          <cell r="B6">
            <v>26.842857142857149</v>
          </cell>
          <cell r="C6">
            <v>32.4</v>
          </cell>
          <cell r="D6">
            <v>16.8</v>
          </cell>
          <cell r="E6">
            <v>38.285714285714285</v>
          </cell>
          <cell r="F6">
            <v>76</v>
          </cell>
          <cell r="G6">
            <v>23</v>
          </cell>
          <cell r="H6">
            <v>11.16</v>
          </cell>
          <cell r="I6" t="str">
            <v>O</v>
          </cell>
          <cell r="J6">
            <v>38.519999999999996</v>
          </cell>
          <cell r="K6">
            <v>0</v>
          </cell>
        </row>
        <row r="7">
          <cell r="B7">
            <v>16.8</v>
          </cell>
          <cell r="C7">
            <v>19.3</v>
          </cell>
          <cell r="D7">
            <v>14.4</v>
          </cell>
          <cell r="E7">
            <v>65.333333333333329</v>
          </cell>
          <cell r="F7">
            <v>79</v>
          </cell>
          <cell r="G7">
            <v>54</v>
          </cell>
          <cell r="H7">
            <v>9</v>
          </cell>
          <cell r="I7" t="str">
            <v>NO</v>
          </cell>
          <cell r="J7">
            <v>23.759999999999998</v>
          </cell>
          <cell r="K7">
            <v>0</v>
          </cell>
        </row>
        <row r="8">
          <cell r="B8">
            <v>18.87777777777778</v>
          </cell>
          <cell r="C8">
            <v>22.7</v>
          </cell>
          <cell r="D8">
            <v>12.6</v>
          </cell>
          <cell r="E8">
            <v>60.444444444444443</v>
          </cell>
          <cell r="F8">
            <v>90</v>
          </cell>
          <cell r="G8">
            <v>43</v>
          </cell>
          <cell r="H8">
            <v>7.9200000000000008</v>
          </cell>
          <cell r="I8" t="str">
            <v>SO</v>
          </cell>
          <cell r="J8">
            <v>20.16</v>
          </cell>
          <cell r="K8">
            <v>0</v>
          </cell>
        </row>
        <row r="9">
          <cell r="B9">
            <v>15.856521739130434</v>
          </cell>
          <cell r="C9">
            <v>26.1</v>
          </cell>
          <cell r="D9">
            <v>7.2</v>
          </cell>
          <cell r="E9">
            <v>66.434782608695656</v>
          </cell>
          <cell r="F9">
            <v>94</v>
          </cell>
          <cell r="G9">
            <v>31</v>
          </cell>
          <cell r="H9">
            <v>11.879999999999999</v>
          </cell>
          <cell r="I9" t="str">
            <v>SO</v>
          </cell>
          <cell r="J9">
            <v>30.96</v>
          </cell>
          <cell r="K9">
            <v>0</v>
          </cell>
        </row>
        <row r="10">
          <cell r="B10">
            <v>20.328571428571426</v>
          </cell>
          <cell r="C10">
            <v>28</v>
          </cell>
          <cell r="D10">
            <v>11.8</v>
          </cell>
          <cell r="E10">
            <v>53.238095238095241</v>
          </cell>
          <cell r="F10">
            <v>83</v>
          </cell>
          <cell r="G10">
            <v>31</v>
          </cell>
          <cell r="H10">
            <v>9</v>
          </cell>
          <cell r="I10" t="str">
            <v>SO</v>
          </cell>
          <cell r="J10">
            <v>24.48</v>
          </cell>
          <cell r="K10">
            <v>0</v>
          </cell>
        </row>
        <row r="11">
          <cell r="B11">
            <v>21.081818181818186</v>
          </cell>
          <cell r="C11">
            <v>33.9</v>
          </cell>
          <cell r="D11">
            <v>10.1</v>
          </cell>
          <cell r="E11">
            <v>53.636363636363633</v>
          </cell>
          <cell r="F11">
            <v>89</v>
          </cell>
          <cell r="G11">
            <v>19</v>
          </cell>
          <cell r="H11">
            <v>0</v>
          </cell>
          <cell r="I11" t="str">
            <v>NE</v>
          </cell>
          <cell r="J11">
            <v>18</v>
          </cell>
          <cell r="K11">
            <v>0</v>
          </cell>
        </row>
        <row r="12">
          <cell r="B12">
            <v>22.808695652173913</v>
          </cell>
          <cell r="C12">
            <v>35</v>
          </cell>
          <cell r="D12">
            <v>12.4</v>
          </cell>
          <cell r="E12">
            <v>53.782608695652172</v>
          </cell>
          <cell r="F12">
            <v>87</v>
          </cell>
          <cell r="G12">
            <v>20</v>
          </cell>
          <cell r="H12">
            <v>9.3600000000000012</v>
          </cell>
          <cell r="I12" t="str">
            <v>NE</v>
          </cell>
          <cell r="J12">
            <v>44.28</v>
          </cell>
          <cell r="K12">
            <v>0</v>
          </cell>
        </row>
        <row r="13">
          <cell r="B13">
            <v>32.299999999999997</v>
          </cell>
          <cell r="C13">
            <v>35.200000000000003</v>
          </cell>
          <cell r="D13">
            <v>18.100000000000001</v>
          </cell>
          <cell r="E13">
            <v>32.25</v>
          </cell>
          <cell r="F13">
            <v>75</v>
          </cell>
          <cell r="G13">
            <v>22</v>
          </cell>
          <cell r="H13">
            <v>16.2</v>
          </cell>
          <cell r="I13" t="str">
            <v>NE</v>
          </cell>
          <cell r="J13">
            <v>43.92</v>
          </cell>
          <cell r="K13">
            <v>0</v>
          </cell>
        </row>
        <row r="14">
          <cell r="B14">
            <v>30.208333333333339</v>
          </cell>
          <cell r="C14">
            <v>36.6</v>
          </cell>
          <cell r="D14">
            <v>15.6</v>
          </cell>
          <cell r="E14">
            <v>33.166666666666664</v>
          </cell>
          <cell r="F14">
            <v>85</v>
          </cell>
          <cell r="G14">
            <v>14</v>
          </cell>
          <cell r="H14">
            <v>1.8</v>
          </cell>
          <cell r="I14" t="str">
            <v>SO</v>
          </cell>
          <cell r="J14">
            <v>27</v>
          </cell>
          <cell r="K14">
            <v>0</v>
          </cell>
        </row>
        <row r="15">
          <cell r="B15">
            <v>30.516666666666669</v>
          </cell>
          <cell r="C15">
            <v>36.4</v>
          </cell>
          <cell r="D15">
            <v>14.7</v>
          </cell>
          <cell r="E15">
            <v>29.75</v>
          </cell>
          <cell r="F15">
            <v>80</v>
          </cell>
          <cell r="G15">
            <v>17</v>
          </cell>
          <cell r="H15">
            <v>8.2799999999999994</v>
          </cell>
          <cell r="I15" t="str">
            <v>L</v>
          </cell>
          <cell r="J15">
            <v>42.84</v>
          </cell>
          <cell r="K15">
            <v>0</v>
          </cell>
        </row>
        <row r="16">
          <cell r="B16">
            <v>28.205882352941178</v>
          </cell>
          <cell r="C16">
            <v>35.799999999999997</v>
          </cell>
          <cell r="D16">
            <v>16.100000000000001</v>
          </cell>
          <cell r="E16">
            <v>42.470588235294116</v>
          </cell>
          <cell r="F16">
            <v>80</v>
          </cell>
          <cell r="G16">
            <v>24</v>
          </cell>
          <cell r="H16">
            <v>8.64</v>
          </cell>
          <cell r="I16" t="str">
            <v>L</v>
          </cell>
          <cell r="J16">
            <v>50.04</v>
          </cell>
          <cell r="K16">
            <v>0</v>
          </cell>
        </row>
        <row r="17">
          <cell r="B17">
            <v>22.37</v>
          </cell>
          <cell r="C17">
            <v>27.3</v>
          </cell>
          <cell r="D17">
            <v>19.3</v>
          </cell>
          <cell r="E17">
            <v>68.5</v>
          </cell>
          <cell r="F17">
            <v>87</v>
          </cell>
          <cell r="G17">
            <v>46</v>
          </cell>
          <cell r="H17">
            <v>22.32</v>
          </cell>
          <cell r="I17" t="str">
            <v>NE</v>
          </cell>
          <cell r="J17">
            <v>39.24</v>
          </cell>
          <cell r="K17">
            <v>0</v>
          </cell>
        </row>
        <row r="18">
          <cell r="B18">
            <v>20.924999999999997</v>
          </cell>
          <cell r="C18">
            <v>24.7</v>
          </cell>
          <cell r="D18">
            <v>10.4</v>
          </cell>
          <cell r="E18">
            <v>64.75</v>
          </cell>
          <cell r="F18">
            <v>96</v>
          </cell>
          <cell r="G18">
            <v>51</v>
          </cell>
          <cell r="H18">
            <v>3.24</v>
          </cell>
          <cell r="I18" t="str">
            <v>SO</v>
          </cell>
          <cell r="J18">
            <v>21.6</v>
          </cell>
          <cell r="K18">
            <v>1.2</v>
          </cell>
        </row>
        <row r="19">
          <cell r="B19">
            <v>17.24285714285714</v>
          </cell>
          <cell r="C19">
            <v>21.1</v>
          </cell>
          <cell r="D19">
            <v>14.4</v>
          </cell>
          <cell r="E19">
            <v>82.80952380952381</v>
          </cell>
          <cell r="F19">
            <v>94</v>
          </cell>
          <cell r="G19">
            <v>63</v>
          </cell>
          <cell r="H19">
            <v>16.920000000000002</v>
          </cell>
          <cell r="I19" t="str">
            <v>O</v>
          </cell>
          <cell r="J19">
            <v>34.200000000000003</v>
          </cell>
          <cell r="K19">
            <v>4</v>
          </cell>
        </row>
        <row r="20">
          <cell r="B20">
            <v>17.941666666666666</v>
          </cell>
          <cell r="C20">
            <v>19.100000000000001</v>
          </cell>
          <cell r="D20">
            <v>17</v>
          </cell>
          <cell r="E20">
            <v>92.75</v>
          </cell>
          <cell r="F20">
            <v>96</v>
          </cell>
          <cell r="G20">
            <v>88</v>
          </cell>
          <cell r="H20">
            <v>0.36000000000000004</v>
          </cell>
          <cell r="I20" t="str">
            <v>SO</v>
          </cell>
          <cell r="J20">
            <v>16.2</v>
          </cell>
          <cell r="K20">
            <v>4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>
            <v>22.912500000000001</v>
          </cell>
          <cell r="C22">
            <v>25.5</v>
          </cell>
          <cell r="D22">
            <v>18.5</v>
          </cell>
          <cell r="E22">
            <v>79.625</v>
          </cell>
          <cell r="F22">
            <v>95</v>
          </cell>
          <cell r="G22">
            <v>65</v>
          </cell>
          <cell r="H22">
            <v>0</v>
          </cell>
          <cell r="I22" t="str">
            <v>SE</v>
          </cell>
          <cell r="J22">
            <v>0</v>
          </cell>
          <cell r="K22">
            <v>0</v>
          </cell>
        </row>
        <row r="23">
          <cell r="B23">
            <v>28.24545454545455</v>
          </cell>
          <cell r="C23">
            <v>32.1</v>
          </cell>
          <cell r="D23">
            <v>19.899999999999999</v>
          </cell>
          <cell r="E23">
            <v>57.636363636363633</v>
          </cell>
          <cell r="F23">
            <v>91</v>
          </cell>
          <cell r="G23">
            <v>45</v>
          </cell>
          <cell r="H23">
            <v>4.6800000000000006</v>
          </cell>
          <cell r="I23" t="str">
            <v>L</v>
          </cell>
          <cell r="J23">
            <v>33.840000000000003</v>
          </cell>
          <cell r="K23">
            <v>0</v>
          </cell>
        </row>
        <row r="24">
          <cell r="B24">
            <v>21.678571428571423</v>
          </cell>
          <cell r="C24">
            <v>24.9</v>
          </cell>
          <cell r="D24">
            <v>17.399999999999999</v>
          </cell>
          <cell r="E24">
            <v>62.428571428571431</v>
          </cell>
          <cell r="F24">
            <v>85</v>
          </cell>
          <cell r="G24">
            <v>40</v>
          </cell>
          <cell r="H24">
            <v>10.44</v>
          </cell>
          <cell r="I24" t="str">
            <v>O</v>
          </cell>
          <cell r="J24">
            <v>52.56</v>
          </cell>
          <cell r="K24">
            <v>0</v>
          </cell>
        </row>
        <row r="25">
          <cell r="B25">
            <v>16.638095238095236</v>
          </cell>
          <cell r="C25">
            <v>23.6</v>
          </cell>
          <cell r="D25">
            <v>9.1999999999999993</v>
          </cell>
          <cell r="E25">
            <v>54.714285714285715</v>
          </cell>
          <cell r="F25">
            <v>72</v>
          </cell>
          <cell r="G25">
            <v>26</v>
          </cell>
          <cell r="H25">
            <v>6.12</v>
          </cell>
          <cell r="I25" t="str">
            <v>O</v>
          </cell>
          <cell r="J25">
            <v>30.96</v>
          </cell>
          <cell r="K25">
            <v>0</v>
          </cell>
        </row>
        <row r="26">
          <cell r="B26">
            <v>17.441666666666666</v>
          </cell>
          <cell r="C26">
            <v>26.1</v>
          </cell>
          <cell r="D26">
            <v>10.8</v>
          </cell>
          <cell r="E26">
            <v>69.083333333333329</v>
          </cell>
          <cell r="F26">
            <v>92</v>
          </cell>
          <cell r="G26">
            <v>44</v>
          </cell>
          <cell r="H26">
            <v>10.44</v>
          </cell>
          <cell r="I26" t="str">
            <v>SO</v>
          </cell>
          <cell r="J26">
            <v>31.319999999999997</v>
          </cell>
          <cell r="K26">
            <v>0</v>
          </cell>
        </row>
        <row r="27">
          <cell r="B27">
            <v>23.600000000000005</v>
          </cell>
          <cell r="C27">
            <v>35.6</v>
          </cell>
          <cell r="D27">
            <v>15.3</v>
          </cell>
          <cell r="E27">
            <v>62.875</v>
          </cell>
          <cell r="F27">
            <v>91</v>
          </cell>
          <cell r="G27">
            <v>26</v>
          </cell>
          <cell r="H27">
            <v>3.24</v>
          </cell>
          <cell r="I27" t="str">
            <v>SO</v>
          </cell>
          <cell r="J27">
            <v>33.840000000000003</v>
          </cell>
          <cell r="K27">
            <v>0</v>
          </cell>
        </row>
        <row r="28">
          <cell r="B28">
            <v>25.654166666666658</v>
          </cell>
          <cell r="C28">
            <v>35.4</v>
          </cell>
          <cell r="D28">
            <v>16.8</v>
          </cell>
          <cell r="E28">
            <v>56.458333333333336</v>
          </cell>
          <cell r="F28">
            <v>91</v>
          </cell>
          <cell r="G28">
            <v>21</v>
          </cell>
          <cell r="H28">
            <v>2.16</v>
          </cell>
          <cell r="I28" t="str">
            <v>SO</v>
          </cell>
          <cell r="J28">
            <v>34.200000000000003</v>
          </cell>
          <cell r="K28">
            <v>0</v>
          </cell>
        </row>
        <row r="29">
          <cell r="B29">
            <v>23.954166666666666</v>
          </cell>
          <cell r="C29">
            <v>34.6</v>
          </cell>
          <cell r="D29">
            <v>13.9</v>
          </cell>
          <cell r="E29">
            <v>52.458333333333336</v>
          </cell>
          <cell r="F29">
            <v>87</v>
          </cell>
          <cell r="G29">
            <v>20</v>
          </cell>
          <cell r="H29">
            <v>1.4400000000000002</v>
          </cell>
          <cell r="I29" t="str">
            <v>SE</v>
          </cell>
          <cell r="J29">
            <v>27.720000000000002</v>
          </cell>
          <cell r="K29">
            <v>0</v>
          </cell>
        </row>
        <row r="30">
          <cell r="B30">
            <v>24.233333333333331</v>
          </cell>
          <cell r="C30">
            <v>36.4</v>
          </cell>
          <cell r="D30">
            <v>13.9</v>
          </cell>
          <cell r="E30">
            <v>55.916666666666664</v>
          </cell>
          <cell r="F30">
            <v>90</v>
          </cell>
          <cell r="G30">
            <v>21</v>
          </cell>
          <cell r="H30">
            <v>1.08</v>
          </cell>
          <cell r="I30" t="str">
            <v>NE</v>
          </cell>
          <cell r="J30">
            <v>27</v>
          </cell>
          <cell r="K30">
            <v>0</v>
          </cell>
        </row>
        <row r="31">
          <cell r="B31">
            <v>24.899999999999995</v>
          </cell>
          <cell r="C31">
            <v>36.1</v>
          </cell>
          <cell r="D31">
            <v>15.8</v>
          </cell>
          <cell r="E31">
            <v>55.5</v>
          </cell>
          <cell r="F31">
            <v>87</v>
          </cell>
          <cell r="G31">
            <v>19</v>
          </cell>
          <cell r="H31">
            <v>1.8</v>
          </cell>
          <cell r="I31" t="str">
            <v>NE</v>
          </cell>
          <cell r="J31">
            <v>28.8</v>
          </cell>
          <cell r="K31">
            <v>0</v>
          </cell>
        </row>
        <row r="32">
          <cell r="B32">
            <v>25.008333333333329</v>
          </cell>
          <cell r="C32">
            <v>36.5</v>
          </cell>
          <cell r="D32">
            <v>15.4</v>
          </cell>
          <cell r="E32">
            <v>52.166666666666664</v>
          </cell>
          <cell r="F32">
            <v>87</v>
          </cell>
          <cell r="G32">
            <v>16</v>
          </cell>
          <cell r="H32">
            <v>1.4400000000000002</v>
          </cell>
          <cell r="I32" t="str">
            <v>S</v>
          </cell>
          <cell r="J32">
            <v>23.400000000000002</v>
          </cell>
          <cell r="K32">
            <v>0</v>
          </cell>
        </row>
        <row r="33">
          <cell r="B33">
            <v>24.441666666666666</v>
          </cell>
          <cell r="C33">
            <v>36.4</v>
          </cell>
          <cell r="D33">
            <v>14</v>
          </cell>
          <cell r="E33">
            <v>50.25</v>
          </cell>
          <cell r="F33">
            <v>84</v>
          </cell>
          <cell r="G33">
            <v>15</v>
          </cell>
          <cell r="H33">
            <v>0</v>
          </cell>
          <cell r="I33" t="str">
            <v>NE</v>
          </cell>
          <cell r="J33">
            <v>26.28</v>
          </cell>
          <cell r="K33">
            <v>0</v>
          </cell>
        </row>
        <row r="34">
          <cell r="B34">
            <v>24.625</v>
          </cell>
          <cell r="C34">
            <v>37.6</v>
          </cell>
          <cell r="D34">
            <v>14.5</v>
          </cell>
          <cell r="E34">
            <v>51.375</v>
          </cell>
          <cell r="F34">
            <v>82</v>
          </cell>
          <cell r="G34">
            <v>16</v>
          </cell>
          <cell r="H34">
            <v>1.8</v>
          </cell>
          <cell r="I34" t="str">
            <v>NE</v>
          </cell>
          <cell r="J34">
            <v>18</v>
          </cell>
          <cell r="K34">
            <v>0</v>
          </cell>
        </row>
        <row r="35">
          <cell r="B35">
            <v>25.083333333333329</v>
          </cell>
          <cell r="C35">
            <v>34.9</v>
          </cell>
          <cell r="D35">
            <v>18.7</v>
          </cell>
          <cell r="E35">
            <v>56.541666666666664</v>
          </cell>
          <cell r="F35">
            <v>80</v>
          </cell>
          <cell r="G35">
            <v>18</v>
          </cell>
          <cell r="H35">
            <v>4.6800000000000006</v>
          </cell>
          <cell r="I35" t="str">
            <v>NO</v>
          </cell>
          <cell r="J35">
            <v>32.4</v>
          </cell>
          <cell r="K35">
            <v>0</v>
          </cell>
        </row>
        <row r="36">
          <cell r="I36" t="str">
            <v>SO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22.962500000000002</v>
          </cell>
          <cell r="C5">
            <v>32.5</v>
          </cell>
          <cell r="D5">
            <v>14.5</v>
          </cell>
          <cell r="E5">
            <v>52.958333333333336</v>
          </cell>
          <cell r="F5">
            <v>85</v>
          </cell>
          <cell r="G5">
            <v>21</v>
          </cell>
          <cell r="H5">
            <v>9</v>
          </cell>
          <cell r="I5" t="str">
            <v>S</v>
          </cell>
          <cell r="J5">
            <v>23.759999999999998</v>
          </cell>
          <cell r="K5">
            <v>0</v>
          </cell>
        </row>
        <row r="6">
          <cell r="B6">
            <v>22.741666666666664</v>
          </cell>
          <cell r="C6">
            <v>30.2</v>
          </cell>
          <cell r="D6">
            <v>17.7</v>
          </cell>
          <cell r="E6">
            <v>58.625</v>
          </cell>
          <cell r="F6">
            <v>81</v>
          </cell>
          <cell r="G6">
            <v>29</v>
          </cell>
          <cell r="H6">
            <v>11.520000000000001</v>
          </cell>
          <cell r="I6" t="str">
            <v>O</v>
          </cell>
          <cell r="J6">
            <v>34.56</v>
          </cell>
          <cell r="K6">
            <v>0</v>
          </cell>
        </row>
        <row r="7">
          <cell r="B7">
            <v>17.970833333333331</v>
          </cell>
          <cell r="C7">
            <v>23</v>
          </cell>
          <cell r="D7">
            <v>14.2</v>
          </cell>
          <cell r="E7">
            <v>63</v>
          </cell>
          <cell r="F7">
            <v>75</v>
          </cell>
          <cell r="G7">
            <v>44</v>
          </cell>
          <cell r="H7">
            <v>10.08</v>
          </cell>
          <cell r="I7" t="str">
            <v>S</v>
          </cell>
          <cell r="J7">
            <v>32.4</v>
          </cell>
          <cell r="K7">
            <v>0</v>
          </cell>
        </row>
        <row r="8">
          <cell r="B8">
            <v>17.033333333333335</v>
          </cell>
          <cell r="C8">
            <v>26</v>
          </cell>
          <cell r="D8">
            <v>9.1</v>
          </cell>
          <cell r="E8">
            <v>66.25</v>
          </cell>
          <cell r="F8">
            <v>92</v>
          </cell>
          <cell r="G8">
            <v>32</v>
          </cell>
          <cell r="H8">
            <v>7.9200000000000008</v>
          </cell>
          <cell r="I8" t="str">
            <v>S</v>
          </cell>
          <cell r="J8">
            <v>17.28</v>
          </cell>
          <cell r="K8">
            <v>0</v>
          </cell>
        </row>
        <row r="9">
          <cell r="B9">
            <v>20.329166666666666</v>
          </cell>
          <cell r="C9">
            <v>30</v>
          </cell>
          <cell r="D9">
            <v>12.9</v>
          </cell>
          <cell r="E9">
            <v>57.833333333333336</v>
          </cell>
          <cell r="F9">
            <v>83</v>
          </cell>
          <cell r="G9">
            <v>27</v>
          </cell>
          <cell r="H9">
            <v>4.6800000000000006</v>
          </cell>
          <cell r="I9" t="str">
            <v>S</v>
          </cell>
          <cell r="J9">
            <v>18.36</v>
          </cell>
          <cell r="K9">
            <v>0</v>
          </cell>
        </row>
        <row r="10">
          <cell r="B10">
            <v>23.5</v>
          </cell>
          <cell r="C10">
            <v>31.2</v>
          </cell>
          <cell r="D10">
            <v>18.5</v>
          </cell>
          <cell r="E10">
            <v>48.166666666666664</v>
          </cell>
          <cell r="F10">
            <v>63</v>
          </cell>
          <cell r="G10">
            <v>28</v>
          </cell>
          <cell r="H10">
            <v>8.2799999999999994</v>
          </cell>
          <cell r="I10" t="str">
            <v>S</v>
          </cell>
          <cell r="J10">
            <v>16.559999999999999</v>
          </cell>
          <cell r="K10">
            <v>0</v>
          </cell>
        </row>
        <row r="11">
          <cell r="B11">
            <v>24.391666666666666</v>
          </cell>
          <cell r="C11">
            <v>35</v>
          </cell>
          <cell r="D11">
            <v>16.399999999999999</v>
          </cell>
          <cell r="E11">
            <v>50.541666666666664</v>
          </cell>
          <cell r="F11">
            <v>78</v>
          </cell>
          <cell r="G11">
            <v>21</v>
          </cell>
          <cell r="H11">
            <v>11.879999999999999</v>
          </cell>
          <cell r="I11" t="str">
            <v>S</v>
          </cell>
          <cell r="J11">
            <v>29.880000000000003</v>
          </cell>
          <cell r="K11">
            <v>0</v>
          </cell>
        </row>
        <row r="12">
          <cell r="B12">
            <v>24.966666666666669</v>
          </cell>
          <cell r="C12">
            <v>35.299999999999997</v>
          </cell>
          <cell r="D12">
            <v>15.8</v>
          </cell>
          <cell r="E12">
            <v>56.25</v>
          </cell>
          <cell r="F12">
            <v>90</v>
          </cell>
          <cell r="G12">
            <v>24</v>
          </cell>
          <cell r="H12">
            <v>13.68</v>
          </cell>
          <cell r="I12" t="str">
            <v>N</v>
          </cell>
          <cell r="J12">
            <v>31.319999999999997</v>
          </cell>
          <cell r="K12">
            <v>0</v>
          </cell>
        </row>
        <row r="13">
          <cell r="B13">
            <v>27.091666666666672</v>
          </cell>
          <cell r="C13">
            <v>35.700000000000003</v>
          </cell>
          <cell r="D13">
            <v>20.9</v>
          </cell>
          <cell r="E13">
            <v>55.666666666666664</v>
          </cell>
          <cell r="F13">
            <v>84</v>
          </cell>
          <cell r="G13">
            <v>29</v>
          </cell>
          <cell r="H13">
            <v>12.24</v>
          </cell>
          <cell r="I13" t="str">
            <v>N</v>
          </cell>
          <cell r="J13">
            <v>30.240000000000002</v>
          </cell>
          <cell r="K13">
            <v>0</v>
          </cell>
        </row>
        <row r="14">
          <cell r="B14">
            <v>26.016666666666666</v>
          </cell>
          <cell r="C14">
            <v>37.1</v>
          </cell>
          <cell r="D14">
            <v>17.399999999999999</v>
          </cell>
          <cell r="E14">
            <v>57.875</v>
          </cell>
          <cell r="F14">
            <v>90</v>
          </cell>
          <cell r="G14">
            <v>20</v>
          </cell>
          <cell r="H14">
            <v>12.6</v>
          </cell>
          <cell r="I14" t="str">
            <v>O</v>
          </cell>
          <cell r="J14">
            <v>33.119999999999997</v>
          </cell>
          <cell r="K14">
            <v>0</v>
          </cell>
        </row>
        <row r="15">
          <cell r="B15">
            <v>25.404166666666669</v>
          </cell>
          <cell r="C15">
            <v>35.9</v>
          </cell>
          <cell r="D15">
            <v>15.8</v>
          </cell>
          <cell r="E15">
            <v>56.416666666666664</v>
          </cell>
          <cell r="F15">
            <v>88</v>
          </cell>
          <cell r="G15">
            <v>26</v>
          </cell>
          <cell r="H15">
            <v>16.2</v>
          </cell>
          <cell r="I15" t="str">
            <v>N</v>
          </cell>
          <cell r="J15">
            <v>45</v>
          </cell>
          <cell r="K15">
            <v>0</v>
          </cell>
        </row>
        <row r="16">
          <cell r="B16">
            <v>27.016666666666669</v>
          </cell>
          <cell r="C16">
            <v>35.4</v>
          </cell>
          <cell r="D16">
            <v>17.899999999999999</v>
          </cell>
          <cell r="E16">
            <v>57.708333333333336</v>
          </cell>
          <cell r="F16">
            <v>89</v>
          </cell>
          <cell r="G16">
            <v>31</v>
          </cell>
          <cell r="H16">
            <v>19.440000000000001</v>
          </cell>
          <cell r="I16" t="str">
            <v>N</v>
          </cell>
          <cell r="J16">
            <v>54.36</v>
          </cell>
          <cell r="K16">
            <v>0</v>
          </cell>
        </row>
        <row r="17">
          <cell r="B17">
            <v>23.120833333333334</v>
          </cell>
          <cell r="C17">
            <v>29.6</v>
          </cell>
          <cell r="D17">
            <v>18.5</v>
          </cell>
          <cell r="E17">
            <v>70.791666666666671</v>
          </cell>
          <cell r="F17">
            <v>91</v>
          </cell>
          <cell r="G17">
            <v>47</v>
          </cell>
          <cell r="H17">
            <v>8.2799999999999994</v>
          </cell>
          <cell r="I17" t="str">
            <v>O</v>
          </cell>
          <cell r="J17">
            <v>34.200000000000003</v>
          </cell>
          <cell r="K17">
            <v>3.4000000000000004</v>
          </cell>
        </row>
        <row r="18">
          <cell r="B18">
            <v>20.466666666666665</v>
          </cell>
          <cell r="C18">
            <v>29.3</v>
          </cell>
          <cell r="D18">
            <v>15.6</v>
          </cell>
          <cell r="E18">
            <v>73</v>
          </cell>
          <cell r="F18">
            <v>90</v>
          </cell>
          <cell r="G18">
            <v>46</v>
          </cell>
          <cell r="H18">
            <v>7.9200000000000008</v>
          </cell>
          <cell r="I18" t="str">
            <v>S</v>
          </cell>
          <cell r="J18">
            <v>18.36</v>
          </cell>
          <cell r="K18">
            <v>0</v>
          </cell>
        </row>
        <row r="19">
          <cell r="B19">
            <v>22.245833333333334</v>
          </cell>
          <cell r="C19">
            <v>25.9</v>
          </cell>
          <cell r="D19">
            <v>19.2</v>
          </cell>
          <cell r="E19">
            <v>72.958333333333329</v>
          </cell>
          <cell r="F19">
            <v>86</v>
          </cell>
          <cell r="G19">
            <v>58</v>
          </cell>
          <cell r="H19">
            <v>13.32</v>
          </cell>
          <cell r="I19" t="str">
            <v>S</v>
          </cell>
          <cell r="J19">
            <v>33.840000000000003</v>
          </cell>
          <cell r="K19">
            <v>0</v>
          </cell>
        </row>
        <row r="20">
          <cell r="B20">
            <v>21.016666666666666</v>
          </cell>
          <cell r="C20">
            <v>25.4</v>
          </cell>
          <cell r="D20">
            <v>18.3</v>
          </cell>
          <cell r="E20">
            <v>86.041666666666671</v>
          </cell>
          <cell r="F20">
            <v>94</v>
          </cell>
          <cell r="G20">
            <v>68</v>
          </cell>
          <cell r="H20">
            <v>14.04</v>
          </cell>
          <cell r="I20" t="str">
            <v>S</v>
          </cell>
          <cell r="J20">
            <v>26.28</v>
          </cell>
          <cell r="K20">
            <v>18.8</v>
          </cell>
        </row>
        <row r="21">
          <cell r="B21">
            <v>20.775000000000002</v>
          </cell>
          <cell r="C21">
            <v>22.5</v>
          </cell>
          <cell r="D21">
            <v>20</v>
          </cell>
          <cell r="E21">
            <v>92.791666666666671</v>
          </cell>
          <cell r="F21">
            <v>95</v>
          </cell>
          <cell r="G21">
            <v>84</v>
          </cell>
          <cell r="H21">
            <v>3.9600000000000004</v>
          </cell>
          <cell r="I21" t="str">
            <v>S</v>
          </cell>
          <cell r="J21">
            <v>11.879999999999999</v>
          </cell>
          <cell r="K21">
            <v>17.599999999999998</v>
          </cell>
        </row>
        <row r="22">
          <cell r="B22">
            <v>22.5625</v>
          </cell>
          <cell r="C22">
            <v>26.7</v>
          </cell>
          <cell r="D22">
            <v>20.399999999999999</v>
          </cell>
          <cell r="E22">
            <v>84.791666666666671</v>
          </cell>
          <cell r="F22">
            <v>95</v>
          </cell>
          <cell r="G22">
            <v>61</v>
          </cell>
          <cell r="H22">
            <v>11.520000000000001</v>
          </cell>
          <cell r="I22" t="str">
            <v>NE</v>
          </cell>
          <cell r="J22">
            <v>24.840000000000003</v>
          </cell>
          <cell r="K22">
            <v>1.2000000000000002</v>
          </cell>
        </row>
        <row r="23">
          <cell r="B23">
            <v>25.129166666666663</v>
          </cell>
          <cell r="C23">
            <v>33</v>
          </cell>
          <cell r="D23">
            <v>18.899999999999999</v>
          </cell>
          <cell r="E23">
            <v>74.083333333333329</v>
          </cell>
          <cell r="F23">
            <v>95</v>
          </cell>
          <cell r="G23">
            <v>42</v>
          </cell>
          <cell r="H23">
            <v>18.720000000000002</v>
          </cell>
          <cell r="I23" t="str">
            <v>N</v>
          </cell>
          <cell r="J23">
            <v>49.680000000000007</v>
          </cell>
          <cell r="K23">
            <v>0.2</v>
          </cell>
        </row>
        <row r="24">
          <cell r="B24">
            <v>25.366666666666671</v>
          </cell>
          <cell r="C24">
            <v>29.1</v>
          </cell>
          <cell r="D24">
            <v>21.9</v>
          </cell>
          <cell r="E24">
            <v>60.708333333333336</v>
          </cell>
          <cell r="F24">
            <v>84</v>
          </cell>
          <cell r="G24">
            <v>31</v>
          </cell>
          <cell r="H24">
            <v>23.400000000000002</v>
          </cell>
          <cell r="I24" t="str">
            <v>S</v>
          </cell>
          <cell r="J24">
            <v>46.800000000000004</v>
          </cell>
          <cell r="K24">
            <v>0</v>
          </cell>
        </row>
        <row r="25">
          <cell r="B25">
            <v>18.387499999999999</v>
          </cell>
          <cell r="C25">
            <v>26.2</v>
          </cell>
          <cell r="D25">
            <v>10.5</v>
          </cell>
          <cell r="E25">
            <v>47.666666666666664</v>
          </cell>
          <cell r="F25">
            <v>68</v>
          </cell>
          <cell r="G25">
            <v>23</v>
          </cell>
          <cell r="H25">
            <v>15.120000000000001</v>
          </cell>
          <cell r="I25" t="str">
            <v>S</v>
          </cell>
          <cell r="J25">
            <v>30.96</v>
          </cell>
          <cell r="K25">
            <v>0</v>
          </cell>
        </row>
        <row r="26">
          <cell r="B26">
            <v>20.183333333333334</v>
          </cell>
          <cell r="C26">
            <v>28.9</v>
          </cell>
          <cell r="D26">
            <v>14</v>
          </cell>
          <cell r="E26">
            <v>58.875</v>
          </cell>
          <cell r="F26">
            <v>82</v>
          </cell>
          <cell r="G26">
            <v>37</v>
          </cell>
          <cell r="H26">
            <v>9.7200000000000006</v>
          </cell>
          <cell r="I26" t="str">
            <v>S</v>
          </cell>
          <cell r="J26">
            <v>23.040000000000003</v>
          </cell>
          <cell r="K26">
            <v>0</v>
          </cell>
        </row>
        <row r="27">
          <cell r="B27">
            <v>24.966666666666665</v>
          </cell>
          <cell r="C27">
            <v>35.1</v>
          </cell>
          <cell r="D27">
            <v>17.899999999999999</v>
          </cell>
          <cell r="E27">
            <v>62.125</v>
          </cell>
          <cell r="F27">
            <v>86</v>
          </cell>
          <cell r="G27">
            <v>30</v>
          </cell>
          <cell r="H27">
            <v>16.920000000000002</v>
          </cell>
          <cell r="I27" t="str">
            <v>NE</v>
          </cell>
          <cell r="J27">
            <v>37.800000000000004</v>
          </cell>
          <cell r="K27">
            <v>0</v>
          </cell>
        </row>
        <row r="28">
          <cell r="B28">
            <v>26.995833333333326</v>
          </cell>
          <cell r="C28">
            <v>35.4</v>
          </cell>
          <cell r="D28">
            <v>20.100000000000001</v>
          </cell>
          <cell r="E28">
            <v>56.791666666666664</v>
          </cell>
          <cell r="F28">
            <v>85</v>
          </cell>
          <cell r="G28">
            <v>27</v>
          </cell>
          <cell r="H28">
            <v>13.32</v>
          </cell>
          <cell r="I28" t="str">
            <v>NO</v>
          </cell>
          <cell r="J28">
            <v>38.519999999999996</v>
          </cell>
          <cell r="K28">
            <v>0</v>
          </cell>
        </row>
        <row r="29">
          <cell r="B29">
            <v>26.737499999999997</v>
          </cell>
          <cell r="C29">
            <v>35.799999999999997</v>
          </cell>
          <cell r="D29">
            <v>16.8</v>
          </cell>
          <cell r="E29">
            <v>51.416666666666664</v>
          </cell>
          <cell r="F29">
            <v>87</v>
          </cell>
          <cell r="G29">
            <v>23</v>
          </cell>
          <cell r="H29">
            <v>18.720000000000002</v>
          </cell>
          <cell r="I29" t="str">
            <v>S</v>
          </cell>
          <cell r="J29">
            <v>38.159999999999997</v>
          </cell>
          <cell r="K29">
            <v>0</v>
          </cell>
        </row>
        <row r="30">
          <cell r="B30">
            <v>26.92916666666666</v>
          </cell>
          <cell r="C30">
            <v>36</v>
          </cell>
          <cell r="D30">
            <v>18.899999999999999</v>
          </cell>
          <cell r="E30">
            <v>51.375</v>
          </cell>
          <cell r="F30">
            <v>82</v>
          </cell>
          <cell r="G30">
            <v>23</v>
          </cell>
          <cell r="H30">
            <v>10.44</v>
          </cell>
          <cell r="I30" t="str">
            <v>N</v>
          </cell>
          <cell r="J30">
            <v>32.76</v>
          </cell>
          <cell r="K30">
            <v>0</v>
          </cell>
        </row>
        <row r="31">
          <cell r="B31">
            <v>27.000000000000011</v>
          </cell>
          <cell r="C31">
            <v>36.700000000000003</v>
          </cell>
          <cell r="D31">
            <v>18.399999999999999</v>
          </cell>
          <cell r="E31">
            <v>58.041666666666664</v>
          </cell>
          <cell r="F31">
            <v>91</v>
          </cell>
          <cell r="G31">
            <v>22</v>
          </cell>
          <cell r="H31">
            <v>11.879999999999999</v>
          </cell>
          <cell r="I31" t="str">
            <v>NO</v>
          </cell>
          <cell r="J31">
            <v>32.4</v>
          </cell>
          <cell r="K31">
            <v>0</v>
          </cell>
        </row>
        <row r="32">
          <cell r="B32">
            <v>27.633333333333329</v>
          </cell>
          <cell r="C32">
            <v>37.299999999999997</v>
          </cell>
          <cell r="D32">
            <v>19.5</v>
          </cell>
          <cell r="E32">
            <v>51.791666666666664</v>
          </cell>
          <cell r="F32">
            <v>87</v>
          </cell>
          <cell r="G32">
            <v>17</v>
          </cell>
          <cell r="H32">
            <v>14.4</v>
          </cell>
          <cell r="I32" t="str">
            <v>S</v>
          </cell>
          <cell r="J32">
            <v>30.240000000000002</v>
          </cell>
          <cell r="K32">
            <v>0</v>
          </cell>
        </row>
        <row r="33">
          <cell r="B33">
            <v>27.770833333333325</v>
          </cell>
          <cell r="C33">
            <v>37.5</v>
          </cell>
          <cell r="D33">
            <v>18.3</v>
          </cell>
          <cell r="E33">
            <v>45.041666666666664</v>
          </cell>
          <cell r="F33">
            <v>79</v>
          </cell>
          <cell r="G33">
            <v>15</v>
          </cell>
          <cell r="H33">
            <v>11.520000000000001</v>
          </cell>
          <cell r="I33" t="str">
            <v>SO</v>
          </cell>
          <cell r="J33">
            <v>29.16</v>
          </cell>
          <cell r="K33">
            <v>0</v>
          </cell>
        </row>
        <row r="34">
          <cell r="B34">
            <v>27.554166666666671</v>
          </cell>
          <cell r="C34">
            <v>37.9</v>
          </cell>
          <cell r="D34">
            <v>19.3</v>
          </cell>
          <cell r="E34">
            <v>48.833333333333336</v>
          </cell>
          <cell r="F34">
            <v>75</v>
          </cell>
          <cell r="G34">
            <v>16</v>
          </cell>
          <cell r="H34">
            <v>10.44</v>
          </cell>
          <cell r="I34" t="str">
            <v>O</v>
          </cell>
          <cell r="J34">
            <v>27.36</v>
          </cell>
          <cell r="K34">
            <v>0</v>
          </cell>
        </row>
        <row r="35">
          <cell r="B35">
            <v>25.066666666666698</v>
          </cell>
          <cell r="C35">
            <v>33.700000000000003</v>
          </cell>
          <cell r="D35">
            <v>18.5</v>
          </cell>
          <cell r="E35">
            <v>57.25</v>
          </cell>
          <cell r="F35">
            <v>79</v>
          </cell>
          <cell r="G35">
            <v>31</v>
          </cell>
          <cell r="H35">
            <v>10.08</v>
          </cell>
          <cell r="I35" t="str">
            <v>S</v>
          </cell>
          <cell r="J35">
            <v>20.16</v>
          </cell>
          <cell r="K35">
            <v>0</v>
          </cell>
        </row>
        <row r="36">
          <cell r="I36" t="str">
            <v>S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22.154166666666669</v>
          </cell>
          <cell r="C5">
            <v>33</v>
          </cell>
          <cell r="D5">
            <v>12.1</v>
          </cell>
          <cell r="E5">
            <v>61.125</v>
          </cell>
          <cell r="F5">
            <v>96</v>
          </cell>
          <cell r="G5">
            <v>23</v>
          </cell>
          <cell r="H5">
            <v>18</v>
          </cell>
          <cell r="I5" t="str">
            <v>N</v>
          </cell>
          <cell r="J5">
            <v>32.4</v>
          </cell>
          <cell r="K5">
            <v>0</v>
          </cell>
        </row>
        <row r="6">
          <cell r="B6">
            <v>22.212499999999995</v>
          </cell>
          <cell r="C6">
            <v>33.9</v>
          </cell>
          <cell r="D6">
            <v>14.6</v>
          </cell>
          <cell r="E6">
            <v>62.916666666666664</v>
          </cell>
          <cell r="F6">
            <v>93</v>
          </cell>
          <cell r="G6">
            <v>26</v>
          </cell>
          <cell r="H6">
            <v>26.28</v>
          </cell>
          <cell r="I6" t="str">
            <v>N</v>
          </cell>
          <cell r="J6">
            <v>46.800000000000004</v>
          </cell>
          <cell r="K6">
            <v>0</v>
          </cell>
        </row>
        <row r="7">
          <cell r="B7">
            <v>17.775000000000002</v>
          </cell>
          <cell r="C7">
            <v>23</v>
          </cell>
          <cell r="D7">
            <v>14.1</v>
          </cell>
          <cell r="E7">
            <v>68.125</v>
          </cell>
          <cell r="F7">
            <v>86</v>
          </cell>
          <cell r="G7">
            <v>48</v>
          </cell>
          <cell r="H7">
            <v>25.56</v>
          </cell>
          <cell r="I7" t="str">
            <v>S</v>
          </cell>
          <cell r="J7">
            <v>48.6</v>
          </cell>
          <cell r="K7">
            <v>0</v>
          </cell>
        </row>
        <row r="8">
          <cell r="B8">
            <v>17.316666666666666</v>
          </cell>
          <cell r="C8">
            <v>27.8</v>
          </cell>
          <cell r="D8">
            <v>9.6999999999999993</v>
          </cell>
          <cell r="E8">
            <v>70.5</v>
          </cell>
          <cell r="F8">
            <v>97</v>
          </cell>
          <cell r="G8">
            <v>32</v>
          </cell>
          <cell r="H8">
            <v>0</v>
          </cell>
          <cell r="I8" t="str">
            <v>SE</v>
          </cell>
          <cell r="J8">
            <v>0</v>
          </cell>
          <cell r="K8">
            <v>0</v>
          </cell>
        </row>
        <row r="9">
          <cell r="B9">
            <v>21.12916666666667</v>
          </cell>
          <cell r="C9">
            <v>31.6</v>
          </cell>
          <cell r="D9">
            <v>14.2</v>
          </cell>
          <cell r="E9">
            <v>63.916666666666664</v>
          </cell>
          <cell r="F9">
            <v>91</v>
          </cell>
          <cell r="G9">
            <v>30</v>
          </cell>
          <cell r="H9">
            <v>12.6</v>
          </cell>
          <cell r="I9" t="str">
            <v>SE</v>
          </cell>
          <cell r="J9">
            <v>25.2</v>
          </cell>
          <cell r="K9">
            <v>0</v>
          </cell>
        </row>
        <row r="10">
          <cell r="B10">
            <v>22.512499999999999</v>
          </cell>
          <cell r="C10">
            <v>33.9</v>
          </cell>
          <cell r="D10">
            <v>14.1</v>
          </cell>
          <cell r="E10">
            <v>63.333333333333336</v>
          </cell>
          <cell r="F10">
            <v>94</v>
          </cell>
          <cell r="G10">
            <v>26</v>
          </cell>
          <cell r="H10">
            <v>1.08</v>
          </cell>
          <cell r="I10" t="str">
            <v>NE</v>
          </cell>
          <cell r="J10">
            <v>21.240000000000002</v>
          </cell>
          <cell r="K10">
            <v>0</v>
          </cell>
        </row>
        <row r="11">
          <cell r="B11">
            <v>24.195833333333329</v>
          </cell>
          <cell r="C11">
            <v>36.200000000000003</v>
          </cell>
          <cell r="D11">
            <v>14.9</v>
          </cell>
          <cell r="E11">
            <v>59.25</v>
          </cell>
          <cell r="F11">
            <v>94</v>
          </cell>
          <cell r="G11">
            <v>20</v>
          </cell>
          <cell r="H11">
            <v>18.720000000000002</v>
          </cell>
          <cell r="I11" t="str">
            <v>NE</v>
          </cell>
          <cell r="J11">
            <v>38.880000000000003</v>
          </cell>
          <cell r="K11">
            <v>0</v>
          </cell>
        </row>
        <row r="12">
          <cell r="B12">
            <v>25.620833333333337</v>
          </cell>
          <cell r="C12">
            <v>36.9</v>
          </cell>
          <cell r="D12">
            <v>16.399999999999999</v>
          </cell>
          <cell r="E12">
            <v>58.291666666666664</v>
          </cell>
          <cell r="F12">
            <v>92</v>
          </cell>
          <cell r="G12">
            <v>22</v>
          </cell>
          <cell r="H12">
            <v>25.56</v>
          </cell>
          <cell r="I12" t="str">
            <v>N</v>
          </cell>
          <cell r="J12">
            <v>38.880000000000003</v>
          </cell>
          <cell r="K12">
            <v>0</v>
          </cell>
        </row>
        <row r="13">
          <cell r="B13">
            <v>26.275000000000002</v>
          </cell>
          <cell r="C13">
            <v>37</v>
          </cell>
          <cell r="D13">
            <v>17.7</v>
          </cell>
          <cell r="E13">
            <v>60.166666666666664</v>
          </cell>
          <cell r="F13">
            <v>93</v>
          </cell>
          <cell r="G13">
            <v>21</v>
          </cell>
          <cell r="H13">
            <v>15.840000000000002</v>
          </cell>
          <cell r="I13" t="str">
            <v>NE</v>
          </cell>
          <cell r="J13">
            <v>37.440000000000005</v>
          </cell>
          <cell r="K13">
            <v>0</v>
          </cell>
        </row>
        <row r="14">
          <cell r="B14">
            <v>26.116666666666671</v>
          </cell>
          <cell r="C14">
            <v>37.299999999999997</v>
          </cell>
          <cell r="D14">
            <v>18.100000000000001</v>
          </cell>
          <cell r="E14">
            <v>56.333333333333336</v>
          </cell>
          <cell r="F14">
            <v>90</v>
          </cell>
          <cell r="G14">
            <v>19</v>
          </cell>
          <cell r="H14">
            <v>17.64</v>
          </cell>
          <cell r="I14" t="str">
            <v>N</v>
          </cell>
          <cell r="J14">
            <v>37.080000000000005</v>
          </cell>
          <cell r="K14">
            <v>0</v>
          </cell>
        </row>
        <row r="15">
          <cell r="B15">
            <v>25.983333333333334</v>
          </cell>
          <cell r="C15">
            <v>36.4</v>
          </cell>
          <cell r="D15">
            <v>15.7</v>
          </cell>
          <cell r="E15">
            <v>58.375</v>
          </cell>
          <cell r="F15">
            <v>92</v>
          </cell>
          <cell r="G15">
            <v>28</v>
          </cell>
          <cell r="H15">
            <v>11.520000000000001</v>
          </cell>
          <cell r="I15" t="str">
            <v>NO</v>
          </cell>
          <cell r="J15">
            <v>44.64</v>
          </cell>
          <cell r="K15">
            <v>0</v>
          </cell>
        </row>
        <row r="16">
          <cell r="B16">
            <v>27.287499999999998</v>
          </cell>
          <cell r="C16">
            <v>36.200000000000003</v>
          </cell>
          <cell r="D16">
            <v>18.399999999999999</v>
          </cell>
          <cell r="E16">
            <v>60.083333333333336</v>
          </cell>
          <cell r="F16">
            <v>90</v>
          </cell>
          <cell r="G16">
            <v>33</v>
          </cell>
          <cell r="H16">
            <v>18.720000000000002</v>
          </cell>
          <cell r="I16" t="str">
            <v>NO</v>
          </cell>
          <cell r="J16">
            <v>47.519999999999996</v>
          </cell>
          <cell r="K16">
            <v>0</v>
          </cell>
        </row>
        <row r="17">
          <cell r="B17">
            <v>22.149999999999995</v>
          </cell>
          <cell r="C17">
            <v>28.3</v>
          </cell>
          <cell r="D17">
            <v>17.600000000000001</v>
          </cell>
          <cell r="E17">
            <v>77.875</v>
          </cell>
          <cell r="F17">
            <v>94</v>
          </cell>
          <cell r="G17">
            <v>63</v>
          </cell>
          <cell r="H17">
            <v>19.8</v>
          </cell>
          <cell r="I17" t="str">
            <v>S</v>
          </cell>
          <cell r="J17">
            <v>43.56</v>
          </cell>
          <cell r="K17">
            <v>1.7999999999999998</v>
          </cell>
        </row>
        <row r="18">
          <cell r="B18">
            <v>21.366666666666671</v>
          </cell>
          <cell r="C18">
            <v>29.1</v>
          </cell>
          <cell r="D18">
            <v>16.3</v>
          </cell>
          <cell r="E18">
            <v>79.416666666666671</v>
          </cell>
          <cell r="F18">
            <v>95</v>
          </cell>
          <cell r="G18">
            <v>54</v>
          </cell>
          <cell r="H18">
            <v>0</v>
          </cell>
          <cell r="I18" t="str">
            <v>SE</v>
          </cell>
          <cell r="J18">
            <v>19.079999999999998</v>
          </cell>
          <cell r="K18">
            <v>0</v>
          </cell>
        </row>
        <row r="19">
          <cell r="B19">
            <v>25.166666666666675</v>
          </cell>
          <cell r="C19">
            <v>33.1</v>
          </cell>
          <cell r="D19">
            <v>18.7</v>
          </cell>
          <cell r="E19">
            <v>76.166666666666671</v>
          </cell>
          <cell r="F19">
            <v>96</v>
          </cell>
          <cell r="G19">
            <v>46</v>
          </cell>
          <cell r="H19">
            <v>7.9200000000000008</v>
          </cell>
          <cell r="I19" t="str">
            <v>S</v>
          </cell>
          <cell r="J19">
            <v>20.16</v>
          </cell>
          <cell r="K19">
            <v>0</v>
          </cell>
        </row>
        <row r="20">
          <cell r="B20">
            <v>24.254166666666663</v>
          </cell>
          <cell r="C20">
            <v>30.6</v>
          </cell>
          <cell r="D20">
            <v>20.9</v>
          </cell>
          <cell r="E20">
            <v>78.666666666666671</v>
          </cell>
          <cell r="F20">
            <v>96</v>
          </cell>
          <cell r="G20">
            <v>51</v>
          </cell>
          <cell r="H20">
            <v>2.52</v>
          </cell>
          <cell r="I20" t="str">
            <v>L</v>
          </cell>
          <cell r="J20">
            <v>35.28</v>
          </cell>
          <cell r="K20">
            <v>44.6</v>
          </cell>
        </row>
        <row r="21">
          <cell r="B21">
            <v>22.074999999999999</v>
          </cell>
          <cell r="C21">
            <v>24.3</v>
          </cell>
          <cell r="D21">
            <v>20.8</v>
          </cell>
          <cell r="E21">
            <v>91.333333333333329</v>
          </cell>
          <cell r="F21">
            <v>96</v>
          </cell>
          <cell r="G21">
            <v>76</v>
          </cell>
          <cell r="H21">
            <v>0</v>
          </cell>
          <cell r="I21" t="str">
            <v>S</v>
          </cell>
          <cell r="J21">
            <v>9.7200000000000006</v>
          </cell>
          <cell r="K21">
            <v>27.2</v>
          </cell>
        </row>
        <row r="22">
          <cell r="B22">
            <v>22.604166666666668</v>
          </cell>
          <cell r="C22">
            <v>26.6</v>
          </cell>
          <cell r="D22">
            <v>20.3</v>
          </cell>
          <cell r="E22">
            <v>86.875</v>
          </cell>
          <cell r="F22">
            <v>96</v>
          </cell>
          <cell r="G22">
            <v>68</v>
          </cell>
          <cell r="H22">
            <v>5.7600000000000007</v>
          </cell>
          <cell r="I22" t="str">
            <v>NO</v>
          </cell>
          <cell r="J22">
            <v>19.440000000000001</v>
          </cell>
          <cell r="K22">
            <v>7.8000000000000007</v>
          </cell>
        </row>
        <row r="23">
          <cell r="B23">
            <v>26.183333333333337</v>
          </cell>
          <cell r="C23">
            <v>33.9</v>
          </cell>
          <cell r="D23">
            <v>20.7</v>
          </cell>
          <cell r="E23">
            <v>73.916666666666671</v>
          </cell>
          <cell r="F23">
            <v>94</v>
          </cell>
          <cell r="G23">
            <v>43</v>
          </cell>
          <cell r="H23">
            <v>20.16</v>
          </cell>
          <cell r="I23" t="str">
            <v>N</v>
          </cell>
          <cell r="J23">
            <v>44.28</v>
          </cell>
          <cell r="K23">
            <v>0</v>
          </cell>
        </row>
        <row r="24">
          <cell r="B24">
            <v>25.962499999999995</v>
          </cell>
          <cell r="C24">
            <v>29.7</v>
          </cell>
          <cell r="D24">
            <v>23.7</v>
          </cell>
          <cell r="E24">
            <v>70.791666666666671</v>
          </cell>
          <cell r="F24">
            <v>91</v>
          </cell>
          <cell r="G24">
            <v>44</v>
          </cell>
          <cell r="H24">
            <v>28.08</v>
          </cell>
          <cell r="I24" t="str">
            <v>S</v>
          </cell>
          <cell r="J24">
            <v>48.24</v>
          </cell>
          <cell r="K24">
            <v>0</v>
          </cell>
        </row>
        <row r="25">
          <cell r="B25">
            <v>20.054166666666664</v>
          </cell>
          <cell r="C25">
            <v>26.6</v>
          </cell>
          <cell r="D25">
            <v>13.5</v>
          </cell>
          <cell r="E25">
            <v>48.666666666666664</v>
          </cell>
          <cell r="F25">
            <v>73</v>
          </cell>
          <cell r="G25">
            <v>26</v>
          </cell>
          <cell r="H25">
            <v>0.72000000000000008</v>
          </cell>
          <cell r="I25" t="str">
            <v>SE</v>
          </cell>
          <cell r="J25">
            <v>38.159999999999997</v>
          </cell>
          <cell r="K25">
            <v>0</v>
          </cell>
        </row>
        <row r="26">
          <cell r="B26">
            <v>19.820833333333336</v>
          </cell>
          <cell r="C26">
            <v>30.1</v>
          </cell>
          <cell r="D26">
            <v>11.8</v>
          </cell>
          <cell r="E26">
            <v>70.041666666666671</v>
          </cell>
          <cell r="F26">
            <v>95</v>
          </cell>
          <cell r="G26">
            <v>41</v>
          </cell>
          <cell r="H26">
            <v>0</v>
          </cell>
          <cell r="I26" t="str">
            <v>S</v>
          </cell>
          <cell r="J26">
            <v>10.44</v>
          </cell>
          <cell r="K26">
            <v>0</v>
          </cell>
        </row>
        <row r="27">
          <cell r="B27">
            <v>25.808333333333337</v>
          </cell>
          <cell r="C27">
            <v>35.299999999999997</v>
          </cell>
          <cell r="D27">
            <v>19</v>
          </cell>
          <cell r="E27">
            <v>67.25</v>
          </cell>
          <cell r="F27">
            <v>94</v>
          </cell>
          <cell r="G27">
            <v>32</v>
          </cell>
          <cell r="H27">
            <v>3.24</v>
          </cell>
          <cell r="I27" t="str">
            <v>N</v>
          </cell>
          <cell r="J27">
            <v>31.680000000000003</v>
          </cell>
          <cell r="K27">
            <v>0</v>
          </cell>
        </row>
        <row r="28">
          <cell r="B28">
            <v>26.712499999999995</v>
          </cell>
          <cell r="C28">
            <v>35.1</v>
          </cell>
          <cell r="D28">
            <v>20.3</v>
          </cell>
          <cell r="E28">
            <v>61.083333333333336</v>
          </cell>
          <cell r="F28">
            <v>92</v>
          </cell>
          <cell r="G28">
            <v>28</v>
          </cell>
          <cell r="H28">
            <v>2.52</v>
          </cell>
          <cell r="I28" t="str">
            <v>NE</v>
          </cell>
          <cell r="J28">
            <v>34.200000000000003</v>
          </cell>
          <cell r="K28">
            <v>0</v>
          </cell>
        </row>
        <row r="29">
          <cell r="B29">
            <v>26.608333333333334</v>
          </cell>
          <cell r="C29">
            <v>35.700000000000003</v>
          </cell>
          <cell r="D29">
            <v>18.899999999999999</v>
          </cell>
          <cell r="E29">
            <v>56.375</v>
          </cell>
          <cell r="F29">
            <v>93</v>
          </cell>
          <cell r="G29">
            <v>27</v>
          </cell>
          <cell r="H29">
            <v>21.96</v>
          </cell>
          <cell r="I29" t="str">
            <v>NE</v>
          </cell>
          <cell r="J29">
            <v>36.72</v>
          </cell>
          <cell r="K29">
            <v>0</v>
          </cell>
        </row>
        <row r="30">
          <cell r="B30">
            <v>26.474999999999994</v>
          </cell>
          <cell r="C30">
            <v>36.4</v>
          </cell>
          <cell r="D30">
            <v>18.3</v>
          </cell>
          <cell r="E30">
            <v>59.791666666666664</v>
          </cell>
          <cell r="F30">
            <v>91</v>
          </cell>
          <cell r="G30">
            <v>25</v>
          </cell>
          <cell r="H30">
            <v>18</v>
          </cell>
          <cell r="I30" t="str">
            <v>NE</v>
          </cell>
          <cell r="J30">
            <v>33.840000000000003</v>
          </cell>
          <cell r="K30">
            <v>0</v>
          </cell>
        </row>
        <row r="31">
          <cell r="B31">
            <v>26.929166666666664</v>
          </cell>
          <cell r="C31">
            <v>37.299999999999997</v>
          </cell>
          <cell r="D31">
            <v>18</v>
          </cell>
          <cell r="E31">
            <v>62.708333333333336</v>
          </cell>
          <cell r="F31">
            <v>95</v>
          </cell>
          <cell r="G31">
            <v>22</v>
          </cell>
          <cell r="H31">
            <v>5.04</v>
          </cell>
          <cell r="I31" t="str">
            <v>NE</v>
          </cell>
          <cell r="J31">
            <v>29.16</v>
          </cell>
          <cell r="K31">
            <v>0</v>
          </cell>
        </row>
        <row r="32">
          <cell r="B32">
            <v>27.304166666666664</v>
          </cell>
          <cell r="C32">
            <v>38.4</v>
          </cell>
          <cell r="D32">
            <v>18.5</v>
          </cell>
          <cell r="E32">
            <v>58.208333333333336</v>
          </cell>
          <cell r="F32">
            <v>93</v>
          </cell>
          <cell r="G32">
            <v>19</v>
          </cell>
          <cell r="H32">
            <v>23.759999999999998</v>
          </cell>
          <cell r="I32" t="str">
            <v>NE</v>
          </cell>
          <cell r="J32">
            <v>34.200000000000003</v>
          </cell>
          <cell r="K32">
            <v>0</v>
          </cell>
        </row>
        <row r="33">
          <cell r="B33">
            <v>27.295833333333334</v>
          </cell>
          <cell r="C33">
            <v>38</v>
          </cell>
          <cell r="D33">
            <v>18.2</v>
          </cell>
          <cell r="E33">
            <v>56.208333333333336</v>
          </cell>
          <cell r="F33">
            <v>93</v>
          </cell>
          <cell r="G33">
            <v>16</v>
          </cell>
          <cell r="H33">
            <v>18.36</v>
          </cell>
          <cell r="I33" t="str">
            <v>N</v>
          </cell>
          <cell r="J33">
            <v>38.880000000000003</v>
          </cell>
          <cell r="K33">
            <v>0</v>
          </cell>
        </row>
        <row r="34">
          <cell r="B34">
            <v>26.470833333333335</v>
          </cell>
          <cell r="C34">
            <v>37.299999999999997</v>
          </cell>
          <cell r="D34">
            <v>17.7</v>
          </cell>
          <cell r="E34">
            <v>61.041666666666664</v>
          </cell>
          <cell r="F34">
            <v>90</v>
          </cell>
          <cell r="G34">
            <v>20</v>
          </cell>
          <cell r="H34">
            <v>19.440000000000001</v>
          </cell>
          <cell r="I34" t="str">
            <v>S</v>
          </cell>
          <cell r="J34">
            <v>34.200000000000003</v>
          </cell>
          <cell r="K34">
            <v>0</v>
          </cell>
        </row>
        <row r="35">
          <cell r="B35">
            <v>23.791666666666675</v>
          </cell>
          <cell r="C35">
            <v>31.3</v>
          </cell>
          <cell r="D35">
            <v>17.7</v>
          </cell>
          <cell r="E35">
            <v>65.833333333333329</v>
          </cell>
          <cell r="F35">
            <v>88</v>
          </cell>
          <cell r="G35">
            <v>42</v>
          </cell>
          <cell r="H35">
            <v>0.36000000000000004</v>
          </cell>
          <cell r="I35" t="str">
            <v>S</v>
          </cell>
          <cell r="J35">
            <v>28.8</v>
          </cell>
          <cell r="K35">
            <v>0</v>
          </cell>
        </row>
        <row r="36">
          <cell r="I36" t="str">
            <v>S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19.587499999999995</v>
          </cell>
          <cell r="C5">
            <v>28.5</v>
          </cell>
          <cell r="D5">
            <v>13.2</v>
          </cell>
          <cell r="E5">
            <v>49.125</v>
          </cell>
          <cell r="F5">
            <v>80</v>
          </cell>
          <cell r="G5">
            <v>21</v>
          </cell>
          <cell r="H5">
            <v>16.559999999999999</v>
          </cell>
          <cell r="I5" t="str">
            <v>SO</v>
          </cell>
          <cell r="J5">
            <v>34.56</v>
          </cell>
          <cell r="K5">
            <v>0</v>
          </cell>
        </row>
        <row r="6">
          <cell r="B6">
            <v>19.487500000000001</v>
          </cell>
          <cell r="C6">
            <v>27.7</v>
          </cell>
          <cell r="D6">
            <v>14.4</v>
          </cell>
          <cell r="E6">
            <v>54</v>
          </cell>
          <cell r="F6">
            <v>91</v>
          </cell>
          <cell r="G6">
            <v>30</v>
          </cell>
          <cell r="H6">
            <v>16.2</v>
          </cell>
          <cell r="I6" t="str">
            <v>SO</v>
          </cell>
          <cell r="J6">
            <v>39.96</v>
          </cell>
          <cell r="K6">
            <v>0</v>
          </cell>
        </row>
        <row r="7">
          <cell r="B7">
            <v>14.137500000000003</v>
          </cell>
          <cell r="C7">
            <v>18</v>
          </cell>
          <cell r="D7">
            <v>12.1</v>
          </cell>
          <cell r="E7">
            <v>83.083333333333329</v>
          </cell>
          <cell r="F7">
            <v>94</v>
          </cell>
          <cell r="G7">
            <v>63</v>
          </cell>
          <cell r="H7">
            <v>16.2</v>
          </cell>
          <cell r="I7" t="str">
            <v>SO</v>
          </cell>
          <cell r="J7">
            <v>40.32</v>
          </cell>
          <cell r="K7">
            <v>0.60000000000000009</v>
          </cell>
        </row>
        <row r="8">
          <cell r="B8">
            <v>15.125000000000002</v>
          </cell>
          <cell r="C8">
            <v>23.6</v>
          </cell>
          <cell r="D8">
            <v>8.6</v>
          </cell>
          <cell r="E8">
            <v>75.208333333333329</v>
          </cell>
          <cell r="F8">
            <v>99</v>
          </cell>
          <cell r="G8">
            <v>35</v>
          </cell>
          <cell r="H8">
            <v>15.840000000000002</v>
          </cell>
          <cell r="I8" t="str">
            <v>SO</v>
          </cell>
          <cell r="J8">
            <v>31.680000000000003</v>
          </cell>
          <cell r="K8">
            <v>0</v>
          </cell>
        </row>
        <row r="9">
          <cell r="B9">
            <v>15.774999999999999</v>
          </cell>
          <cell r="C9">
            <v>25.2</v>
          </cell>
          <cell r="D9">
            <v>6.9</v>
          </cell>
          <cell r="E9">
            <v>67.125</v>
          </cell>
          <cell r="F9">
            <v>98</v>
          </cell>
          <cell r="G9">
            <v>30</v>
          </cell>
          <cell r="H9">
            <v>21.240000000000002</v>
          </cell>
          <cell r="I9" t="str">
            <v>SO</v>
          </cell>
          <cell r="J9">
            <v>38.159999999999997</v>
          </cell>
          <cell r="K9">
            <v>0</v>
          </cell>
        </row>
        <row r="10">
          <cell r="B10">
            <v>16.633333333333336</v>
          </cell>
          <cell r="C10">
            <v>26.5</v>
          </cell>
          <cell r="D10">
            <v>9.4</v>
          </cell>
          <cell r="E10">
            <v>64</v>
          </cell>
          <cell r="F10">
            <v>91</v>
          </cell>
          <cell r="G10">
            <v>30</v>
          </cell>
          <cell r="H10">
            <v>17.64</v>
          </cell>
          <cell r="I10" t="str">
            <v>SO</v>
          </cell>
          <cell r="J10">
            <v>34.200000000000003</v>
          </cell>
          <cell r="K10">
            <v>0</v>
          </cell>
        </row>
        <row r="11">
          <cell r="B11">
            <v>18.966666666666665</v>
          </cell>
          <cell r="C11">
            <v>29.7</v>
          </cell>
          <cell r="D11">
            <v>9.8000000000000007</v>
          </cell>
          <cell r="E11">
            <v>57.416666666666664</v>
          </cell>
          <cell r="F11">
            <v>89</v>
          </cell>
          <cell r="G11">
            <v>24</v>
          </cell>
          <cell r="H11">
            <v>16.920000000000002</v>
          </cell>
          <cell r="I11" t="str">
            <v>SO</v>
          </cell>
          <cell r="J11">
            <v>37.440000000000005</v>
          </cell>
          <cell r="K11">
            <v>0</v>
          </cell>
        </row>
        <row r="12">
          <cell r="B12">
            <v>23.170833333333334</v>
          </cell>
          <cell r="C12">
            <v>35</v>
          </cell>
          <cell r="D12">
            <v>14.5</v>
          </cell>
          <cell r="E12">
            <v>47.25</v>
          </cell>
          <cell r="F12">
            <v>77</v>
          </cell>
          <cell r="G12">
            <v>17</v>
          </cell>
          <cell r="H12">
            <v>19.440000000000001</v>
          </cell>
          <cell r="I12" t="str">
            <v>SO</v>
          </cell>
          <cell r="J12">
            <v>47.88</v>
          </cell>
          <cell r="K12">
            <v>0</v>
          </cell>
        </row>
        <row r="13">
          <cell r="B13">
            <v>24.899999999999995</v>
          </cell>
          <cell r="C13">
            <v>35.799999999999997</v>
          </cell>
          <cell r="D13">
            <v>16.600000000000001</v>
          </cell>
          <cell r="E13">
            <v>52.25</v>
          </cell>
          <cell r="F13">
            <v>82</v>
          </cell>
          <cell r="G13">
            <v>21</v>
          </cell>
          <cell r="H13">
            <v>18.720000000000002</v>
          </cell>
          <cell r="I13" t="str">
            <v>SO</v>
          </cell>
          <cell r="J13">
            <v>41.76</v>
          </cell>
          <cell r="K13">
            <v>0</v>
          </cell>
        </row>
        <row r="14">
          <cell r="B14">
            <v>25.5</v>
          </cell>
          <cell r="C14">
            <v>35</v>
          </cell>
          <cell r="D14">
            <v>16.600000000000001</v>
          </cell>
          <cell r="E14">
            <v>48.958333333333336</v>
          </cell>
          <cell r="F14">
            <v>87</v>
          </cell>
          <cell r="G14">
            <v>15</v>
          </cell>
          <cell r="H14">
            <v>17.64</v>
          </cell>
          <cell r="I14" t="str">
            <v>SO</v>
          </cell>
          <cell r="J14">
            <v>39.24</v>
          </cell>
          <cell r="K14">
            <v>0</v>
          </cell>
        </row>
        <row r="15">
          <cell r="B15">
            <v>24.245833333333334</v>
          </cell>
          <cell r="C15">
            <v>35</v>
          </cell>
          <cell r="D15">
            <v>14.7</v>
          </cell>
          <cell r="E15">
            <v>42.333333333333336</v>
          </cell>
          <cell r="F15">
            <v>76</v>
          </cell>
          <cell r="G15">
            <v>14</v>
          </cell>
          <cell r="H15">
            <v>21.240000000000002</v>
          </cell>
          <cell r="I15" t="str">
            <v>SO</v>
          </cell>
          <cell r="J15">
            <v>44.64</v>
          </cell>
          <cell r="K15">
            <v>0</v>
          </cell>
        </row>
        <row r="16">
          <cell r="B16">
            <v>25.679166666666671</v>
          </cell>
          <cell r="C16">
            <v>34.6</v>
          </cell>
          <cell r="D16">
            <v>19.3</v>
          </cell>
          <cell r="E16">
            <v>43.125</v>
          </cell>
          <cell r="F16">
            <v>63</v>
          </cell>
          <cell r="G16">
            <v>21</v>
          </cell>
          <cell r="H16">
            <v>28.44</v>
          </cell>
          <cell r="I16" t="str">
            <v>SO</v>
          </cell>
          <cell r="J16">
            <v>60.839999999999996</v>
          </cell>
          <cell r="K16">
            <v>0</v>
          </cell>
        </row>
        <row r="17">
          <cell r="B17">
            <v>20.641666666666669</v>
          </cell>
          <cell r="C17">
            <v>29.5</v>
          </cell>
          <cell r="D17">
            <v>14.5</v>
          </cell>
          <cell r="E17">
            <v>72.25</v>
          </cell>
          <cell r="F17">
            <v>97</v>
          </cell>
          <cell r="G17">
            <v>36</v>
          </cell>
          <cell r="H17">
            <v>18.36</v>
          </cell>
          <cell r="I17" t="str">
            <v>SO</v>
          </cell>
          <cell r="J17">
            <v>43.92</v>
          </cell>
          <cell r="K17">
            <v>3.600000000000001</v>
          </cell>
        </row>
        <row r="18">
          <cell r="B18">
            <v>14.970833333333331</v>
          </cell>
          <cell r="C18">
            <v>22.9</v>
          </cell>
          <cell r="D18">
            <v>8.8000000000000007</v>
          </cell>
          <cell r="E18">
            <v>82.083333333333329</v>
          </cell>
          <cell r="F18">
            <v>99</v>
          </cell>
          <cell r="G18">
            <v>36</v>
          </cell>
          <cell r="H18">
            <v>11.520000000000001</v>
          </cell>
          <cell r="I18" t="str">
            <v>SO</v>
          </cell>
          <cell r="J18">
            <v>23.759999999999998</v>
          </cell>
          <cell r="K18">
            <v>0.2</v>
          </cell>
        </row>
        <row r="19">
          <cell r="B19">
            <v>15.225</v>
          </cell>
          <cell r="C19">
            <v>18.899999999999999</v>
          </cell>
          <cell r="D19">
            <v>13</v>
          </cell>
          <cell r="E19">
            <v>95.208333333333329</v>
          </cell>
          <cell r="F19">
            <v>98</v>
          </cell>
          <cell r="G19">
            <v>89</v>
          </cell>
          <cell r="H19">
            <v>15.48</v>
          </cell>
          <cell r="I19" t="str">
            <v>SO</v>
          </cell>
          <cell r="J19">
            <v>27</v>
          </cell>
          <cell r="K19">
            <v>0</v>
          </cell>
        </row>
        <row r="20">
          <cell r="B20">
            <v>17.574999999999999</v>
          </cell>
          <cell r="C20">
            <v>19.2</v>
          </cell>
          <cell r="D20">
            <v>15.9</v>
          </cell>
          <cell r="E20">
            <v>94.833333333333329</v>
          </cell>
          <cell r="F20">
            <v>98</v>
          </cell>
          <cell r="G20">
            <v>87</v>
          </cell>
          <cell r="H20">
            <v>13.68</v>
          </cell>
          <cell r="I20" t="str">
            <v>SO</v>
          </cell>
          <cell r="J20">
            <v>27</v>
          </cell>
          <cell r="K20">
            <v>0.2</v>
          </cell>
        </row>
        <row r="21">
          <cell r="B21">
            <v>19.987500000000001</v>
          </cell>
          <cell r="C21">
            <v>21.4</v>
          </cell>
          <cell r="D21">
            <v>18.100000000000001</v>
          </cell>
          <cell r="E21">
            <v>86.5</v>
          </cell>
          <cell r="F21">
            <v>94</v>
          </cell>
          <cell r="G21">
            <v>80</v>
          </cell>
          <cell r="H21">
            <v>8.2799999999999994</v>
          </cell>
          <cell r="I21" t="str">
            <v>SO</v>
          </cell>
          <cell r="J21">
            <v>17.64</v>
          </cell>
          <cell r="K21">
            <v>0</v>
          </cell>
        </row>
        <row r="22">
          <cell r="B22">
            <v>19.68</v>
          </cell>
          <cell r="C22">
            <v>20.7</v>
          </cell>
          <cell r="D22">
            <v>18.2</v>
          </cell>
          <cell r="E22">
            <v>93</v>
          </cell>
          <cell r="F22">
            <v>98</v>
          </cell>
          <cell r="G22">
            <v>91</v>
          </cell>
          <cell r="H22">
            <v>16.920000000000002</v>
          </cell>
          <cell r="I22" t="str">
            <v>SO</v>
          </cell>
          <cell r="J22">
            <v>28.44</v>
          </cell>
          <cell r="K22">
            <v>0</v>
          </cell>
        </row>
        <row r="23">
          <cell r="B23">
            <v>26.890909090909091</v>
          </cell>
          <cell r="C23">
            <v>29.9</v>
          </cell>
          <cell r="D23">
            <v>19.8</v>
          </cell>
          <cell r="E23">
            <v>61.545454545454547</v>
          </cell>
          <cell r="F23">
            <v>93</v>
          </cell>
          <cell r="G23">
            <v>48</v>
          </cell>
          <cell r="H23">
            <v>16.2</v>
          </cell>
          <cell r="I23" t="str">
            <v>SO</v>
          </cell>
          <cell r="J23">
            <v>40.32</v>
          </cell>
          <cell r="K23">
            <v>42.8</v>
          </cell>
        </row>
        <row r="24">
          <cell r="B24">
            <v>20.658333333333335</v>
          </cell>
          <cell r="C24">
            <v>25.7</v>
          </cell>
          <cell r="D24">
            <v>13.7</v>
          </cell>
          <cell r="E24">
            <v>68.25</v>
          </cell>
          <cell r="F24">
            <v>92</v>
          </cell>
          <cell r="G24">
            <v>32</v>
          </cell>
          <cell r="H24">
            <v>19.8</v>
          </cell>
          <cell r="I24" t="str">
            <v>SO</v>
          </cell>
          <cell r="J24">
            <v>56.16</v>
          </cell>
          <cell r="K24">
            <v>0.2</v>
          </cell>
        </row>
        <row r="25">
          <cell r="B25">
            <v>13.4125</v>
          </cell>
          <cell r="C25">
            <v>23.6</v>
          </cell>
          <cell r="D25">
            <v>4.9000000000000004</v>
          </cell>
          <cell r="E25">
            <v>56</v>
          </cell>
          <cell r="F25">
            <v>86</v>
          </cell>
          <cell r="G25">
            <v>20</v>
          </cell>
          <cell r="H25">
            <v>9.3600000000000012</v>
          </cell>
          <cell r="I25" t="str">
            <v>SO</v>
          </cell>
          <cell r="J25">
            <v>30.96</v>
          </cell>
          <cell r="K25">
            <v>0</v>
          </cell>
        </row>
        <row r="26">
          <cell r="B26">
            <v>15.199999999999998</v>
          </cell>
          <cell r="C26">
            <v>25.1</v>
          </cell>
          <cell r="D26">
            <v>8.5</v>
          </cell>
          <cell r="E26">
            <v>69.666666666666671</v>
          </cell>
          <cell r="F26">
            <v>98</v>
          </cell>
          <cell r="G26">
            <v>44</v>
          </cell>
          <cell r="H26">
            <v>21.6</v>
          </cell>
          <cell r="I26" t="str">
            <v>SO</v>
          </cell>
          <cell r="J26">
            <v>39.6</v>
          </cell>
          <cell r="K26">
            <v>0</v>
          </cell>
        </row>
        <row r="27">
          <cell r="B27">
            <v>20.087500000000002</v>
          </cell>
          <cell r="C27">
            <v>29.3</v>
          </cell>
          <cell r="D27">
            <v>14.3</v>
          </cell>
          <cell r="E27">
            <v>72.75</v>
          </cell>
          <cell r="F27">
            <v>93</v>
          </cell>
          <cell r="G27">
            <v>41</v>
          </cell>
          <cell r="H27">
            <v>28.08</v>
          </cell>
          <cell r="I27" t="str">
            <v>SO</v>
          </cell>
          <cell r="J27">
            <v>46.440000000000005</v>
          </cell>
          <cell r="K27">
            <v>0</v>
          </cell>
        </row>
        <row r="28">
          <cell r="B28">
            <v>23.349999999999998</v>
          </cell>
          <cell r="C28">
            <v>33.700000000000003</v>
          </cell>
          <cell r="D28">
            <v>15.1</v>
          </cell>
          <cell r="E28">
            <v>62.333333333333336</v>
          </cell>
          <cell r="F28">
            <v>93</v>
          </cell>
          <cell r="G28">
            <v>24</v>
          </cell>
          <cell r="H28">
            <v>24.840000000000003</v>
          </cell>
          <cell r="I28" t="str">
            <v>SO</v>
          </cell>
          <cell r="J28">
            <v>41.76</v>
          </cell>
          <cell r="K28">
            <v>0</v>
          </cell>
        </row>
        <row r="29">
          <cell r="B29">
            <v>23.212499999999995</v>
          </cell>
          <cell r="C29">
            <v>31.7</v>
          </cell>
          <cell r="D29">
            <v>15.3</v>
          </cell>
          <cell r="E29">
            <v>53.125</v>
          </cell>
          <cell r="F29">
            <v>83</v>
          </cell>
          <cell r="G29">
            <v>23</v>
          </cell>
          <cell r="H29">
            <v>24.12</v>
          </cell>
          <cell r="I29" t="str">
            <v>SO</v>
          </cell>
          <cell r="J29">
            <v>42.84</v>
          </cell>
          <cell r="K29">
            <v>0</v>
          </cell>
        </row>
        <row r="30">
          <cell r="B30">
            <v>23.054166666666671</v>
          </cell>
          <cell r="C30">
            <v>34.1</v>
          </cell>
          <cell r="D30">
            <v>13</v>
          </cell>
          <cell r="E30">
            <v>53.125</v>
          </cell>
          <cell r="F30">
            <v>87</v>
          </cell>
          <cell r="G30">
            <v>22</v>
          </cell>
          <cell r="H30">
            <v>15.48</v>
          </cell>
          <cell r="I30" t="str">
            <v>SO</v>
          </cell>
          <cell r="J30">
            <v>32.4</v>
          </cell>
          <cell r="K30">
            <v>0</v>
          </cell>
        </row>
        <row r="31">
          <cell r="B31">
            <v>24.650000000000002</v>
          </cell>
          <cell r="C31">
            <v>34.5</v>
          </cell>
          <cell r="D31">
            <v>16.899999999999999</v>
          </cell>
          <cell r="E31">
            <v>51.875</v>
          </cell>
          <cell r="F31">
            <v>80</v>
          </cell>
          <cell r="G31">
            <v>22</v>
          </cell>
          <cell r="H31">
            <v>17.64</v>
          </cell>
          <cell r="I31" t="str">
            <v>SO</v>
          </cell>
          <cell r="J31">
            <v>34.56</v>
          </cell>
          <cell r="K31">
            <v>0</v>
          </cell>
        </row>
        <row r="32">
          <cell r="B32">
            <v>24.691666666666663</v>
          </cell>
          <cell r="C32">
            <v>34.9</v>
          </cell>
          <cell r="D32">
            <v>15.1</v>
          </cell>
          <cell r="E32">
            <v>48.291666666666664</v>
          </cell>
          <cell r="F32">
            <v>88</v>
          </cell>
          <cell r="G32">
            <v>16</v>
          </cell>
          <cell r="H32">
            <v>18</v>
          </cell>
          <cell r="I32" t="str">
            <v>SO</v>
          </cell>
          <cell r="J32">
            <v>43.56</v>
          </cell>
          <cell r="K32">
            <v>0</v>
          </cell>
        </row>
        <row r="33">
          <cell r="B33">
            <v>24.225000000000005</v>
          </cell>
          <cell r="C33">
            <v>34.9</v>
          </cell>
          <cell r="D33">
            <v>13.9</v>
          </cell>
          <cell r="E33">
            <v>46.458333333333336</v>
          </cell>
          <cell r="F33">
            <v>87</v>
          </cell>
          <cell r="G33">
            <v>14</v>
          </cell>
          <cell r="H33">
            <v>17.64</v>
          </cell>
          <cell r="I33" t="str">
            <v>SO</v>
          </cell>
          <cell r="J33">
            <v>33.480000000000004</v>
          </cell>
          <cell r="K33">
            <v>0</v>
          </cell>
        </row>
        <row r="34">
          <cell r="B34">
            <v>23.766666666666669</v>
          </cell>
          <cell r="C34">
            <v>35.799999999999997</v>
          </cell>
          <cell r="D34">
            <v>13.4</v>
          </cell>
          <cell r="E34">
            <v>50.625</v>
          </cell>
          <cell r="F34">
            <v>87</v>
          </cell>
          <cell r="G34">
            <v>16</v>
          </cell>
          <cell r="H34">
            <v>10.44</v>
          </cell>
          <cell r="I34" t="str">
            <v>SO</v>
          </cell>
          <cell r="J34">
            <v>30.6</v>
          </cell>
          <cell r="K34">
            <v>0</v>
          </cell>
        </row>
        <row r="35">
          <cell r="B35">
            <v>22.604166666666668</v>
          </cell>
          <cell r="C35">
            <v>33.6</v>
          </cell>
          <cell r="D35">
            <v>15.8</v>
          </cell>
          <cell r="E35">
            <v>61.708333333333336</v>
          </cell>
          <cell r="F35">
            <v>89</v>
          </cell>
          <cell r="G35">
            <v>24</v>
          </cell>
          <cell r="H35">
            <v>10.44</v>
          </cell>
          <cell r="I35" t="str">
            <v>SO</v>
          </cell>
          <cell r="J35">
            <v>24.840000000000003</v>
          </cell>
          <cell r="K35">
            <v>0</v>
          </cell>
        </row>
        <row r="36">
          <cell r="I36" t="str">
            <v>SO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18.900000000000002</v>
          </cell>
          <cell r="C5">
            <v>29.5</v>
          </cell>
          <cell r="D5">
            <v>9.4</v>
          </cell>
          <cell r="E5">
            <v>56.083333333333336</v>
          </cell>
          <cell r="F5">
            <v>91</v>
          </cell>
          <cell r="G5">
            <v>23</v>
          </cell>
          <cell r="H5">
            <v>10.44</v>
          </cell>
          <cell r="I5" t="str">
            <v>NE</v>
          </cell>
          <cell r="J5">
            <v>23.759999999999998</v>
          </cell>
          <cell r="K5">
            <v>0</v>
          </cell>
        </row>
        <row r="6">
          <cell r="B6">
            <v>21.558333333333334</v>
          </cell>
          <cell r="C6">
            <v>31.9</v>
          </cell>
          <cell r="D6">
            <v>11.3</v>
          </cell>
          <cell r="E6">
            <v>49.541666666666664</v>
          </cell>
          <cell r="F6">
            <v>88</v>
          </cell>
          <cell r="G6">
            <v>18</v>
          </cell>
          <cell r="H6">
            <v>12.6</v>
          </cell>
          <cell r="I6" t="str">
            <v>N</v>
          </cell>
          <cell r="J6">
            <v>34.56</v>
          </cell>
          <cell r="K6">
            <v>0</v>
          </cell>
        </row>
        <row r="7">
          <cell r="B7">
            <v>19.920833333333334</v>
          </cell>
          <cell r="C7">
            <v>25.6</v>
          </cell>
          <cell r="D7">
            <v>13.7</v>
          </cell>
          <cell r="E7">
            <v>56.541666666666664</v>
          </cell>
          <cell r="F7">
            <v>81</v>
          </cell>
          <cell r="G7">
            <v>33</v>
          </cell>
          <cell r="H7">
            <v>16.2</v>
          </cell>
          <cell r="I7" t="str">
            <v>SO</v>
          </cell>
          <cell r="J7">
            <v>32.04</v>
          </cell>
          <cell r="K7">
            <v>0</v>
          </cell>
        </row>
        <row r="8">
          <cell r="B8">
            <v>17.254166666666663</v>
          </cell>
          <cell r="C8">
            <v>25.9</v>
          </cell>
          <cell r="D8">
            <v>8.8000000000000007</v>
          </cell>
          <cell r="E8">
            <v>66.208333333333329</v>
          </cell>
          <cell r="F8">
            <v>96</v>
          </cell>
          <cell r="G8">
            <v>32</v>
          </cell>
          <cell r="H8">
            <v>12.6</v>
          </cell>
          <cell r="I8" t="str">
            <v>S</v>
          </cell>
          <cell r="J8">
            <v>25.92</v>
          </cell>
          <cell r="K8">
            <v>0</v>
          </cell>
        </row>
        <row r="9">
          <cell r="B9">
            <v>18.579166666666666</v>
          </cell>
          <cell r="C9">
            <v>27.3</v>
          </cell>
          <cell r="D9">
            <v>11.5</v>
          </cell>
          <cell r="E9">
            <v>57.916666666666664</v>
          </cell>
          <cell r="F9">
            <v>88</v>
          </cell>
          <cell r="G9">
            <v>21</v>
          </cell>
          <cell r="H9">
            <v>18</v>
          </cell>
          <cell r="I9" t="str">
            <v>SE</v>
          </cell>
          <cell r="J9">
            <v>37.800000000000004</v>
          </cell>
          <cell r="K9">
            <v>0</v>
          </cell>
        </row>
        <row r="10">
          <cell r="B10">
            <v>19.658333333333335</v>
          </cell>
          <cell r="C10">
            <v>28.7</v>
          </cell>
          <cell r="D10">
            <v>10.9</v>
          </cell>
          <cell r="E10">
            <v>51.541666666666664</v>
          </cell>
          <cell r="F10">
            <v>88</v>
          </cell>
          <cell r="G10">
            <v>22</v>
          </cell>
          <cell r="H10">
            <v>15.48</v>
          </cell>
          <cell r="I10" t="str">
            <v>SE</v>
          </cell>
          <cell r="J10">
            <v>29.16</v>
          </cell>
          <cell r="K10">
            <v>0</v>
          </cell>
        </row>
        <row r="11">
          <cell r="B11">
            <v>21.187500000000004</v>
          </cell>
          <cell r="D11">
            <v>10.8</v>
          </cell>
          <cell r="E11">
            <v>48.125</v>
          </cell>
          <cell r="F11">
            <v>85</v>
          </cell>
          <cell r="G11">
            <v>17</v>
          </cell>
          <cell r="H11">
            <v>13.68</v>
          </cell>
          <cell r="I11" t="str">
            <v>NO</v>
          </cell>
          <cell r="J11">
            <v>37.800000000000004</v>
          </cell>
          <cell r="K11">
            <v>0</v>
          </cell>
        </row>
        <row r="12">
          <cell r="B12">
            <v>24.137499999999999</v>
          </cell>
          <cell r="C12">
            <v>34.799999999999997</v>
          </cell>
          <cell r="D12">
            <v>13.6</v>
          </cell>
          <cell r="E12">
            <v>41.875</v>
          </cell>
          <cell r="F12">
            <v>77</v>
          </cell>
          <cell r="G12">
            <v>16</v>
          </cell>
          <cell r="H12">
            <v>11.879999999999999</v>
          </cell>
          <cell r="I12" t="str">
            <v>L</v>
          </cell>
          <cell r="J12">
            <v>26.28</v>
          </cell>
          <cell r="K12">
            <v>0</v>
          </cell>
        </row>
        <row r="13">
          <cell r="B13">
            <v>25.399999999999995</v>
          </cell>
          <cell r="C13">
            <v>36.200000000000003</v>
          </cell>
          <cell r="D13">
            <v>15.2</v>
          </cell>
          <cell r="E13">
            <v>39.083333333333336</v>
          </cell>
          <cell r="F13">
            <v>73</v>
          </cell>
          <cell r="G13">
            <v>14</v>
          </cell>
          <cell r="H13">
            <v>13.32</v>
          </cell>
          <cell r="I13" t="str">
            <v>O</v>
          </cell>
          <cell r="J13">
            <v>30.240000000000002</v>
          </cell>
          <cell r="K13">
            <v>0</v>
          </cell>
        </row>
        <row r="14">
          <cell r="B14">
            <v>25.1875</v>
          </cell>
          <cell r="C14">
            <v>35.700000000000003</v>
          </cell>
          <cell r="D14">
            <v>14.9</v>
          </cell>
          <cell r="E14">
            <v>42.375</v>
          </cell>
          <cell r="F14">
            <v>81</v>
          </cell>
          <cell r="G14">
            <v>15</v>
          </cell>
          <cell r="H14">
            <v>13.68</v>
          </cell>
          <cell r="I14" t="str">
            <v>L</v>
          </cell>
          <cell r="J14">
            <v>31.319999999999997</v>
          </cell>
          <cell r="K14">
            <v>0</v>
          </cell>
        </row>
        <row r="15">
          <cell r="B15">
            <v>25.604166666666661</v>
          </cell>
          <cell r="C15">
            <v>36.200000000000003</v>
          </cell>
          <cell r="D15">
            <v>15.6</v>
          </cell>
          <cell r="E15">
            <v>39.166666666666664</v>
          </cell>
          <cell r="F15">
            <v>71</v>
          </cell>
          <cell r="G15">
            <v>14</v>
          </cell>
          <cell r="H15">
            <v>10.8</v>
          </cell>
          <cell r="I15" t="str">
            <v>L</v>
          </cell>
          <cell r="J15">
            <v>25.2</v>
          </cell>
          <cell r="K15">
            <v>0</v>
          </cell>
        </row>
        <row r="16">
          <cell r="B16">
            <v>26.137499999999999</v>
          </cell>
          <cell r="C16">
            <v>36.200000000000003</v>
          </cell>
          <cell r="D16">
            <v>15</v>
          </cell>
          <cell r="E16">
            <v>38.125</v>
          </cell>
          <cell r="F16">
            <v>75</v>
          </cell>
          <cell r="G16">
            <v>14</v>
          </cell>
          <cell r="H16">
            <v>15.120000000000001</v>
          </cell>
          <cell r="I16" t="str">
            <v>N</v>
          </cell>
          <cell r="J16">
            <v>32.76</v>
          </cell>
          <cell r="K16">
            <v>0</v>
          </cell>
        </row>
        <row r="17">
          <cell r="B17">
            <v>27.066666666666674</v>
          </cell>
          <cell r="C17">
            <v>35.700000000000003</v>
          </cell>
          <cell r="D17">
            <v>21.2</v>
          </cell>
          <cell r="E17">
            <v>36.291666666666664</v>
          </cell>
          <cell r="F17">
            <v>73</v>
          </cell>
          <cell r="G17">
            <v>17</v>
          </cell>
          <cell r="H17">
            <v>32.04</v>
          </cell>
          <cell r="I17" t="str">
            <v>N</v>
          </cell>
          <cell r="J17">
            <v>51.84</v>
          </cell>
          <cell r="K17">
            <v>0</v>
          </cell>
        </row>
        <row r="18">
          <cell r="B18">
            <v>23.124999999999996</v>
          </cell>
          <cell r="C18">
            <v>29</v>
          </cell>
          <cell r="D18">
            <v>19.399999999999999</v>
          </cell>
          <cell r="E18">
            <v>74.375</v>
          </cell>
          <cell r="F18">
            <v>93</v>
          </cell>
          <cell r="G18">
            <v>51</v>
          </cell>
          <cell r="H18">
            <v>10.08</v>
          </cell>
          <cell r="I18" t="str">
            <v>S</v>
          </cell>
          <cell r="J18">
            <v>27.36</v>
          </cell>
          <cell r="K18">
            <v>0</v>
          </cell>
        </row>
        <row r="19">
          <cell r="B19">
            <v>22.458333333333332</v>
          </cell>
          <cell r="C19">
            <v>30.9</v>
          </cell>
          <cell r="D19">
            <v>18.600000000000001</v>
          </cell>
          <cell r="E19">
            <v>70.375</v>
          </cell>
          <cell r="F19">
            <v>90</v>
          </cell>
          <cell r="G19">
            <v>37</v>
          </cell>
          <cell r="H19">
            <v>29.16</v>
          </cell>
          <cell r="I19" t="str">
            <v>S</v>
          </cell>
          <cell r="J19">
            <v>50.4</v>
          </cell>
          <cell r="K19">
            <v>0</v>
          </cell>
        </row>
        <row r="20">
          <cell r="B20">
            <v>19.733333333333334</v>
          </cell>
          <cell r="C20">
            <v>22.3</v>
          </cell>
          <cell r="D20">
            <v>18</v>
          </cell>
          <cell r="E20">
            <v>80.708333333333329</v>
          </cell>
          <cell r="F20">
            <v>90</v>
          </cell>
          <cell r="G20">
            <v>67</v>
          </cell>
          <cell r="H20">
            <v>16.559999999999999</v>
          </cell>
          <cell r="I20" t="str">
            <v>SE</v>
          </cell>
          <cell r="J20">
            <v>34.56</v>
          </cell>
          <cell r="K20">
            <v>0</v>
          </cell>
        </row>
        <row r="21">
          <cell r="B21">
            <v>20.020833333333332</v>
          </cell>
          <cell r="C21">
            <v>22</v>
          </cell>
          <cell r="D21">
            <v>18.7</v>
          </cell>
          <cell r="E21">
            <v>90.041666666666671</v>
          </cell>
          <cell r="F21">
            <v>94</v>
          </cell>
          <cell r="G21">
            <v>77</v>
          </cell>
          <cell r="H21">
            <v>12.24</v>
          </cell>
          <cell r="I21" t="str">
            <v>SE</v>
          </cell>
          <cell r="J21">
            <v>23.040000000000003</v>
          </cell>
          <cell r="K21">
            <v>0</v>
          </cell>
        </row>
        <row r="22">
          <cell r="B22">
            <v>20.154166666666672</v>
          </cell>
          <cell r="C22">
            <v>22.8</v>
          </cell>
          <cell r="D22">
            <v>18.7</v>
          </cell>
          <cell r="E22">
            <v>89.666666666666671</v>
          </cell>
          <cell r="F22">
            <v>95</v>
          </cell>
          <cell r="G22">
            <v>74</v>
          </cell>
          <cell r="H22">
            <v>9.7200000000000006</v>
          </cell>
          <cell r="I22" t="str">
            <v>SE</v>
          </cell>
          <cell r="J22">
            <v>23.759999999999998</v>
          </cell>
          <cell r="K22">
            <v>4.8</v>
          </cell>
        </row>
        <row r="23">
          <cell r="B23">
            <v>24.287499999999998</v>
          </cell>
          <cell r="C23">
            <v>35.200000000000003</v>
          </cell>
          <cell r="D23">
            <v>17.399999999999999</v>
          </cell>
          <cell r="E23">
            <v>67.708333333333329</v>
          </cell>
          <cell r="F23">
            <v>95</v>
          </cell>
          <cell r="G23">
            <v>22</v>
          </cell>
          <cell r="H23">
            <v>11.879999999999999</v>
          </cell>
          <cell r="I23" t="str">
            <v>N</v>
          </cell>
          <cell r="J23">
            <v>29.52</v>
          </cell>
          <cell r="K23">
            <v>0</v>
          </cell>
        </row>
        <row r="24">
          <cell r="B24">
            <v>21.445833333333336</v>
          </cell>
          <cell r="C24">
            <v>26</v>
          </cell>
          <cell r="D24">
            <v>18.7</v>
          </cell>
          <cell r="E24">
            <v>85.083333333333329</v>
          </cell>
          <cell r="F24">
            <v>94</v>
          </cell>
          <cell r="G24">
            <v>59</v>
          </cell>
          <cell r="H24">
            <v>20.52</v>
          </cell>
          <cell r="I24" t="str">
            <v>O</v>
          </cell>
          <cell r="J24">
            <v>38.159999999999997</v>
          </cell>
          <cell r="K24">
            <v>15.200000000000001</v>
          </cell>
        </row>
        <row r="25">
          <cell r="B25">
            <v>19.570833333333333</v>
          </cell>
          <cell r="C25">
            <v>23.1</v>
          </cell>
          <cell r="D25">
            <v>16.2</v>
          </cell>
          <cell r="E25">
            <v>82.208333333333329</v>
          </cell>
          <cell r="F25">
            <v>93</v>
          </cell>
          <cell r="G25">
            <v>66</v>
          </cell>
          <cell r="H25">
            <v>19.8</v>
          </cell>
          <cell r="I25" t="str">
            <v>S</v>
          </cell>
          <cell r="J25">
            <v>31.680000000000003</v>
          </cell>
          <cell r="K25">
            <v>0</v>
          </cell>
        </row>
        <row r="26">
          <cell r="B26">
            <v>20.537500000000001</v>
          </cell>
          <cell r="C26">
            <v>30.7</v>
          </cell>
          <cell r="D26">
            <v>13.4</v>
          </cell>
          <cell r="E26">
            <v>66.166666666666671</v>
          </cell>
          <cell r="F26">
            <v>89</v>
          </cell>
          <cell r="G26">
            <v>35</v>
          </cell>
          <cell r="H26">
            <v>14.04</v>
          </cell>
          <cell r="I26" t="str">
            <v>SE</v>
          </cell>
          <cell r="J26">
            <v>30.240000000000002</v>
          </cell>
          <cell r="K26">
            <v>0</v>
          </cell>
        </row>
        <row r="27">
          <cell r="B27">
            <v>25.937499999999996</v>
          </cell>
          <cell r="C27">
            <v>33</v>
          </cell>
          <cell r="D27">
            <v>18.399999999999999</v>
          </cell>
          <cell r="E27">
            <v>52.041666666666664</v>
          </cell>
          <cell r="F27">
            <v>81</v>
          </cell>
          <cell r="G27">
            <v>29</v>
          </cell>
          <cell r="H27">
            <v>24.840000000000003</v>
          </cell>
          <cell r="I27" t="str">
            <v>NE</v>
          </cell>
          <cell r="J27">
            <v>47.519999999999996</v>
          </cell>
          <cell r="K27">
            <v>0</v>
          </cell>
        </row>
        <row r="28">
          <cell r="B28">
            <v>25.324999999999992</v>
          </cell>
          <cell r="C28">
            <v>33.1</v>
          </cell>
          <cell r="D28">
            <v>17.100000000000001</v>
          </cell>
          <cell r="E28">
            <v>47.791666666666664</v>
          </cell>
          <cell r="F28">
            <v>86</v>
          </cell>
          <cell r="G28">
            <v>20</v>
          </cell>
          <cell r="H28">
            <v>17.64</v>
          </cell>
          <cell r="I28" t="str">
            <v>L</v>
          </cell>
          <cell r="J28">
            <v>38.880000000000003</v>
          </cell>
          <cell r="K28">
            <v>0</v>
          </cell>
        </row>
        <row r="29">
          <cell r="B29">
            <v>24.462500000000002</v>
          </cell>
          <cell r="C29">
            <v>32.4</v>
          </cell>
          <cell r="D29">
            <v>15.9</v>
          </cell>
          <cell r="E29">
            <v>45.041666666666664</v>
          </cell>
          <cell r="F29">
            <v>78</v>
          </cell>
          <cell r="G29">
            <v>25</v>
          </cell>
          <cell r="H29">
            <v>12.96</v>
          </cell>
          <cell r="I29" t="str">
            <v>L</v>
          </cell>
          <cell r="J29">
            <v>30.96</v>
          </cell>
          <cell r="K29">
            <v>0</v>
          </cell>
        </row>
        <row r="30">
          <cell r="B30">
            <v>25.129166666666666</v>
          </cell>
          <cell r="C30">
            <v>33.9</v>
          </cell>
          <cell r="D30">
            <v>15.6</v>
          </cell>
          <cell r="E30">
            <v>46.833333333333336</v>
          </cell>
          <cell r="F30">
            <v>85</v>
          </cell>
          <cell r="G30">
            <v>21</v>
          </cell>
          <cell r="H30">
            <v>15.48</v>
          </cell>
          <cell r="I30" t="str">
            <v>L</v>
          </cell>
          <cell r="J30">
            <v>27.36</v>
          </cell>
          <cell r="K30">
            <v>0</v>
          </cell>
        </row>
        <row r="31">
          <cell r="B31">
            <v>25.308333333333337</v>
          </cell>
          <cell r="C31">
            <v>34.700000000000003</v>
          </cell>
          <cell r="D31">
            <v>13.9</v>
          </cell>
          <cell r="E31">
            <v>40.833333333333336</v>
          </cell>
          <cell r="F31">
            <v>82</v>
          </cell>
          <cell r="G31">
            <v>13</v>
          </cell>
          <cell r="H31">
            <v>13.32</v>
          </cell>
          <cell r="I31" t="str">
            <v>SE</v>
          </cell>
          <cell r="J31">
            <v>23.040000000000003</v>
          </cell>
          <cell r="K31">
            <v>0</v>
          </cell>
        </row>
        <row r="32">
          <cell r="B32">
            <v>25.583333333333339</v>
          </cell>
          <cell r="C32">
            <v>35.4</v>
          </cell>
          <cell r="D32">
            <v>15.4</v>
          </cell>
          <cell r="E32">
            <v>36.583333333333336</v>
          </cell>
          <cell r="F32">
            <v>75</v>
          </cell>
          <cell r="G32">
            <v>11</v>
          </cell>
          <cell r="H32">
            <v>13.68</v>
          </cell>
          <cell r="I32" t="str">
            <v>SE</v>
          </cell>
          <cell r="J32">
            <v>21.6</v>
          </cell>
          <cell r="K32">
            <v>0</v>
          </cell>
        </row>
        <row r="33">
          <cell r="B33">
            <v>24.941666666666666</v>
          </cell>
          <cell r="C33">
            <v>36.6</v>
          </cell>
          <cell r="D33">
            <v>13.4</v>
          </cell>
          <cell r="E33">
            <v>38.708333333333336</v>
          </cell>
          <cell r="F33">
            <v>79</v>
          </cell>
          <cell r="G33">
            <v>11</v>
          </cell>
          <cell r="H33">
            <v>11.16</v>
          </cell>
          <cell r="I33" t="str">
            <v>S</v>
          </cell>
          <cell r="J33">
            <v>23.759999999999998</v>
          </cell>
          <cell r="K33">
            <v>0</v>
          </cell>
        </row>
        <row r="34">
          <cell r="B34">
            <v>25.808333333333337</v>
          </cell>
          <cell r="C34">
            <v>37.1</v>
          </cell>
          <cell r="D34">
            <v>13.7</v>
          </cell>
          <cell r="E34">
            <v>37.333333333333336</v>
          </cell>
          <cell r="F34">
            <v>82</v>
          </cell>
          <cell r="G34">
            <v>13</v>
          </cell>
          <cell r="H34">
            <v>15.48</v>
          </cell>
          <cell r="I34" t="str">
            <v>SO</v>
          </cell>
          <cell r="J34">
            <v>31.680000000000003</v>
          </cell>
          <cell r="K34">
            <v>0</v>
          </cell>
        </row>
        <row r="35">
          <cell r="B35">
            <v>25.75</v>
          </cell>
          <cell r="C35">
            <v>36.5</v>
          </cell>
          <cell r="D35">
            <v>13.8</v>
          </cell>
          <cell r="E35">
            <v>39.083333333333336</v>
          </cell>
          <cell r="F35">
            <v>84</v>
          </cell>
          <cell r="G35">
            <v>12</v>
          </cell>
          <cell r="H35">
            <v>14.76</v>
          </cell>
          <cell r="I35" t="str">
            <v>S</v>
          </cell>
          <cell r="J35">
            <v>30.96</v>
          </cell>
          <cell r="K35">
            <v>0</v>
          </cell>
        </row>
        <row r="36">
          <cell r="I36" t="str">
            <v>SE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19.466666666666665</v>
          </cell>
          <cell r="C5">
            <v>26.3</v>
          </cell>
          <cell r="D5">
            <v>14.8</v>
          </cell>
          <cell r="E5">
            <v>50.958333333333336</v>
          </cell>
          <cell r="F5">
            <v>61</v>
          </cell>
          <cell r="G5">
            <v>37</v>
          </cell>
          <cell r="H5">
            <v>19.440000000000001</v>
          </cell>
          <cell r="I5" t="str">
            <v>SO</v>
          </cell>
          <cell r="J5">
            <v>39.24</v>
          </cell>
          <cell r="K5">
            <v>0</v>
          </cell>
        </row>
        <row r="6">
          <cell r="B6">
            <v>18.304166666666667</v>
          </cell>
          <cell r="C6">
            <v>25.6</v>
          </cell>
          <cell r="D6">
            <v>12.6</v>
          </cell>
          <cell r="E6">
            <v>56.75</v>
          </cell>
          <cell r="F6">
            <v>75</v>
          </cell>
          <cell r="G6">
            <v>43</v>
          </cell>
          <cell r="H6">
            <v>21.96</v>
          </cell>
          <cell r="I6" t="str">
            <v>SO</v>
          </cell>
          <cell r="J6">
            <v>45</v>
          </cell>
          <cell r="K6">
            <v>3</v>
          </cell>
        </row>
        <row r="7">
          <cell r="B7">
            <v>12.029166666666667</v>
          </cell>
          <cell r="C7">
            <v>14.2</v>
          </cell>
          <cell r="D7">
            <v>10.6</v>
          </cell>
          <cell r="E7">
            <v>81.25</v>
          </cell>
          <cell r="F7">
            <v>83</v>
          </cell>
          <cell r="G7">
            <v>75</v>
          </cell>
          <cell r="H7">
            <v>23.759999999999998</v>
          </cell>
          <cell r="I7" t="str">
            <v>SO</v>
          </cell>
          <cell r="J7">
            <v>50.4</v>
          </cell>
          <cell r="K7">
            <v>2.4</v>
          </cell>
        </row>
        <row r="8">
          <cell r="B8">
            <v>14.675000000000002</v>
          </cell>
          <cell r="C8">
            <v>22.2</v>
          </cell>
          <cell r="D8">
            <v>10.5</v>
          </cell>
          <cell r="E8">
            <v>78.083333333333329</v>
          </cell>
          <cell r="F8">
            <v>87</v>
          </cell>
          <cell r="G8">
            <v>62</v>
          </cell>
          <cell r="H8">
            <v>17.28</v>
          </cell>
          <cell r="I8" t="str">
            <v>SO</v>
          </cell>
          <cell r="J8">
            <v>32.4</v>
          </cell>
          <cell r="K8">
            <v>0</v>
          </cell>
        </row>
        <row r="9">
          <cell r="B9">
            <v>16.074999999999999</v>
          </cell>
          <cell r="C9">
            <v>23.7</v>
          </cell>
          <cell r="D9">
            <v>10</v>
          </cell>
          <cell r="E9">
            <v>67.916666666666671</v>
          </cell>
          <cell r="F9">
            <v>79</v>
          </cell>
          <cell r="G9">
            <v>52</v>
          </cell>
          <cell r="H9">
            <v>26.28</v>
          </cell>
          <cell r="I9" t="str">
            <v>SO</v>
          </cell>
          <cell r="J9">
            <v>45</v>
          </cell>
          <cell r="K9">
            <v>0</v>
          </cell>
        </row>
        <row r="10">
          <cell r="B10">
            <v>17.483333333333331</v>
          </cell>
          <cell r="C10">
            <v>25.8</v>
          </cell>
          <cell r="D10">
            <v>11.5</v>
          </cell>
          <cell r="E10">
            <v>61.958333333333336</v>
          </cell>
          <cell r="F10">
            <v>75</v>
          </cell>
          <cell r="G10">
            <v>48</v>
          </cell>
          <cell r="H10">
            <v>25.2</v>
          </cell>
          <cell r="I10" t="str">
            <v>SO</v>
          </cell>
          <cell r="J10">
            <v>46.080000000000005</v>
          </cell>
          <cell r="K10">
            <v>0</v>
          </cell>
        </row>
        <row r="11">
          <cell r="B11">
            <v>19.241666666666667</v>
          </cell>
          <cell r="C11">
            <v>28.6</v>
          </cell>
          <cell r="D11">
            <v>12.3</v>
          </cell>
          <cell r="E11">
            <v>58.25</v>
          </cell>
          <cell r="F11">
            <v>71</v>
          </cell>
          <cell r="G11">
            <v>41</v>
          </cell>
          <cell r="H11">
            <v>21.240000000000002</v>
          </cell>
          <cell r="I11" t="str">
            <v>SO</v>
          </cell>
          <cell r="J11">
            <v>38.519999999999996</v>
          </cell>
          <cell r="K11">
            <v>0</v>
          </cell>
        </row>
        <row r="12">
          <cell r="B12">
            <v>23.929166666666664</v>
          </cell>
          <cell r="C12">
            <v>31.8</v>
          </cell>
          <cell r="D12">
            <v>15.6</v>
          </cell>
          <cell r="E12">
            <v>47.791666666666664</v>
          </cell>
          <cell r="F12">
            <v>63</v>
          </cell>
          <cell r="G12">
            <v>34</v>
          </cell>
          <cell r="H12">
            <v>19.079999999999998</v>
          </cell>
          <cell r="I12" t="str">
            <v>O</v>
          </cell>
          <cell r="J12">
            <v>46.800000000000004</v>
          </cell>
          <cell r="K12">
            <v>0</v>
          </cell>
        </row>
        <row r="13">
          <cell r="B13">
            <v>27.641666666666666</v>
          </cell>
          <cell r="C13">
            <v>32.200000000000003</v>
          </cell>
          <cell r="D13">
            <v>24.3</v>
          </cell>
          <cell r="E13">
            <v>44.083333333333336</v>
          </cell>
          <cell r="F13">
            <v>51</v>
          </cell>
          <cell r="G13">
            <v>38</v>
          </cell>
          <cell r="H13">
            <v>16.559999999999999</v>
          </cell>
          <cell r="I13" t="str">
            <v>O</v>
          </cell>
          <cell r="J13">
            <v>40.680000000000007</v>
          </cell>
          <cell r="K13">
            <v>0</v>
          </cell>
        </row>
        <row r="14">
          <cell r="B14">
            <v>26.545833333333334</v>
          </cell>
          <cell r="C14">
            <v>33.4</v>
          </cell>
          <cell r="D14">
            <v>19.7</v>
          </cell>
          <cell r="E14">
            <v>47.291666666666664</v>
          </cell>
          <cell r="F14">
            <v>61</v>
          </cell>
          <cell r="G14">
            <v>29</v>
          </cell>
          <cell r="H14">
            <v>15.120000000000001</v>
          </cell>
          <cell r="I14" t="str">
            <v>O</v>
          </cell>
          <cell r="J14">
            <v>40.32</v>
          </cell>
          <cell r="K14">
            <v>0</v>
          </cell>
        </row>
        <row r="15">
          <cell r="B15">
            <v>24.849999999999998</v>
          </cell>
          <cell r="C15">
            <v>33</v>
          </cell>
          <cell r="D15">
            <v>17.600000000000001</v>
          </cell>
          <cell r="E15">
            <v>44.25</v>
          </cell>
          <cell r="F15">
            <v>56</v>
          </cell>
          <cell r="G15">
            <v>32</v>
          </cell>
          <cell r="H15">
            <v>21.96</v>
          </cell>
          <cell r="I15" t="str">
            <v>O</v>
          </cell>
          <cell r="J15">
            <v>50.76</v>
          </cell>
          <cell r="K15">
            <v>0</v>
          </cell>
        </row>
        <row r="16">
          <cell r="B16">
            <v>25.775000000000002</v>
          </cell>
          <cell r="C16">
            <v>31.7</v>
          </cell>
          <cell r="D16">
            <v>17.399999999999999</v>
          </cell>
          <cell r="E16">
            <v>47.833333333333336</v>
          </cell>
          <cell r="F16">
            <v>62</v>
          </cell>
          <cell r="G16">
            <v>36</v>
          </cell>
          <cell r="H16">
            <v>24.12</v>
          </cell>
          <cell r="I16" t="str">
            <v>O</v>
          </cell>
          <cell r="J16">
            <v>62.639999999999993</v>
          </cell>
          <cell r="K16">
            <v>0</v>
          </cell>
        </row>
        <row r="17">
          <cell r="B17">
            <v>19.020833333333332</v>
          </cell>
          <cell r="C17">
            <v>27.4</v>
          </cell>
          <cell r="D17">
            <v>13.3</v>
          </cell>
          <cell r="E17">
            <v>69.75</v>
          </cell>
          <cell r="F17">
            <v>81</v>
          </cell>
          <cell r="G17">
            <v>47</v>
          </cell>
          <cell r="H17">
            <v>20.16</v>
          </cell>
          <cell r="I17" t="str">
            <v>O</v>
          </cell>
          <cell r="J17">
            <v>49.680000000000007</v>
          </cell>
          <cell r="K17">
            <v>20.399999999999995</v>
          </cell>
        </row>
        <row r="18">
          <cell r="B18">
            <v>14.574999999999998</v>
          </cell>
          <cell r="C18">
            <v>20.5</v>
          </cell>
          <cell r="D18">
            <v>9.9</v>
          </cell>
          <cell r="E18">
            <v>77.25</v>
          </cell>
          <cell r="F18">
            <v>83</v>
          </cell>
          <cell r="G18">
            <v>67</v>
          </cell>
          <cell r="H18">
            <v>18.36</v>
          </cell>
          <cell r="I18" t="str">
            <v>O</v>
          </cell>
          <cell r="J18">
            <v>35.28</v>
          </cell>
          <cell r="K18">
            <v>9.6</v>
          </cell>
        </row>
        <row r="19">
          <cell r="B19">
            <v>14.700000000000003</v>
          </cell>
          <cell r="C19">
            <v>18.2</v>
          </cell>
          <cell r="D19">
            <v>12.2</v>
          </cell>
          <cell r="E19">
            <v>83.5</v>
          </cell>
          <cell r="F19">
            <v>90</v>
          </cell>
          <cell r="G19">
            <v>78</v>
          </cell>
          <cell r="H19">
            <v>19.440000000000001</v>
          </cell>
          <cell r="I19" t="str">
            <v>O</v>
          </cell>
          <cell r="J19">
            <v>34.92</v>
          </cell>
          <cell r="K19">
            <v>30.799999999999997</v>
          </cell>
        </row>
        <row r="20">
          <cell r="B20">
            <v>16.870833333333334</v>
          </cell>
          <cell r="C20">
            <v>18.5</v>
          </cell>
          <cell r="D20">
            <v>15.9</v>
          </cell>
          <cell r="E20">
            <v>85.708333333333329</v>
          </cell>
          <cell r="F20">
            <v>88</v>
          </cell>
          <cell r="G20">
            <v>85</v>
          </cell>
          <cell r="H20">
            <v>17.64</v>
          </cell>
          <cell r="I20" t="str">
            <v>O</v>
          </cell>
          <cell r="J20">
            <v>39.24</v>
          </cell>
          <cell r="K20">
            <v>2</v>
          </cell>
        </row>
        <row r="21">
          <cell r="B21">
            <v>17.883333333333333</v>
          </cell>
          <cell r="C21">
            <v>20.8</v>
          </cell>
          <cell r="D21">
            <v>16.600000000000001</v>
          </cell>
          <cell r="E21">
            <v>86.5</v>
          </cell>
          <cell r="F21">
            <v>90</v>
          </cell>
          <cell r="G21">
            <v>83</v>
          </cell>
          <cell r="H21">
            <v>17.28</v>
          </cell>
          <cell r="I21" t="str">
            <v>O</v>
          </cell>
          <cell r="J21">
            <v>33.119999999999997</v>
          </cell>
          <cell r="K21">
            <v>5.2</v>
          </cell>
        </row>
        <row r="22">
          <cell r="B22">
            <v>18.645833333333336</v>
          </cell>
          <cell r="C22">
            <v>23.2</v>
          </cell>
          <cell r="D22">
            <v>16.7</v>
          </cell>
          <cell r="E22">
            <v>86.166666666666671</v>
          </cell>
          <cell r="F22">
            <v>90</v>
          </cell>
          <cell r="G22">
            <v>79</v>
          </cell>
          <cell r="H22">
            <v>16.2</v>
          </cell>
          <cell r="I22" t="str">
            <v>O</v>
          </cell>
          <cell r="J22">
            <v>31.319999999999997</v>
          </cell>
          <cell r="K22">
            <v>0.2</v>
          </cell>
        </row>
        <row r="23">
          <cell r="B23">
            <v>22.149999999999995</v>
          </cell>
          <cell r="C23">
            <v>29.4</v>
          </cell>
          <cell r="D23">
            <v>17.899999999999999</v>
          </cell>
          <cell r="E23">
            <v>78.458333333333329</v>
          </cell>
          <cell r="F23">
            <v>89</v>
          </cell>
          <cell r="G23">
            <v>58</v>
          </cell>
          <cell r="H23">
            <v>18.36</v>
          </cell>
          <cell r="I23" t="str">
            <v>SO</v>
          </cell>
          <cell r="J23">
            <v>47.519999999999996</v>
          </cell>
          <cell r="K23">
            <v>0</v>
          </cell>
        </row>
        <row r="24">
          <cell r="B24">
            <v>19.770833333333336</v>
          </cell>
          <cell r="C24">
            <v>25.1</v>
          </cell>
          <cell r="D24">
            <v>13.9</v>
          </cell>
          <cell r="E24">
            <v>72.5</v>
          </cell>
          <cell r="F24">
            <v>87</v>
          </cell>
          <cell r="G24">
            <v>53</v>
          </cell>
          <cell r="H24">
            <v>25.92</v>
          </cell>
          <cell r="I24" t="str">
            <v>SO</v>
          </cell>
          <cell r="J24">
            <v>57.24</v>
          </cell>
          <cell r="K24">
            <v>1.2000000000000002</v>
          </cell>
        </row>
        <row r="25">
          <cell r="B25">
            <v>13.458333333333336</v>
          </cell>
          <cell r="C25">
            <v>22.4</v>
          </cell>
          <cell r="D25">
            <v>6.5</v>
          </cell>
          <cell r="E25">
            <v>56.041666666666664</v>
          </cell>
          <cell r="F25">
            <v>70</v>
          </cell>
          <cell r="G25">
            <v>37</v>
          </cell>
          <cell r="H25">
            <v>17.28</v>
          </cell>
          <cell r="I25" t="str">
            <v>SO</v>
          </cell>
          <cell r="J25">
            <v>31.680000000000003</v>
          </cell>
          <cell r="K25">
            <v>0</v>
          </cell>
        </row>
        <row r="26">
          <cell r="B26">
            <v>15.829166666666667</v>
          </cell>
          <cell r="C26">
            <v>23.9</v>
          </cell>
          <cell r="D26">
            <v>10</v>
          </cell>
          <cell r="E26">
            <v>65.875</v>
          </cell>
          <cell r="F26">
            <v>82</v>
          </cell>
          <cell r="G26">
            <v>44</v>
          </cell>
          <cell r="H26">
            <v>25.92</v>
          </cell>
          <cell r="I26" t="str">
            <v>SO</v>
          </cell>
          <cell r="J26">
            <v>47.16</v>
          </cell>
          <cell r="K26">
            <v>0</v>
          </cell>
        </row>
        <row r="27">
          <cell r="B27">
            <v>21.616666666666664</v>
          </cell>
          <cell r="C27">
            <v>29.9</v>
          </cell>
          <cell r="D27">
            <v>15.7</v>
          </cell>
          <cell r="E27">
            <v>67.75</v>
          </cell>
          <cell r="F27">
            <v>79</v>
          </cell>
          <cell r="G27">
            <v>52</v>
          </cell>
          <cell r="H27">
            <v>21.240000000000002</v>
          </cell>
          <cell r="I27" t="str">
            <v>SO</v>
          </cell>
          <cell r="J27">
            <v>38.159999999999997</v>
          </cell>
          <cell r="K27">
            <v>0</v>
          </cell>
        </row>
        <row r="28">
          <cell r="B28">
            <v>23.833333333333332</v>
          </cell>
          <cell r="C28">
            <v>32.5</v>
          </cell>
          <cell r="D28">
            <v>17.5</v>
          </cell>
          <cell r="E28">
            <v>61.208333333333336</v>
          </cell>
          <cell r="F28">
            <v>77</v>
          </cell>
          <cell r="G28">
            <v>35</v>
          </cell>
          <cell r="H28">
            <v>21.6</v>
          </cell>
          <cell r="I28" t="str">
            <v>SO</v>
          </cell>
          <cell r="J28">
            <v>45.72</v>
          </cell>
          <cell r="K28">
            <v>0</v>
          </cell>
        </row>
        <row r="29">
          <cell r="B29">
            <v>23.383333333333336</v>
          </cell>
          <cell r="C29">
            <v>30.7</v>
          </cell>
          <cell r="D29">
            <v>16.899999999999999</v>
          </cell>
          <cell r="E29">
            <v>54.666666666666664</v>
          </cell>
          <cell r="F29">
            <v>67</v>
          </cell>
          <cell r="G29">
            <v>38</v>
          </cell>
          <cell r="H29">
            <v>23.759999999999998</v>
          </cell>
          <cell r="I29" t="str">
            <v>SO</v>
          </cell>
          <cell r="J29">
            <v>48.96</v>
          </cell>
          <cell r="K29">
            <v>0</v>
          </cell>
        </row>
        <row r="30">
          <cell r="B30">
            <v>23.233333333333334</v>
          </cell>
          <cell r="C30">
            <v>32.1</v>
          </cell>
          <cell r="D30">
            <v>16.3</v>
          </cell>
          <cell r="E30">
            <v>56.166666666666664</v>
          </cell>
          <cell r="F30">
            <v>71</v>
          </cell>
          <cell r="G30">
            <v>41</v>
          </cell>
          <cell r="H30">
            <v>17.64</v>
          </cell>
          <cell r="I30" t="str">
            <v>SO</v>
          </cell>
          <cell r="J30">
            <v>35.64</v>
          </cell>
          <cell r="K30">
            <v>0</v>
          </cell>
        </row>
        <row r="31">
          <cell r="B31">
            <v>25.620833333333334</v>
          </cell>
          <cell r="C31">
            <v>32.299999999999997</v>
          </cell>
          <cell r="D31">
            <v>18.2</v>
          </cell>
          <cell r="E31">
            <v>52.083333333333336</v>
          </cell>
          <cell r="F31">
            <v>66</v>
          </cell>
          <cell r="G31">
            <v>39</v>
          </cell>
          <cell r="H31">
            <v>16.559999999999999</v>
          </cell>
          <cell r="I31" t="str">
            <v>O</v>
          </cell>
          <cell r="J31">
            <v>34.56</v>
          </cell>
          <cell r="K31">
            <v>0</v>
          </cell>
        </row>
        <row r="32">
          <cell r="B32">
            <v>25.545833333333338</v>
          </cell>
          <cell r="C32">
            <v>33.4</v>
          </cell>
          <cell r="D32">
            <v>18.5</v>
          </cell>
          <cell r="E32">
            <v>50.208333333333336</v>
          </cell>
          <cell r="F32">
            <v>64</v>
          </cell>
          <cell r="G32">
            <v>34</v>
          </cell>
          <cell r="H32">
            <v>19.8</v>
          </cell>
          <cell r="I32" t="str">
            <v>SO</v>
          </cell>
          <cell r="J32">
            <v>39.6</v>
          </cell>
          <cell r="K32">
            <v>0</v>
          </cell>
        </row>
        <row r="33">
          <cell r="B33">
            <v>25.345833333333335</v>
          </cell>
          <cell r="C33">
            <v>33.5</v>
          </cell>
          <cell r="D33">
            <v>18.7</v>
          </cell>
          <cell r="E33">
            <v>46.25</v>
          </cell>
          <cell r="F33">
            <v>58</v>
          </cell>
          <cell r="G33">
            <v>33</v>
          </cell>
          <cell r="H33">
            <v>21.240000000000002</v>
          </cell>
          <cell r="I33" t="str">
            <v>SO</v>
          </cell>
          <cell r="J33">
            <v>39.6</v>
          </cell>
          <cell r="K33">
            <v>0</v>
          </cell>
        </row>
        <row r="34">
          <cell r="B34">
            <v>25.987499999999994</v>
          </cell>
          <cell r="C34">
            <v>32.9</v>
          </cell>
          <cell r="D34">
            <v>21</v>
          </cell>
          <cell r="E34">
            <v>44.541666666666664</v>
          </cell>
          <cell r="F34">
            <v>65</v>
          </cell>
          <cell r="G34">
            <v>36</v>
          </cell>
          <cell r="H34">
            <v>15.840000000000002</v>
          </cell>
          <cell r="I34" t="str">
            <v>SO</v>
          </cell>
          <cell r="J34">
            <v>32.04</v>
          </cell>
          <cell r="K34">
            <v>0</v>
          </cell>
        </row>
        <row r="35">
          <cell r="B35">
            <v>21.883333333333336</v>
          </cell>
          <cell r="C35">
            <v>32.799999999999997</v>
          </cell>
          <cell r="D35">
            <v>14.8</v>
          </cell>
          <cell r="E35">
            <v>65.458333333333329</v>
          </cell>
          <cell r="F35">
            <v>76</v>
          </cell>
          <cell r="G35">
            <v>39</v>
          </cell>
          <cell r="H35">
            <v>16.2</v>
          </cell>
          <cell r="I35" t="str">
            <v>SO</v>
          </cell>
          <cell r="J35">
            <v>31.319999999999997</v>
          </cell>
          <cell r="K35">
            <v>0</v>
          </cell>
        </row>
        <row r="36">
          <cell r="I36" t="str">
            <v>SO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25.033333333333331</v>
          </cell>
          <cell r="C5">
            <v>33.4</v>
          </cell>
          <cell r="D5">
            <v>17.8</v>
          </cell>
          <cell r="E5">
            <v>44.375</v>
          </cell>
          <cell r="F5">
            <v>62</v>
          </cell>
          <cell r="G5">
            <v>24</v>
          </cell>
          <cell r="H5">
            <v>13.68</v>
          </cell>
          <cell r="I5" t="str">
            <v>N</v>
          </cell>
          <cell r="J5">
            <v>32.04</v>
          </cell>
          <cell r="K5">
            <v>0</v>
          </cell>
        </row>
        <row r="6">
          <cell r="B6">
            <v>21.816666666666674</v>
          </cell>
          <cell r="C6">
            <v>28.1</v>
          </cell>
          <cell r="D6">
            <v>15</v>
          </cell>
          <cell r="E6">
            <v>54.541666666666664</v>
          </cell>
          <cell r="F6">
            <v>82</v>
          </cell>
          <cell r="G6">
            <v>30</v>
          </cell>
          <cell r="H6">
            <v>14.04</v>
          </cell>
          <cell r="I6" t="str">
            <v>SO</v>
          </cell>
          <cell r="J6">
            <v>32.76</v>
          </cell>
          <cell r="K6">
            <v>0.6</v>
          </cell>
        </row>
        <row r="7">
          <cell r="B7">
            <v>16.650000000000002</v>
          </cell>
          <cell r="C7">
            <v>21.6</v>
          </cell>
          <cell r="D7">
            <v>13.3</v>
          </cell>
          <cell r="E7">
            <v>71.75</v>
          </cell>
          <cell r="F7">
            <v>83</v>
          </cell>
          <cell r="G7">
            <v>51</v>
          </cell>
          <cell r="H7">
            <v>13.68</v>
          </cell>
          <cell r="I7" t="str">
            <v>SO</v>
          </cell>
          <cell r="J7">
            <v>28.8</v>
          </cell>
          <cell r="K7">
            <v>0</v>
          </cell>
        </row>
        <row r="8">
          <cell r="B8">
            <v>16.041666666666668</v>
          </cell>
          <cell r="C8">
            <v>25.6</v>
          </cell>
          <cell r="D8">
            <v>8.1999999999999993</v>
          </cell>
          <cell r="E8">
            <v>67.791666666666671</v>
          </cell>
          <cell r="F8">
            <v>87</v>
          </cell>
          <cell r="G8">
            <v>41</v>
          </cell>
          <cell r="H8">
            <v>8.64</v>
          </cell>
          <cell r="I8" t="str">
            <v>SE</v>
          </cell>
          <cell r="J8">
            <v>27.36</v>
          </cell>
          <cell r="K8">
            <v>0</v>
          </cell>
        </row>
        <row r="9">
          <cell r="B9">
            <v>19.649999999999999</v>
          </cell>
          <cell r="C9">
            <v>30.6</v>
          </cell>
          <cell r="D9">
            <v>10.9</v>
          </cell>
          <cell r="E9">
            <v>58.291666666666664</v>
          </cell>
          <cell r="F9">
            <v>82</v>
          </cell>
          <cell r="G9">
            <v>27</v>
          </cell>
          <cell r="H9">
            <v>8.2799999999999994</v>
          </cell>
          <cell r="I9" t="str">
            <v>SE</v>
          </cell>
          <cell r="J9">
            <v>20.88</v>
          </cell>
          <cell r="K9">
            <v>0</v>
          </cell>
        </row>
        <row r="10">
          <cell r="B10">
            <v>23.120833333333334</v>
          </cell>
          <cell r="C10">
            <v>32.9</v>
          </cell>
          <cell r="D10">
            <v>15.3</v>
          </cell>
          <cell r="E10">
            <v>51.416666666666664</v>
          </cell>
          <cell r="F10">
            <v>72</v>
          </cell>
          <cell r="G10">
            <v>29</v>
          </cell>
          <cell r="H10">
            <v>11.879999999999999</v>
          </cell>
          <cell r="I10" t="str">
            <v>L</v>
          </cell>
          <cell r="J10">
            <v>26.28</v>
          </cell>
          <cell r="K10">
            <v>0</v>
          </cell>
        </row>
        <row r="11">
          <cell r="B11">
            <v>25.487500000000008</v>
          </cell>
          <cell r="C11">
            <v>35.4</v>
          </cell>
          <cell r="D11">
            <v>16.3</v>
          </cell>
          <cell r="E11">
            <v>48.208333333333336</v>
          </cell>
          <cell r="F11">
            <v>75</v>
          </cell>
          <cell r="G11">
            <v>23</v>
          </cell>
          <cell r="H11">
            <v>17.64</v>
          </cell>
          <cell r="I11" t="str">
            <v>N</v>
          </cell>
          <cell r="J11">
            <v>43.56</v>
          </cell>
          <cell r="K11">
            <v>0</v>
          </cell>
        </row>
        <row r="12">
          <cell r="B12">
            <v>28.933333333333334</v>
          </cell>
          <cell r="C12">
            <v>35.4</v>
          </cell>
          <cell r="D12">
            <v>24.1</v>
          </cell>
          <cell r="E12">
            <v>39.291666666666664</v>
          </cell>
          <cell r="F12">
            <v>49</v>
          </cell>
          <cell r="G12">
            <v>30</v>
          </cell>
          <cell r="H12">
            <v>16.559999999999999</v>
          </cell>
          <cell r="I12" t="str">
            <v>N</v>
          </cell>
          <cell r="J12">
            <v>44.28</v>
          </cell>
          <cell r="K12">
            <v>0</v>
          </cell>
        </row>
        <row r="13">
          <cell r="B13">
            <v>29.170833333333334</v>
          </cell>
          <cell r="C13">
            <v>36.4</v>
          </cell>
          <cell r="D13">
            <v>23.5</v>
          </cell>
          <cell r="E13">
            <v>43.375</v>
          </cell>
          <cell r="F13">
            <v>57</v>
          </cell>
          <cell r="G13">
            <v>30</v>
          </cell>
          <cell r="H13">
            <v>18</v>
          </cell>
          <cell r="I13" t="str">
            <v>N</v>
          </cell>
          <cell r="J13">
            <v>42.84</v>
          </cell>
          <cell r="K13">
            <v>0</v>
          </cell>
        </row>
        <row r="14">
          <cell r="B14">
            <v>30.054166666666664</v>
          </cell>
          <cell r="C14">
            <v>36.9</v>
          </cell>
          <cell r="D14">
            <v>24.9</v>
          </cell>
          <cell r="E14">
            <v>39.083333333333336</v>
          </cell>
          <cell r="F14">
            <v>54</v>
          </cell>
          <cell r="G14">
            <v>20</v>
          </cell>
          <cell r="H14">
            <v>20.52</v>
          </cell>
          <cell r="I14" t="str">
            <v>N</v>
          </cell>
          <cell r="J14">
            <v>55.800000000000004</v>
          </cell>
          <cell r="K14">
            <v>0</v>
          </cell>
        </row>
        <row r="15">
          <cell r="B15">
            <v>30.204166666666669</v>
          </cell>
          <cell r="C15">
            <v>37.299999999999997</v>
          </cell>
          <cell r="D15">
            <v>23.1</v>
          </cell>
          <cell r="E15">
            <v>34.666666666666664</v>
          </cell>
          <cell r="F15">
            <v>48</v>
          </cell>
          <cell r="G15">
            <v>24</v>
          </cell>
          <cell r="H15">
            <v>22.68</v>
          </cell>
          <cell r="I15" t="str">
            <v>N</v>
          </cell>
          <cell r="J15">
            <v>59.4</v>
          </cell>
          <cell r="K15">
            <v>0</v>
          </cell>
        </row>
        <row r="16">
          <cell r="B16">
            <v>29.595833333333328</v>
          </cell>
          <cell r="C16">
            <v>35.200000000000003</v>
          </cell>
          <cell r="D16">
            <v>20.399999999999999</v>
          </cell>
          <cell r="E16">
            <v>46.666666666666664</v>
          </cell>
          <cell r="F16">
            <v>79</v>
          </cell>
          <cell r="G16">
            <v>32</v>
          </cell>
          <cell r="H16">
            <v>18.36</v>
          </cell>
          <cell r="I16" t="str">
            <v>N</v>
          </cell>
          <cell r="J16">
            <v>55.800000000000004</v>
          </cell>
          <cell r="K16">
            <v>0.8</v>
          </cell>
        </row>
        <row r="17">
          <cell r="B17">
            <v>18.841666666666665</v>
          </cell>
          <cell r="C17">
            <v>23.9</v>
          </cell>
          <cell r="D17">
            <v>15.1</v>
          </cell>
          <cell r="E17">
            <v>83.458333333333329</v>
          </cell>
          <cell r="F17">
            <v>91</v>
          </cell>
          <cell r="G17">
            <v>67</v>
          </cell>
          <cell r="H17">
            <v>12.96</v>
          </cell>
          <cell r="I17" t="str">
            <v>SO</v>
          </cell>
          <cell r="J17">
            <v>33.119999999999997</v>
          </cell>
          <cell r="K17">
            <v>0.2</v>
          </cell>
        </row>
        <row r="18">
          <cell r="B18">
            <v>17.650000000000002</v>
          </cell>
          <cell r="C18">
            <v>24.5</v>
          </cell>
          <cell r="D18">
            <v>13</v>
          </cell>
          <cell r="E18">
            <v>79.666666666666671</v>
          </cell>
          <cell r="F18">
            <v>89</v>
          </cell>
          <cell r="G18">
            <v>66</v>
          </cell>
          <cell r="H18">
            <v>11.16</v>
          </cell>
          <cell r="I18" t="str">
            <v>SE</v>
          </cell>
          <cell r="J18">
            <v>23.759999999999998</v>
          </cell>
          <cell r="K18">
            <v>0</v>
          </cell>
        </row>
        <row r="19">
          <cell r="B19">
            <v>20.708333333333332</v>
          </cell>
          <cell r="C19">
            <v>28.5</v>
          </cell>
          <cell r="D19">
            <v>16.2</v>
          </cell>
          <cell r="E19">
            <v>80.125</v>
          </cell>
          <cell r="F19">
            <v>90</v>
          </cell>
          <cell r="G19">
            <v>65</v>
          </cell>
          <cell r="H19">
            <v>10.44</v>
          </cell>
          <cell r="I19" t="str">
            <v>S</v>
          </cell>
          <cell r="J19">
            <v>21.240000000000002</v>
          </cell>
          <cell r="K19">
            <v>0</v>
          </cell>
        </row>
        <row r="20">
          <cell r="B20">
            <v>20.704166666666669</v>
          </cell>
          <cell r="C20">
            <v>22.8</v>
          </cell>
          <cell r="D20">
            <v>19.2</v>
          </cell>
          <cell r="E20">
            <v>88.416666666666671</v>
          </cell>
          <cell r="F20">
            <v>92</v>
          </cell>
          <cell r="G20">
            <v>75</v>
          </cell>
          <cell r="H20">
            <v>10.8</v>
          </cell>
          <cell r="I20" t="str">
            <v>S</v>
          </cell>
          <cell r="J20">
            <v>23.040000000000003</v>
          </cell>
          <cell r="K20">
            <v>0</v>
          </cell>
        </row>
        <row r="21">
          <cell r="B21">
            <v>21.654166666666665</v>
          </cell>
          <cell r="C21">
            <v>25.5</v>
          </cell>
          <cell r="D21">
            <v>19.399999999999999</v>
          </cell>
          <cell r="E21">
            <v>88.166666666666671</v>
          </cell>
          <cell r="F21">
            <v>94</v>
          </cell>
          <cell r="G21">
            <v>76</v>
          </cell>
          <cell r="H21">
            <v>11.16</v>
          </cell>
          <cell r="I21" t="str">
            <v>SE</v>
          </cell>
          <cell r="J21">
            <v>21.6</v>
          </cell>
          <cell r="K21">
            <v>0</v>
          </cell>
        </row>
        <row r="22">
          <cell r="B22">
            <v>22.808333333333334</v>
          </cell>
          <cell r="C22">
            <v>27.3</v>
          </cell>
          <cell r="D22">
            <v>20.100000000000001</v>
          </cell>
          <cell r="E22">
            <v>84.541666666666671</v>
          </cell>
          <cell r="F22">
            <v>93</v>
          </cell>
          <cell r="G22">
            <v>68</v>
          </cell>
          <cell r="H22">
            <v>11.16</v>
          </cell>
          <cell r="I22" t="str">
            <v>N</v>
          </cell>
          <cell r="J22">
            <v>28.44</v>
          </cell>
          <cell r="K22">
            <v>0</v>
          </cell>
        </row>
        <row r="23">
          <cell r="B23">
            <v>26.141666666666666</v>
          </cell>
          <cell r="C23">
            <v>33</v>
          </cell>
          <cell r="D23">
            <v>21</v>
          </cell>
          <cell r="E23">
            <v>69.083333333333329</v>
          </cell>
          <cell r="F23">
            <v>85</v>
          </cell>
          <cell r="G23">
            <v>46</v>
          </cell>
          <cell r="H23">
            <v>21.240000000000002</v>
          </cell>
          <cell r="I23" t="str">
            <v>N</v>
          </cell>
          <cell r="J23">
            <v>51.84</v>
          </cell>
          <cell r="K23">
            <v>0</v>
          </cell>
        </row>
        <row r="24">
          <cell r="B24">
            <v>23.979166666666668</v>
          </cell>
          <cell r="C24">
            <v>29.9</v>
          </cell>
          <cell r="D24">
            <v>19.100000000000001</v>
          </cell>
          <cell r="E24">
            <v>57.083333333333336</v>
          </cell>
          <cell r="F24">
            <v>78</v>
          </cell>
          <cell r="G24">
            <v>33</v>
          </cell>
          <cell r="H24">
            <v>30.96</v>
          </cell>
          <cell r="I24" t="str">
            <v>S</v>
          </cell>
          <cell r="J24">
            <v>56.519999999999996</v>
          </cell>
          <cell r="K24">
            <v>0</v>
          </cell>
        </row>
        <row r="25">
          <cell r="B25">
            <v>15.633333333333335</v>
          </cell>
          <cell r="C25">
            <v>24.5</v>
          </cell>
          <cell r="D25">
            <v>8.1999999999999993</v>
          </cell>
          <cell r="E25">
            <v>49</v>
          </cell>
          <cell r="F25">
            <v>72</v>
          </cell>
          <cell r="G25">
            <v>24</v>
          </cell>
          <cell r="H25">
            <v>20.16</v>
          </cell>
          <cell r="I25" t="str">
            <v>S</v>
          </cell>
          <cell r="J25">
            <v>39.6</v>
          </cell>
          <cell r="K25">
            <v>0</v>
          </cell>
        </row>
        <row r="26">
          <cell r="B26">
            <v>18.995833333333334</v>
          </cell>
          <cell r="C26">
            <v>30.5</v>
          </cell>
          <cell r="D26">
            <v>9</v>
          </cell>
          <cell r="E26">
            <v>50.5</v>
          </cell>
          <cell r="F26">
            <v>76</v>
          </cell>
          <cell r="G26">
            <v>29</v>
          </cell>
          <cell r="H26">
            <v>11.16</v>
          </cell>
          <cell r="I26" t="str">
            <v>SE</v>
          </cell>
          <cell r="J26">
            <v>28.8</v>
          </cell>
          <cell r="K26">
            <v>0</v>
          </cell>
        </row>
        <row r="27">
          <cell r="B27">
            <v>27.133333333333336</v>
          </cell>
          <cell r="C27">
            <v>35.6</v>
          </cell>
          <cell r="D27">
            <v>20.2</v>
          </cell>
          <cell r="E27">
            <v>48.666666666666664</v>
          </cell>
          <cell r="F27">
            <v>68</v>
          </cell>
          <cell r="G27">
            <v>29</v>
          </cell>
          <cell r="H27">
            <v>23.400000000000002</v>
          </cell>
          <cell r="I27" t="str">
            <v>N</v>
          </cell>
          <cell r="J27">
            <v>52.92</v>
          </cell>
          <cell r="K27">
            <v>0</v>
          </cell>
        </row>
        <row r="28">
          <cell r="B28">
            <v>28.854166666666671</v>
          </cell>
          <cell r="C28">
            <v>36.6</v>
          </cell>
          <cell r="D28">
            <v>19.600000000000001</v>
          </cell>
          <cell r="E28">
            <v>47.041666666666664</v>
          </cell>
          <cell r="F28">
            <v>77</v>
          </cell>
          <cell r="G28">
            <v>24</v>
          </cell>
          <cell r="H28">
            <v>19.440000000000001</v>
          </cell>
          <cell r="I28" t="str">
            <v>N</v>
          </cell>
          <cell r="J28">
            <v>51.84</v>
          </cell>
          <cell r="K28">
            <v>0</v>
          </cell>
        </row>
        <row r="29">
          <cell r="B29">
            <v>29.391666666666662</v>
          </cell>
          <cell r="C29">
            <v>36.799999999999997</v>
          </cell>
          <cell r="D29">
            <v>22.7</v>
          </cell>
          <cell r="E29">
            <v>38.541666666666664</v>
          </cell>
          <cell r="F29">
            <v>59</v>
          </cell>
          <cell r="G29">
            <v>22</v>
          </cell>
          <cell r="H29">
            <v>24.12</v>
          </cell>
          <cell r="I29" t="str">
            <v>NE</v>
          </cell>
          <cell r="J29">
            <v>47.519999999999996</v>
          </cell>
          <cell r="K29">
            <v>0</v>
          </cell>
        </row>
        <row r="30">
          <cell r="B30">
            <v>29.491666666666664</v>
          </cell>
          <cell r="C30">
            <v>36.6</v>
          </cell>
          <cell r="D30">
            <v>20.7</v>
          </cell>
          <cell r="E30">
            <v>40.25</v>
          </cell>
          <cell r="F30">
            <v>61</v>
          </cell>
          <cell r="G30">
            <v>25</v>
          </cell>
          <cell r="H30">
            <v>17.28</v>
          </cell>
          <cell r="I30" t="str">
            <v>N</v>
          </cell>
          <cell r="J30">
            <v>42.84</v>
          </cell>
          <cell r="K30">
            <v>0</v>
          </cell>
        </row>
        <row r="31">
          <cell r="B31">
            <v>29.8</v>
          </cell>
          <cell r="C31">
            <v>36.700000000000003</v>
          </cell>
          <cell r="D31">
            <v>24.5</v>
          </cell>
          <cell r="E31">
            <v>43.166666666666664</v>
          </cell>
          <cell r="F31">
            <v>57</v>
          </cell>
          <cell r="G31">
            <v>27</v>
          </cell>
          <cell r="H31">
            <v>12.6</v>
          </cell>
          <cell r="I31" t="str">
            <v>N</v>
          </cell>
          <cell r="J31">
            <v>29.52</v>
          </cell>
          <cell r="K31">
            <v>0</v>
          </cell>
        </row>
        <row r="32">
          <cell r="B32">
            <v>30.520833333333329</v>
          </cell>
          <cell r="C32">
            <v>37.700000000000003</v>
          </cell>
          <cell r="D32">
            <v>24.4</v>
          </cell>
          <cell r="E32">
            <v>38.75</v>
          </cell>
          <cell r="F32">
            <v>52</v>
          </cell>
          <cell r="G32">
            <v>23</v>
          </cell>
          <cell r="H32">
            <v>15.840000000000002</v>
          </cell>
          <cell r="I32" t="str">
            <v>N</v>
          </cell>
          <cell r="J32">
            <v>35.64</v>
          </cell>
          <cell r="K32">
            <v>0</v>
          </cell>
        </row>
        <row r="33">
          <cell r="B33">
            <v>30.845833333333335</v>
          </cell>
          <cell r="C33">
            <v>38.200000000000003</v>
          </cell>
          <cell r="D33">
            <v>24.4</v>
          </cell>
          <cell r="E33">
            <v>33.666666666666664</v>
          </cell>
          <cell r="F33">
            <v>47</v>
          </cell>
          <cell r="G33">
            <v>20</v>
          </cell>
          <cell r="H33">
            <v>16.920000000000002</v>
          </cell>
          <cell r="I33" t="str">
            <v>N</v>
          </cell>
          <cell r="J33">
            <v>41.04</v>
          </cell>
          <cell r="K33">
            <v>0</v>
          </cell>
        </row>
        <row r="34">
          <cell r="B34">
            <v>24.074999999999999</v>
          </cell>
          <cell r="C34">
            <v>32.4</v>
          </cell>
          <cell r="D34">
            <v>21.1</v>
          </cell>
          <cell r="E34">
            <v>56.25</v>
          </cell>
          <cell r="F34">
            <v>66</v>
          </cell>
          <cell r="G34">
            <v>27</v>
          </cell>
          <cell r="H34">
            <v>17.28</v>
          </cell>
          <cell r="I34" t="str">
            <v>S</v>
          </cell>
          <cell r="J34">
            <v>36.72</v>
          </cell>
          <cell r="K34">
            <v>0</v>
          </cell>
        </row>
        <row r="35">
          <cell r="B35">
            <v>20.120833333333334</v>
          </cell>
          <cell r="C35">
            <v>28.5</v>
          </cell>
          <cell r="D35">
            <v>13.8</v>
          </cell>
          <cell r="E35">
            <v>60.791666666666664</v>
          </cell>
          <cell r="F35">
            <v>74</v>
          </cell>
          <cell r="G35">
            <v>41</v>
          </cell>
          <cell r="H35">
            <v>12.6</v>
          </cell>
          <cell r="I35" t="str">
            <v>S</v>
          </cell>
          <cell r="J35">
            <v>28.8</v>
          </cell>
          <cell r="K35">
            <v>0</v>
          </cell>
        </row>
        <row r="36">
          <cell r="I36" t="str">
            <v>N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21.4375</v>
          </cell>
          <cell r="C5">
            <v>29.5</v>
          </cell>
          <cell r="D5">
            <v>13.7</v>
          </cell>
          <cell r="E5" t="str">
            <v>*</v>
          </cell>
          <cell r="F5" t="str">
            <v>*</v>
          </cell>
          <cell r="G5" t="str">
            <v>*</v>
          </cell>
          <cell r="H5">
            <v>18</v>
          </cell>
          <cell r="I5" t="str">
            <v>N</v>
          </cell>
          <cell r="J5">
            <v>36</v>
          </cell>
          <cell r="K5">
            <v>0</v>
          </cell>
        </row>
        <row r="6">
          <cell r="B6">
            <v>22.783333333333331</v>
          </cell>
          <cell r="C6">
            <v>33.200000000000003</v>
          </cell>
          <cell r="D6">
            <v>14.9</v>
          </cell>
          <cell r="E6" t="str">
            <v>*</v>
          </cell>
          <cell r="F6" t="str">
            <v>*</v>
          </cell>
          <cell r="G6" t="str">
            <v>*</v>
          </cell>
          <cell r="H6">
            <v>35.28</v>
          </cell>
          <cell r="I6" t="str">
            <v>N</v>
          </cell>
          <cell r="J6">
            <v>57.6</v>
          </cell>
          <cell r="K6">
            <v>0</v>
          </cell>
        </row>
        <row r="7">
          <cell r="B7">
            <v>16.43333333333333</v>
          </cell>
          <cell r="C7">
            <v>23</v>
          </cell>
          <cell r="D7">
            <v>14.1</v>
          </cell>
          <cell r="E7" t="str">
            <v>*</v>
          </cell>
          <cell r="F7" t="str">
            <v>*</v>
          </cell>
          <cell r="G7" t="str">
            <v>*</v>
          </cell>
          <cell r="H7">
            <v>23.759999999999998</v>
          </cell>
          <cell r="I7" t="str">
            <v>S</v>
          </cell>
          <cell r="J7">
            <v>46.080000000000005</v>
          </cell>
          <cell r="K7">
            <v>0</v>
          </cell>
        </row>
        <row r="8">
          <cell r="B8">
            <v>16.0625</v>
          </cell>
          <cell r="C8">
            <v>23.7</v>
          </cell>
          <cell r="D8">
            <v>10.4</v>
          </cell>
          <cell r="E8" t="str">
            <v>*</v>
          </cell>
          <cell r="F8" t="str">
            <v>*</v>
          </cell>
          <cell r="G8" t="str">
            <v>*</v>
          </cell>
          <cell r="H8">
            <v>12.6</v>
          </cell>
          <cell r="I8" t="str">
            <v>L</v>
          </cell>
          <cell r="J8">
            <v>22.68</v>
          </cell>
          <cell r="K8">
            <v>0</v>
          </cell>
        </row>
        <row r="9">
          <cell r="B9">
            <v>16.099999999999998</v>
          </cell>
          <cell r="C9">
            <v>26.3</v>
          </cell>
          <cell r="D9">
            <v>6.2</v>
          </cell>
          <cell r="E9">
            <v>30.166666666666668</v>
          </cell>
          <cell r="F9">
            <v>49</v>
          </cell>
          <cell r="G9">
            <v>23</v>
          </cell>
          <cell r="H9">
            <v>19.440000000000001</v>
          </cell>
          <cell r="I9" t="str">
            <v>N</v>
          </cell>
          <cell r="J9">
            <v>37.800000000000004</v>
          </cell>
          <cell r="K9">
            <v>0.2</v>
          </cell>
        </row>
        <row r="10">
          <cell r="B10">
            <v>19.354166666666668</v>
          </cell>
          <cell r="C10">
            <v>28.2</v>
          </cell>
          <cell r="D10">
            <v>12.4</v>
          </cell>
          <cell r="E10" t="str">
            <v>*</v>
          </cell>
          <cell r="F10" t="str">
            <v>*</v>
          </cell>
          <cell r="G10" t="str">
            <v>*</v>
          </cell>
          <cell r="H10">
            <v>15.48</v>
          </cell>
          <cell r="I10" t="str">
            <v>NE</v>
          </cell>
          <cell r="J10">
            <v>33.840000000000003</v>
          </cell>
          <cell r="K10">
            <v>0</v>
          </cell>
        </row>
        <row r="11">
          <cell r="B11">
            <v>21.345833333333331</v>
          </cell>
          <cell r="C11">
            <v>32.799999999999997</v>
          </cell>
          <cell r="D11">
            <v>9.6999999999999993</v>
          </cell>
          <cell r="E11" t="str">
            <v>*</v>
          </cell>
          <cell r="F11" t="str">
            <v>*</v>
          </cell>
          <cell r="G11" t="str">
            <v>*</v>
          </cell>
          <cell r="H11">
            <v>21.6</v>
          </cell>
          <cell r="I11" t="str">
            <v>N</v>
          </cell>
          <cell r="J11">
            <v>35.28</v>
          </cell>
          <cell r="K11">
            <v>0</v>
          </cell>
        </row>
        <row r="12">
          <cell r="B12">
            <v>24.887499999999999</v>
          </cell>
          <cell r="C12">
            <v>36.4</v>
          </cell>
          <cell r="D12">
            <v>16.3</v>
          </cell>
          <cell r="E12" t="str">
            <v>*</v>
          </cell>
          <cell r="F12" t="str">
            <v>*</v>
          </cell>
          <cell r="G12" t="str">
            <v>*</v>
          </cell>
          <cell r="H12">
            <v>25.56</v>
          </cell>
          <cell r="I12" t="str">
            <v>N</v>
          </cell>
          <cell r="J12">
            <v>51.12</v>
          </cell>
          <cell r="K12">
            <v>0</v>
          </cell>
        </row>
        <row r="13">
          <cell r="B13">
            <v>25.604166666666668</v>
          </cell>
          <cell r="C13">
            <v>36.6</v>
          </cell>
          <cell r="D13">
            <v>15</v>
          </cell>
          <cell r="E13" t="str">
            <v>*</v>
          </cell>
          <cell r="F13" t="str">
            <v>*</v>
          </cell>
          <cell r="G13" t="str">
            <v>*</v>
          </cell>
          <cell r="H13">
            <v>26.64</v>
          </cell>
          <cell r="I13" t="str">
            <v>O</v>
          </cell>
          <cell r="J13">
            <v>49.32</v>
          </cell>
          <cell r="K13">
            <v>0</v>
          </cell>
        </row>
        <row r="14">
          <cell r="B14">
            <v>25.391666666666666</v>
          </cell>
          <cell r="C14">
            <v>36.6</v>
          </cell>
          <cell r="D14">
            <v>13.9</v>
          </cell>
          <cell r="E14" t="str">
            <v>*</v>
          </cell>
          <cell r="F14" t="str">
            <v>*</v>
          </cell>
          <cell r="G14" t="str">
            <v>*</v>
          </cell>
          <cell r="H14">
            <v>18</v>
          </cell>
          <cell r="I14" t="str">
            <v>N</v>
          </cell>
          <cell r="J14">
            <v>40.32</v>
          </cell>
          <cell r="K14">
            <v>0</v>
          </cell>
        </row>
        <row r="15">
          <cell r="B15">
            <v>25.545833333333334</v>
          </cell>
          <cell r="C15">
            <v>36.9</v>
          </cell>
          <cell r="D15">
            <v>16.399999999999999</v>
          </cell>
          <cell r="E15" t="str">
            <v>*</v>
          </cell>
          <cell r="F15" t="str">
            <v>*</v>
          </cell>
          <cell r="G15" t="str">
            <v>*</v>
          </cell>
          <cell r="H15">
            <v>25.2</v>
          </cell>
          <cell r="I15" t="str">
            <v>N</v>
          </cell>
          <cell r="J15">
            <v>44.64</v>
          </cell>
          <cell r="K15">
            <v>0</v>
          </cell>
        </row>
        <row r="16">
          <cell r="B16">
            <v>26.600000000000009</v>
          </cell>
          <cell r="C16">
            <v>36.200000000000003</v>
          </cell>
          <cell r="D16">
            <v>18.8</v>
          </cell>
          <cell r="E16" t="str">
            <v>*</v>
          </cell>
          <cell r="F16" t="str">
            <v>*</v>
          </cell>
          <cell r="G16" t="str">
            <v>*</v>
          </cell>
          <cell r="H16">
            <v>29.52</v>
          </cell>
          <cell r="I16" t="str">
            <v>N</v>
          </cell>
          <cell r="J16">
            <v>58.680000000000007</v>
          </cell>
          <cell r="K16">
            <v>0</v>
          </cell>
        </row>
        <row r="17">
          <cell r="B17">
            <v>22.074999999999992</v>
          </cell>
          <cell r="C17">
            <v>27.7</v>
          </cell>
          <cell r="D17">
            <v>16</v>
          </cell>
          <cell r="E17" t="str">
            <v>*</v>
          </cell>
          <cell r="F17">
            <v>64</v>
          </cell>
          <cell r="G17" t="str">
            <v>*</v>
          </cell>
          <cell r="H17">
            <v>26.64</v>
          </cell>
          <cell r="I17" t="str">
            <v>O</v>
          </cell>
          <cell r="J17">
            <v>50.04</v>
          </cell>
          <cell r="K17">
            <v>10.199999999999999</v>
          </cell>
        </row>
        <row r="18">
          <cell r="B18">
            <v>16.804166666666667</v>
          </cell>
          <cell r="C18">
            <v>25.6</v>
          </cell>
          <cell r="D18">
            <v>10.5</v>
          </cell>
          <cell r="E18" t="str">
            <v>*</v>
          </cell>
          <cell r="F18" t="str">
            <v>*</v>
          </cell>
          <cell r="G18" t="str">
            <v>*</v>
          </cell>
          <cell r="H18">
            <v>10.08</v>
          </cell>
          <cell r="I18" t="str">
            <v>L</v>
          </cell>
          <cell r="J18">
            <v>23.759999999999998</v>
          </cell>
          <cell r="K18">
            <v>3.9</v>
          </cell>
        </row>
        <row r="19">
          <cell r="B19">
            <v>16.49583333333333</v>
          </cell>
          <cell r="C19">
            <v>20.7</v>
          </cell>
          <cell r="D19">
            <v>14.2</v>
          </cell>
          <cell r="E19">
            <v>67.5</v>
          </cell>
          <cell r="F19">
            <v>98</v>
          </cell>
          <cell r="G19">
            <v>36</v>
          </cell>
          <cell r="H19">
            <v>21.6</v>
          </cell>
          <cell r="I19" t="str">
            <v>L</v>
          </cell>
          <cell r="J19">
            <v>38.159999999999997</v>
          </cell>
          <cell r="K19">
            <v>40</v>
          </cell>
        </row>
        <row r="20">
          <cell r="B20">
            <v>17.787499999999998</v>
          </cell>
          <cell r="C20">
            <v>19.899999999999999</v>
          </cell>
          <cell r="D20">
            <v>15.8</v>
          </cell>
          <cell r="E20">
            <v>37.571428571428569</v>
          </cell>
          <cell r="F20">
            <v>100</v>
          </cell>
          <cell r="G20">
            <v>12</v>
          </cell>
          <cell r="H20">
            <v>14.4</v>
          </cell>
          <cell r="I20" t="str">
            <v>L</v>
          </cell>
          <cell r="J20">
            <v>29.880000000000003</v>
          </cell>
          <cell r="K20">
            <v>0.2</v>
          </cell>
        </row>
        <row r="21">
          <cell r="B21">
            <v>18.925000000000001</v>
          </cell>
          <cell r="C21">
            <v>20</v>
          </cell>
          <cell r="D21">
            <v>18</v>
          </cell>
          <cell r="E21">
            <v>51.071428571428569</v>
          </cell>
          <cell r="F21">
            <v>100</v>
          </cell>
          <cell r="G21">
            <v>10</v>
          </cell>
          <cell r="H21">
            <v>7.5600000000000005</v>
          </cell>
          <cell r="I21" t="str">
            <v>L</v>
          </cell>
          <cell r="J21">
            <v>18.36</v>
          </cell>
          <cell r="K21">
            <v>1.5999999999999999</v>
          </cell>
        </row>
        <row r="22">
          <cell r="B22">
            <v>20.766666666666666</v>
          </cell>
          <cell r="C22">
            <v>26.1</v>
          </cell>
          <cell r="D22">
            <v>18.2</v>
          </cell>
          <cell r="E22">
            <v>73.125</v>
          </cell>
          <cell r="F22">
            <v>100</v>
          </cell>
          <cell r="G22">
            <v>34</v>
          </cell>
          <cell r="H22">
            <v>14.04</v>
          </cell>
          <cell r="I22" t="str">
            <v>N</v>
          </cell>
          <cell r="J22">
            <v>25.56</v>
          </cell>
          <cell r="K22">
            <v>3.8000000000000012</v>
          </cell>
        </row>
        <row r="23">
          <cell r="B23">
            <v>24.100000000000005</v>
          </cell>
          <cell r="C23">
            <v>33.200000000000003</v>
          </cell>
          <cell r="D23">
            <v>18.899999999999999</v>
          </cell>
          <cell r="E23">
            <v>65</v>
          </cell>
          <cell r="F23">
            <v>70</v>
          </cell>
          <cell r="G23">
            <v>21</v>
          </cell>
          <cell r="H23">
            <v>21.6</v>
          </cell>
          <cell r="I23" t="str">
            <v>N</v>
          </cell>
          <cell r="J23">
            <v>43.2</v>
          </cell>
          <cell r="K23">
            <v>1.2</v>
          </cell>
        </row>
        <row r="24">
          <cell r="B24">
            <v>22.137499999999992</v>
          </cell>
          <cell r="C24">
            <v>26.3</v>
          </cell>
          <cell r="D24">
            <v>17.2</v>
          </cell>
          <cell r="E24" t="str">
            <v>*</v>
          </cell>
          <cell r="F24" t="str">
            <v>*</v>
          </cell>
          <cell r="G24" t="str">
            <v>*</v>
          </cell>
          <cell r="H24">
            <v>30.6</v>
          </cell>
          <cell r="I24" t="str">
            <v>SE</v>
          </cell>
          <cell r="J24">
            <v>52.2</v>
          </cell>
          <cell r="K24">
            <v>0.8</v>
          </cell>
        </row>
        <row r="25">
          <cell r="B25">
            <v>15.679166666666665</v>
          </cell>
          <cell r="C25">
            <v>24.6</v>
          </cell>
          <cell r="D25">
            <v>6.6</v>
          </cell>
          <cell r="E25" t="str">
            <v>*</v>
          </cell>
          <cell r="F25" t="str">
            <v>*</v>
          </cell>
          <cell r="G25" t="str">
            <v>*</v>
          </cell>
          <cell r="H25">
            <v>14.04</v>
          </cell>
          <cell r="I25" t="str">
            <v>SE</v>
          </cell>
          <cell r="J25">
            <v>35.64</v>
          </cell>
          <cell r="K25">
            <v>0.2</v>
          </cell>
        </row>
        <row r="26">
          <cell r="B26">
            <v>18.179166666666664</v>
          </cell>
          <cell r="C26">
            <v>26.7</v>
          </cell>
          <cell r="D26">
            <v>11.2</v>
          </cell>
          <cell r="E26" t="str">
            <v>*</v>
          </cell>
          <cell r="F26" t="str">
            <v>*</v>
          </cell>
          <cell r="G26" t="str">
            <v>*</v>
          </cell>
          <cell r="H26">
            <v>13.32</v>
          </cell>
          <cell r="I26" t="str">
            <v>NE</v>
          </cell>
          <cell r="J26">
            <v>34.56</v>
          </cell>
          <cell r="K26">
            <v>0.2</v>
          </cell>
        </row>
        <row r="27">
          <cell r="B27">
            <v>23.083333333333329</v>
          </cell>
          <cell r="C27">
            <v>33.200000000000003</v>
          </cell>
          <cell r="D27">
            <v>18.2</v>
          </cell>
          <cell r="E27" t="str">
            <v>*</v>
          </cell>
          <cell r="F27" t="str">
            <v>*</v>
          </cell>
          <cell r="G27" t="str">
            <v>*</v>
          </cell>
          <cell r="H27">
            <v>42.480000000000004</v>
          </cell>
          <cell r="I27" t="str">
            <v>N</v>
          </cell>
          <cell r="J27">
            <v>78.84</v>
          </cell>
          <cell r="K27">
            <v>0.2</v>
          </cell>
        </row>
        <row r="28">
          <cell r="B28">
            <v>26.004166666666663</v>
          </cell>
          <cell r="C28">
            <v>34.4</v>
          </cell>
          <cell r="D28">
            <v>20.100000000000001</v>
          </cell>
          <cell r="E28" t="str">
            <v>*</v>
          </cell>
          <cell r="F28" t="str">
            <v>*</v>
          </cell>
          <cell r="G28" t="str">
            <v>*</v>
          </cell>
          <cell r="H28">
            <v>22.32</v>
          </cell>
          <cell r="I28" t="str">
            <v>N</v>
          </cell>
          <cell r="J28">
            <v>39.24</v>
          </cell>
          <cell r="K28">
            <v>0.2</v>
          </cell>
        </row>
        <row r="29">
          <cell r="B29">
            <v>25.637499999999999</v>
          </cell>
          <cell r="C29">
            <v>33.299999999999997</v>
          </cell>
          <cell r="D29">
            <v>19.2</v>
          </cell>
          <cell r="E29" t="str">
            <v>*</v>
          </cell>
          <cell r="F29" t="str">
            <v>*</v>
          </cell>
          <cell r="G29" t="str">
            <v>*</v>
          </cell>
          <cell r="H29">
            <v>18.720000000000002</v>
          </cell>
          <cell r="I29" t="str">
            <v>N</v>
          </cell>
          <cell r="J29">
            <v>38.519999999999996</v>
          </cell>
          <cell r="K29">
            <v>0.4</v>
          </cell>
        </row>
        <row r="30">
          <cell r="B30">
            <v>25.979166666666668</v>
          </cell>
          <cell r="C30">
            <v>35.799999999999997</v>
          </cell>
          <cell r="D30">
            <v>15.6</v>
          </cell>
          <cell r="E30" t="str">
            <v>*</v>
          </cell>
          <cell r="F30" t="str">
            <v>*</v>
          </cell>
          <cell r="G30" t="str">
            <v>*</v>
          </cell>
          <cell r="H30">
            <v>16.559999999999999</v>
          </cell>
          <cell r="I30" t="str">
            <v>N</v>
          </cell>
          <cell r="J30">
            <v>33.840000000000003</v>
          </cell>
          <cell r="K30">
            <v>0.60000000000000009</v>
          </cell>
        </row>
        <row r="31">
          <cell r="B31">
            <v>26.700000000000003</v>
          </cell>
          <cell r="C31">
            <v>35.700000000000003</v>
          </cell>
          <cell r="D31">
            <v>17.5</v>
          </cell>
          <cell r="E31" t="str">
            <v>*</v>
          </cell>
          <cell r="F31" t="str">
            <v>*</v>
          </cell>
          <cell r="G31" t="str">
            <v>*</v>
          </cell>
          <cell r="H31">
            <v>23.040000000000003</v>
          </cell>
          <cell r="I31" t="str">
            <v>N</v>
          </cell>
          <cell r="J31">
            <v>43.92</v>
          </cell>
          <cell r="K31">
            <v>0.60000000000000009</v>
          </cell>
        </row>
        <row r="32">
          <cell r="B32">
            <v>26.574999999999999</v>
          </cell>
          <cell r="C32">
            <v>36</v>
          </cell>
          <cell r="D32">
            <v>15.6</v>
          </cell>
          <cell r="E32" t="str">
            <v>*</v>
          </cell>
          <cell r="F32">
            <v>10</v>
          </cell>
          <cell r="G32" t="str">
            <v>*</v>
          </cell>
          <cell r="H32">
            <v>16.559999999999999</v>
          </cell>
          <cell r="I32" t="str">
            <v>N</v>
          </cell>
          <cell r="J32">
            <v>36.36</v>
          </cell>
          <cell r="K32">
            <v>0</v>
          </cell>
        </row>
        <row r="33">
          <cell r="B33">
            <v>27.137500000000003</v>
          </cell>
          <cell r="C33">
            <v>36</v>
          </cell>
          <cell r="D33">
            <v>16.899999999999999</v>
          </cell>
          <cell r="E33" t="str">
            <v>*</v>
          </cell>
          <cell r="F33" t="str">
            <v>*</v>
          </cell>
          <cell r="G33" t="str">
            <v>*</v>
          </cell>
          <cell r="H33">
            <v>15.48</v>
          </cell>
          <cell r="I33" t="str">
            <v>N</v>
          </cell>
          <cell r="J33">
            <v>30.96</v>
          </cell>
          <cell r="K33">
            <v>0</v>
          </cell>
        </row>
        <row r="34">
          <cell r="B34">
            <v>25.404166666666669</v>
          </cell>
          <cell r="C34">
            <v>37.4</v>
          </cell>
          <cell r="D34">
            <v>13.7</v>
          </cell>
          <cell r="E34">
            <v>12.25</v>
          </cell>
          <cell r="F34">
            <v>18</v>
          </cell>
          <cell r="G34">
            <v>10</v>
          </cell>
          <cell r="H34">
            <v>15.48</v>
          </cell>
          <cell r="I34" t="str">
            <v>N</v>
          </cell>
          <cell r="J34">
            <v>29.52</v>
          </cell>
          <cell r="K34">
            <v>0</v>
          </cell>
        </row>
        <row r="35">
          <cell r="B35">
            <v>26.112500000000001</v>
          </cell>
          <cell r="C35">
            <v>36</v>
          </cell>
          <cell r="D35">
            <v>18.600000000000001</v>
          </cell>
          <cell r="E35" t="str">
            <v>*</v>
          </cell>
          <cell r="F35">
            <v>9</v>
          </cell>
          <cell r="G35" t="str">
            <v>*</v>
          </cell>
          <cell r="H35">
            <v>12.24</v>
          </cell>
          <cell r="I35" t="str">
            <v>SE</v>
          </cell>
          <cell r="J35">
            <v>30.240000000000002</v>
          </cell>
          <cell r="K35">
            <v>0</v>
          </cell>
        </row>
        <row r="36">
          <cell r="I36" t="str">
            <v>N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20.904166666666669</v>
          </cell>
          <cell r="C5">
            <v>28.7</v>
          </cell>
          <cell r="D5">
            <v>14</v>
          </cell>
          <cell r="E5">
            <v>41.916666666666664</v>
          </cell>
          <cell r="F5">
            <v>62</v>
          </cell>
          <cell r="G5">
            <v>23</v>
          </cell>
          <cell r="H5">
            <v>5.04</v>
          </cell>
          <cell r="I5" t="str">
            <v>L</v>
          </cell>
          <cell r="J5">
            <v>34.56</v>
          </cell>
          <cell r="K5">
            <v>0</v>
          </cell>
        </row>
        <row r="6">
          <cell r="B6">
            <v>21.537500000000005</v>
          </cell>
          <cell r="C6">
            <v>30.6</v>
          </cell>
          <cell r="D6">
            <v>13.8</v>
          </cell>
          <cell r="E6">
            <v>41.666666666666664</v>
          </cell>
          <cell r="F6">
            <v>65</v>
          </cell>
          <cell r="G6">
            <v>22</v>
          </cell>
          <cell r="H6">
            <v>14.76</v>
          </cell>
          <cell r="I6" t="str">
            <v>N</v>
          </cell>
          <cell r="J6">
            <v>45.72</v>
          </cell>
          <cell r="K6">
            <v>0</v>
          </cell>
        </row>
        <row r="7">
          <cell r="B7">
            <v>17.087499999999995</v>
          </cell>
          <cell r="C7">
            <v>22.4</v>
          </cell>
          <cell r="D7">
            <v>12.1</v>
          </cell>
          <cell r="E7">
            <v>68.041666666666671</v>
          </cell>
          <cell r="F7">
            <v>90</v>
          </cell>
          <cell r="G7">
            <v>41</v>
          </cell>
          <cell r="H7">
            <v>27</v>
          </cell>
          <cell r="I7" t="str">
            <v>SO</v>
          </cell>
          <cell r="J7">
            <v>41.04</v>
          </cell>
          <cell r="K7">
            <v>0</v>
          </cell>
        </row>
        <row r="8">
          <cell r="B8">
            <v>16.499999999999996</v>
          </cell>
          <cell r="C8">
            <v>26.7</v>
          </cell>
          <cell r="D8">
            <v>9.8000000000000007</v>
          </cell>
          <cell r="E8">
            <v>62.708333333333336</v>
          </cell>
          <cell r="F8">
            <v>87</v>
          </cell>
          <cell r="G8">
            <v>25</v>
          </cell>
          <cell r="H8">
            <v>12.6</v>
          </cell>
          <cell r="I8" t="str">
            <v>L</v>
          </cell>
          <cell r="J8">
            <v>31.319999999999997</v>
          </cell>
          <cell r="K8">
            <v>0</v>
          </cell>
        </row>
        <row r="9">
          <cell r="B9">
            <v>19.095833333333335</v>
          </cell>
          <cell r="C9">
            <v>27.7</v>
          </cell>
          <cell r="D9">
            <v>13.2</v>
          </cell>
          <cell r="E9">
            <v>53.75</v>
          </cell>
          <cell r="F9">
            <v>74</v>
          </cell>
          <cell r="G9">
            <v>31</v>
          </cell>
          <cell r="H9">
            <v>14.4</v>
          </cell>
          <cell r="I9" t="str">
            <v>L</v>
          </cell>
          <cell r="J9">
            <v>38.159999999999997</v>
          </cell>
          <cell r="K9">
            <v>0</v>
          </cell>
        </row>
        <row r="10">
          <cell r="B10">
            <v>21.558333333333334</v>
          </cell>
          <cell r="C10">
            <v>30.7</v>
          </cell>
          <cell r="D10">
            <v>14.7</v>
          </cell>
          <cell r="E10">
            <v>44.875</v>
          </cell>
          <cell r="F10">
            <v>67</v>
          </cell>
          <cell r="G10">
            <v>24</v>
          </cell>
          <cell r="H10">
            <v>10.8</v>
          </cell>
          <cell r="I10" t="str">
            <v>L</v>
          </cell>
          <cell r="J10">
            <v>30.96</v>
          </cell>
          <cell r="K10">
            <v>0</v>
          </cell>
        </row>
        <row r="11">
          <cell r="B11">
            <v>23.012499999999999</v>
          </cell>
          <cell r="C11">
            <v>32.799999999999997</v>
          </cell>
          <cell r="D11">
            <v>15.9</v>
          </cell>
          <cell r="E11">
            <v>39.583333333333336</v>
          </cell>
          <cell r="F11">
            <v>59</v>
          </cell>
          <cell r="G11">
            <v>16</v>
          </cell>
          <cell r="H11">
            <v>13.32</v>
          </cell>
          <cell r="I11" t="str">
            <v>L</v>
          </cell>
          <cell r="J11">
            <v>46.800000000000004</v>
          </cell>
          <cell r="K11">
            <v>0</v>
          </cell>
        </row>
        <row r="12">
          <cell r="B12">
            <v>24.708333333333329</v>
          </cell>
          <cell r="C12">
            <v>34.200000000000003</v>
          </cell>
          <cell r="D12">
            <v>16.7</v>
          </cell>
          <cell r="E12">
            <v>36.958333333333336</v>
          </cell>
          <cell r="F12">
            <v>59</v>
          </cell>
          <cell r="G12">
            <v>18</v>
          </cell>
          <cell r="H12">
            <v>21.240000000000002</v>
          </cell>
          <cell r="I12" t="str">
            <v>NO</v>
          </cell>
          <cell r="J12">
            <v>45.72</v>
          </cell>
          <cell r="K12">
            <v>0</v>
          </cell>
        </row>
        <row r="13">
          <cell r="B13">
            <v>24.179166666666664</v>
          </cell>
          <cell r="C13">
            <v>34</v>
          </cell>
          <cell r="D13">
            <v>15.7</v>
          </cell>
          <cell r="E13">
            <v>44.916666666666664</v>
          </cell>
          <cell r="F13">
            <v>71</v>
          </cell>
          <cell r="G13">
            <v>19</v>
          </cell>
          <cell r="H13">
            <v>14.04</v>
          </cell>
          <cell r="I13" t="str">
            <v>O</v>
          </cell>
          <cell r="J13">
            <v>43.56</v>
          </cell>
          <cell r="K13">
            <v>0</v>
          </cell>
        </row>
        <row r="14">
          <cell r="B14">
            <v>24.995833333333337</v>
          </cell>
          <cell r="C14">
            <v>34.4</v>
          </cell>
          <cell r="D14">
            <v>15.7</v>
          </cell>
          <cell r="E14">
            <v>39.708333333333336</v>
          </cell>
          <cell r="F14">
            <v>72</v>
          </cell>
          <cell r="G14">
            <v>14</v>
          </cell>
          <cell r="H14">
            <v>7.2</v>
          </cell>
          <cell r="I14" t="str">
            <v>N</v>
          </cell>
          <cell r="J14">
            <v>38.519999999999996</v>
          </cell>
          <cell r="K14">
            <v>0</v>
          </cell>
        </row>
        <row r="15">
          <cell r="B15">
            <v>25.641666666666662</v>
          </cell>
          <cell r="C15">
            <v>34.9</v>
          </cell>
          <cell r="D15">
            <v>16.7</v>
          </cell>
          <cell r="E15">
            <v>31.416666666666668</v>
          </cell>
          <cell r="F15">
            <v>56</v>
          </cell>
          <cell r="G15">
            <v>15</v>
          </cell>
          <cell r="H15">
            <v>18.720000000000002</v>
          </cell>
          <cell r="I15" t="str">
            <v>N</v>
          </cell>
          <cell r="J15">
            <v>42.480000000000004</v>
          </cell>
          <cell r="K15">
            <v>0</v>
          </cell>
        </row>
        <row r="16">
          <cell r="B16">
            <v>25.966666666666669</v>
          </cell>
          <cell r="C16">
            <v>35</v>
          </cell>
          <cell r="D16">
            <v>19.3</v>
          </cell>
          <cell r="E16">
            <v>32.625</v>
          </cell>
          <cell r="F16">
            <v>48</v>
          </cell>
          <cell r="G16">
            <v>15</v>
          </cell>
          <cell r="H16">
            <v>27.36</v>
          </cell>
          <cell r="I16" t="str">
            <v>NO</v>
          </cell>
          <cell r="J16">
            <v>54</v>
          </cell>
          <cell r="K16">
            <v>0</v>
          </cell>
        </row>
        <row r="17">
          <cell r="B17">
            <v>21.525000000000006</v>
          </cell>
          <cell r="C17">
            <v>27.2</v>
          </cell>
          <cell r="D17">
            <v>18.3</v>
          </cell>
          <cell r="E17">
            <v>66.708333333333329</v>
          </cell>
          <cell r="F17">
            <v>95</v>
          </cell>
          <cell r="G17">
            <v>33</v>
          </cell>
          <cell r="H17">
            <v>27.36</v>
          </cell>
          <cell r="I17" t="str">
            <v>O</v>
          </cell>
          <cell r="J17">
            <v>53.64</v>
          </cell>
          <cell r="K17">
            <v>5.4</v>
          </cell>
        </row>
        <row r="18">
          <cell r="B18">
            <v>20.316666666666666</v>
          </cell>
          <cell r="C18">
            <v>26.1</v>
          </cell>
          <cell r="D18">
            <v>17</v>
          </cell>
          <cell r="E18">
            <v>83.458333333333329</v>
          </cell>
          <cell r="F18">
            <v>96</v>
          </cell>
          <cell r="G18">
            <v>59</v>
          </cell>
          <cell r="H18">
            <v>7.2</v>
          </cell>
          <cell r="I18" t="str">
            <v>L</v>
          </cell>
          <cell r="J18">
            <v>25.56</v>
          </cell>
          <cell r="K18">
            <v>0</v>
          </cell>
        </row>
        <row r="19">
          <cell r="B19">
            <v>22.700000000000003</v>
          </cell>
          <cell r="C19">
            <v>31</v>
          </cell>
          <cell r="D19">
            <v>17.7</v>
          </cell>
          <cell r="E19">
            <v>74.958333333333329</v>
          </cell>
          <cell r="F19">
            <v>92</v>
          </cell>
          <cell r="G19">
            <v>43</v>
          </cell>
          <cell r="H19">
            <v>22.68</v>
          </cell>
          <cell r="I19" t="str">
            <v>L</v>
          </cell>
          <cell r="J19">
            <v>49.680000000000007</v>
          </cell>
          <cell r="K19">
            <v>0.4</v>
          </cell>
        </row>
        <row r="20">
          <cell r="B20">
            <v>18.683333333333334</v>
          </cell>
          <cell r="C20">
            <v>22.6</v>
          </cell>
          <cell r="D20">
            <v>16.600000000000001</v>
          </cell>
          <cell r="E20">
            <v>91.166666666666671</v>
          </cell>
          <cell r="F20">
            <v>98</v>
          </cell>
          <cell r="G20">
            <v>76</v>
          </cell>
          <cell r="H20">
            <v>7.9200000000000008</v>
          </cell>
          <cell r="I20" t="str">
            <v>L</v>
          </cell>
          <cell r="J20">
            <v>51.480000000000004</v>
          </cell>
          <cell r="K20">
            <v>14.599999999999998</v>
          </cell>
        </row>
        <row r="21">
          <cell r="B21">
            <v>18.141666666666662</v>
          </cell>
          <cell r="C21">
            <v>19.5</v>
          </cell>
          <cell r="D21">
            <v>17.600000000000001</v>
          </cell>
          <cell r="E21">
            <v>96.875</v>
          </cell>
          <cell r="F21">
            <v>98</v>
          </cell>
          <cell r="G21">
            <v>90</v>
          </cell>
          <cell r="H21">
            <v>13.68</v>
          </cell>
          <cell r="I21" t="str">
            <v>L</v>
          </cell>
          <cell r="J21">
            <v>33.119999999999997</v>
          </cell>
          <cell r="K21">
            <v>41</v>
          </cell>
        </row>
        <row r="22">
          <cell r="B22">
            <v>19.125</v>
          </cell>
          <cell r="C22">
            <v>22.8</v>
          </cell>
          <cell r="D22">
            <v>17.100000000000001</v>
          </cell>
          <cell r="E22">
            <v>89.958333333333329</v>
          </cell>
          <cell r="F22">
            <v>98</v>
          </cell>
          <cell r="G22">
            <v>70</v>
          </cell>
          <cell r="H22">
            <v>1.4400000000000002</v>
          </cell>
          <cell r="I22" t="str">
            <v>L</v>
          </cell>
          <cell r="J22">
            <v>20.52</v>
          </cell>
          <cell r="K22">
            <v>21.399999999999995</v>
          </cell>
        </row>
        <row r="23">
          <cell r="B23">
            <v>23.095833333333331</v>
          </cell>
          <cell r="C23">
            <v>30.3</v>
          </cell>
          <cell r="D23">
            <v>18.2</v>
          </cell>
          <cell r="E23">
            <v>73.208333333333329</v>
          </cell>
          <cell r="F23">
            <v>97</v>
          </cell>
          <cell r="G23">
            <v>46</v>
          </cell>
          <cell r="H23">
            <v>10.44</v>
          </cell>
          <cell r="I23" t="str">
            <v>L</v>
          </cell>
          <cell r="J23">
            <v>34.92</v>
          </cell>
          <cell r="K23">
            <v>0</v>
          </cell>
        </row>
        <row r="24">
          <cell r="B24">
            <v>22.254166666666666</v>
          </cell>
          <cell r="C24">
            <v>27.6</v>
          </cell>
          <cell r="D24">
            <v>19.100000000000001</v>
          </cell>
          <cell r="E24">
            <v>78.25</v>
          </cell>
          <cell r="F24">
            <v>86</v>
          </cell>
          <cell r="G24">
            <v>57</v>
          </cell>
          <cell r="H24">
            <v>33.480000000000004</v>
          </cell>
          <cell r="I24" t="str">
            <v>O</v>
          </cell>
          <cell r="J24">
            <v>78.84</v>
          </cell>
          <cell r="K24">
            <v>2.4000000000000004</v>
          </cell>
        </row>
        <row r="25">
          <cell r="B25">
            <v>17.162499999999998</v>
          </cell>
          <cell r="C25">
            <v>22.3</v>
          </cell>
          <cell r="D25">
            <v>11.8</v>
          </cell>
          <cell r="E25">
            <v>68.916666666666671</v>
          </cell>
          <cell r="F25">
            <v>82</v>
          </cell>
          <cell r="G25">
            <v>49</v>
          </cell>
          <cell r="H25">
            <v>18</v>
          </cell>
          <cell r="I25" t="str">
            <v>S</v>
          </cell>
          <cell r="J25">
            <v>40.32</v>
          </cell>
          <cell r="K25">
            <v>0</v>
          </cell>
        </row>
        <row r="26">
          <cell r="B26">
            <v>18.829166666666662</v>
          </cell>
          <cell r="C26">
            <v>28.4</v>
          </cell>
          <cell r="D26">
            <v>12.7</v>
          </cell>
          <cell r="E26">
            <v>72.583333333333329</v>
          </cell>
          <cell r="F26">
            <v>93</v>
          </cell>
          <cell r="G26">
            <v>39</v>
          </cell>
          <cell r="H26">
            <v>18.36</v>
          </cell>
          <cell r="I26" t="str">
            <v>L</v>
          </cell>
          <cell r="J26">
            <v>40.32</v>
          </cell>
          <cell r="K26">
            <v>0</v>
          </cell>
        </row>
        <row r="27">
          <cell r="B27">
            <v>24.083333333333339</v>
          </cell>
          <cell r="C27">
            <v>32.4</v>
          </cell>
          <cell r="D27">
            <v>18</v>
          </cell>
          <cell r="E27">
            <v>57.333333333333336</v>
          </cell>
          <cell r="F27">
            <v>83</v>
          </cell>
          <cell r="G27">
            <v>26</v>
          </cell>
          <cell r="H27">
            <v>19.079999999999998</v>
          </cell>
          <cell r="I27" t="str">
            <v>L</v>
          </cell>
          <cell r="J27">
            <v>46.800000000000004</v>
          </cell>
          <cell r="K27">
            <v>0</v>
          </cell>
        </row>
        <row r="28">
          <cell r="B28">
            <v>25.6875</v>
          </cell>
          <cell r="C28">
            <v>32.9</v>
          </cell>
          <cell r="D28">
            <v>19.899999999999999</v>
          </cell>
          <cell r="E28">
            <v>43.083333333333336</v>
          </cell>
          <cell r="F28">
            <v>64</v>
          </cell>
          <cell r="G28">
            <v>21</v>
          </cell>
          <cell r="H28">
            <v>24.48</v>
          </cell>
          <cell r="I28" t="str">
            <v>L</v>
          </cell>
          <cell r="J28">
            <v>44.64</v>
          </cell>
          <cell r="K28">
            <v>0</v>
          </cell>
        </row>
        <row r="29">
          <cell r="B29">
            <v>24.891666666666666</v>
          </cell>
          <cell r="C29">
            <v>33.1</v>
          </cell>
          <cell r="D29">
            <v>17.600000000000001</v>
          </cell>
          <cell r="E29">
            <v>39.958333333333336</v>
          </cell>
          <cell r="F29">
            <v>60</v>
          </cell>
          <cell r="G29">
            <v>20</v>
          </cell>
          <cell r="H29">
            <v>19.079999999999998</v>
          </cell>
          <cell r="I29" t="str">
            <v>L</v>
          </cell>
          <cell r="J29">
            <v>42.84</v>
          </cell>
          <cell r="K29">
            <v>0</v>
          </cell>
        </row>
        <row r="30">
          <cell r="B30">
            <v>25.566666666666663</v>
          </cell>
          <cell r="C30">
            <v>34.200000000000003</v>
          </cell>
          <cell r="D30">
            <v>17.399999999999999</v>
          </cell>
          <cell r="E30">
            <v>42.125</v>
          </cell>
          <cell r="F30">
            <v>71</v>
          </cell>
          <cell r="G30">
            <v>20</v>
          </cell>
          <cell r="H30">
            <v>5.7600000000000007</v>
          </cell>
          <cell r="I30" t="str">
            <v>SE</v>
          </cell>
          <cell r="J30">
            <v>32.4</v>
          </cell>
          <cell r="K30">
            <v>0</v>
          </cell>
        </row>
        <row r="31">
          <cell r="B31">
            <v>25.737500000000008</v>
          </cell>
          <cell r="C31">
            <v>34.6</v>
          </cell>
          <cell r="D31">
            <v>17.7</v>
          </cell>
          <cell r="E31">
            <v>41.375</v>
          </cell>
          <cell r="F31">
            <v>72</v>
          </cell>
          <cell r="G31">
            <v>19</v>
          </cell>
          <cell r="H31">
            <v>6.48</v>
          </cell>
          <cell r="I31" t="str">
            <v>SE</v>
          </cell>
          <cell r="J31">
            <v>35.64</v>
          </cell>
          <cell r="K31">
            <v>0</v>
          </cell>
        </row>
        <row r="32">
          <cell r="B32">
            <v>25.845833333333331</v>
          </cell>
          <cell r="C32">
            <v>34.4</v>
          </cell>
          <cell r="D32">
            <v>18.3</v>
          </cell>
          <cell r="E32">
            <v>36.708333333333336</v>
          </cell>
          <cell r="F32">
            <v>73</v>
          </cell>
          <cell r="G32">
            <v>15</v>
          </cell>
          <cell r="H32">
            <v>9.3600000000000012</v>
          </cell>
          <cell r="I32" t="str">
            <v>L</v>
          </cell>
          <cell r="J32">
            <v>36</v>
          </cell>
          <cell r="K32">
            <v>0</v>
          </cell>
        </row>
        <row r="33">
          <cell r="B33">
            <v>26.537499999999998</v>
          </cell>
          <cell r="C33">
            <v>35.1</v>
          </cell>
          <cell r="D33">
            <v>17.2</v>
          </cell>
          <cell r="E33">
            <v>28.916666666666668</v>
          </cell>
          <cell r="F33">
            <v>52</v>
          </cell>
          <cell r="G33">
            <v>14</v>
          </cell>
          <cell r="H33">
            <v>12.6</v>
          </cell>
          <cell r="I33" t="str">
            <v>SE</v>
          </cell>
          <cell r="J33">
            <v>36.36</v>
          </cell>
          <cell r="K33">
            <v>0</v>
          </cell>
        </row>
        <row r="34">
          <cell r="B34">
            <v>27.099999999999994</v>
          </cell>
          <cell r="C34">
            <v>35.9</v>
          </cell>
          <cell r="D34">
            <v>19.3</v>
          </cell>
          <cell r="E34">
            <v>30.125</v>
          </cell>
          <cell r="F34">
            <v>54</v>
          </cell>
          <cell r="G34">
            <v>14</v>
          </cell>
          <cell r="H34">
            <v>1.8</v>
          </cell>
          <cell r="I34" t="str">
            <v>S</v>
          </cell>
          <cell r="J34">
            <v>24.840000000000003</v>
          </cell>
          <cell r="K34">
            <v>0</v>
          </cell>
        </row>
        <row r="35">
          <cell r="B35">
            <v>26.287500000000005</v>
          </cell>
          <cell r="C35">
            <v>34.700000000000003</v>
          </cell>
          <cell r="D35">
            <v>17.2</v>
          </cell>
          <cell r="E35">
            <v>38.625</v>
          </cell>
          <cell r="F35">
            <v>77</v>
          </cell>
          <cell r="G35">
            <v>14</v>
          </cell>
          <cell r="H35">
            <v>7.2</v>
          </cell>
          <cell r="I35" t="str">
            <v>L</v>
          </cell>
          <cell r="J35">
            <v>41.76</v>
          </cell>
          <cell r="K35">
            <v>0</v>
          </cell>
        </row>
        <row r="36">
          <cell r="I36" t="str">
            <v>L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21.270833333333336</v>
          </cell>
          <cell r="C5">
            <v>28.8</v>
          </cell>
          <cell r="D5">
            <v>15.3</v>
          </cell>
          <cell r="E5">
            <v>46.166666666666664</v>
          </cell>
          <cell r="F5">
            <v>69</v>
          </cell>
          <cell r="G5">
            <v>21</v>
          </cell>
          <cell r="H5">
            <v>16.920000000000002</v>
          </cell>
          <cell r="I5" t="str">
            <v>NE</v>
          </cell>
          <cell r="J5">
            <v>36.36</v>
          </cell>
          <cell r="K5">
            <v>0</v>
          </cell>
        </row>
        <row r="6">
          <cell r="B6">
            <v>18.270833333333336</v>
          </cell>
          <cell r="C6">
            <v>24.5</v>
          </cell>
          <cell r="D6">
            <v>15.3</v>
          </cell>
          <cell r="E6">
            <v>62</v>
          </cell>
          <cell r="F6">
            <v>93</v>
          </cell>
          <cell r="G6">
            <v>44</v>
          </cell>
          <cell r="H6">
            <v>20.16</v>
          </cell>
          <cell r="I6" t="str">
            <v>NE</v>
          </cell>
          <cell r="J6">
            <v>42.480000000000004</v>
          </cell>
          <cell r="K6">
            <v>3.0000000000000004</v>
          </cell>
        </row>
        <row r="7">
          <cell r="B7">
            <v>13.904166666666667</v>
          </cell>
          <cell r="C7">
            <v>17.3</v>
          </cell>
          <cell r="D7">
            <v>12.5</v>
          </cell>
          <cell r="E7">
            <v>89.166666666666671</v>
          </cell>
          <cell r="F7">
            <v>95</v>
          </cell>
          <cell r="G7">
            <v>72</v>
          </cell>
          <cell r="H7">
            <v>20.16</v>
          </cell>
          <cell r="I7" t="str">
            <v>SO</v>
          </cell>
          <cell r="J7">
            <v>41.04</v>
          </cell>
          <cell r="K7">
            <v>1.2000000000000002</v>
          </cell>
        </row>
        <row r="8">
          <cell r="B8">
            <v>15.483333333333334</v>
          </cell>
          <cell r="C8">
            <v>24.1</v>
          </cell>
          <cell r="D8">
            <v>10.4</v>
          </cell>
          <cell r="E8">
            <v>76.958333333333329</v>
          </cell>
          <cell r="F8">
            <v>97</v>
          </cell>
          <cell r="G8">
            <v>39</v>
          </cell>
          <cell r="H8">
            <v>20.52</v>
          </cell>
          <cell r="I8" t="str">
            <v>S</v>
          </cell>
          <cell r="J8">
            <v>27.36</v>
          </cell>
          <cell r="K8">
            <v>0.2</v>
          </cell>
        </row>
        <row r="9">
          <cell r="B9">
            <v>17.495833333333334</v>
          </cell>
          <cell r="C9">
            <v>24.6</v>
          </cell>
          <cell r="D9">
            <v>11.9</v>
          </cell>
          <cell r="E9">
            <v>63.583333333333336</v>
          </cell>
          <cell r="F9">
            <v>88</v>
          </cell>
          <cell r="G9">
            <v>34</v>
          </cell>
          <cell r="H9">
            <v>20.88</v>
          </cell>
          <cell r="I9" t="str">
            <v>SE</v>
          </cell>
          <cell r="J9">
            <v>39.24</v>
          </cell>
          <cell r="K9">
            <v>0.2</v>
          </cell>
        </row>
        <row r="10">
          <cell r="B10">
            <v>18.029166666666669</v>
          </cell>
          <cell r="C10">
            <v>25.5</v>
          </cell>
          <cell r="D10">
            <v>12.2</v>
          </cell>
          <cell r="E10">
            <v>57.916666666666664</v>
          </cell>
          <cell r="F10">
            <v>81</v>
          </cell>
          <cell r="G10">
            <v>36</v>
          </cell>
          <cell r="H10">
            <v>23.759999999999998</v>
          </cell>
          <cell r="I10" t="str">
            <v>NE</v>
          </cell>
          <cell r="J10">
            <v>37.800000000000004</v>
          </cell>
          <cell r="K10">
            <v>0</v>
          </cell>
        </row>
        <row r="11">
          <cell r="B11">
            <v>20.233333333333331</v>
          </cell>
          <cell r="C11">
            <v>28.8</v>
          </cell>
          <cell r="D11">
            <v>13.4</v>
          </cell>
          <cell r="E11">
            <v>54</v>
          </cell>
          <cell r="F11">
            <v>76</v>
          </cell>
          <cell r="G11">
            <v>30</v>
          </cell>
          <cell r="H11">
            <v>19.079999999999998</v>
          </cell>
          <cell r="I11" t="str">
            <v>NE</v>
          </cell>
          <cell r="J11">
            <v>37.080000000000005</v>
          </cell>
          <cell r="K11">
            <v>0</v>
          </cell>
        </row>
        <row r="12">
          <cell r="B12">
            <v>23.879166666666663</v>
          </cell>
          <cell r="C12">
            <v>33.700000000000003</v>
          </cell>
          <cell r="D12">
            <v>17.899999999999999</v>
          </cell>
          <cell r="E12">
            <v>45.791666666666664</v>
          </cell>
          <cell r="F12">
            <v>63</v>
          </cell>
          <cell r="G12">
            <v>24</v>
          </cell>
          <cell r="H12">
            <v>17.28</v>
          </cell>
          <cell r="I12" t="str">
            <v>NE</v>
          </cell>
          <cell r="J12">
            <v>40.680000000000007</v>
          </cell>
          <cell r="K12">
            <v>0</v>
          </cell>
        </row>
        <row r="13">
          <cell r="B13">
            <v>25.279166666666665</v>
          </cell>
          <cell r="C13">
            <v>33.700000000000003</v>
          </cell>
          <cell r="D13">
            <v>17.899999999999999</v>
          </cell>
          <cell r="E13">
            <v>52.916666666666664</v>
          </cell>
          <cell r="F13">
            <v>81</v>
          </cell>
          <cell r="G13">
            <v>29</v>
          </cell>
          <cell r="H13">
            <v>13.32</v>
          </cell>
          <cell r="I13" t="str">
            <v>SE</v>
          </cell>
          <cell r="J13">
            <v>21.240000000000002</v>
          </cell>
          <cell r="K13">
            <v>0</v>
          </cell>
        </row>
        <row r="14">
          <cell r="B14">
            <v>26.216666666666669</v>
          </cell>
          <cell r="C14">
            <v>34.700000000000003</v>
          </cell>
          <cell r="D14">
            <v>18.8</v>
          </cell>
          <cell r="E14">
            <v>48.916666666666664</v>
          </cell>
          <cell r="F14">
            <v>77</v>
          </cell>
          <cell r="G14">
            <v>19</v>
          </cell>
          <cell r="H14">
            <v>19.8</v>
          </cell>
          <cell r="I14" t="str">
            <v>SE</v>
          </cell>
          <cell r="J14">
            <v>39.24</v>
          </cell>
          <cell r="K14">
            <v>0</v>
          </cell>
        </row>
        <row r="15">
          <cell r="B15">
            <v>24.875</v>
          </cell>
          <cell r="C15">
            <v>31.4</v>
          </cell>
          <cell r="D15">
            <v>19.7</v>
          </cell>
          <cell r="E15">
            <v>47.541666666666664</v>
          </cell>
          <cell r="F15">
            <v>71</v>
          </cell>
          <cell r="G15">
            <v>31</v>
          </cell>
          <cell r="H15">
            <v>29.880000000000003</v>
          </cell>
          <cell r="I15" t="str">
            <v>NE</v>
          </cell>
          <cell r="J15">
            <v>49.680000000000007</v>
          </cell>
          <cell r="K15">
            <v>0</v>
          </cell>
        </row>
        <row r="16">
          <cell r="B16">
            <v>24.75</v>
          </cell>
          <cell r="C16">
            <v>33.4</v>
          </cell>
          <cell r="D16">
            <v>20.5</v>
          </cell>
          <cell r="E16">
            <v>49.291666666666664</v>
          </cell>
          <cell r="F16">
            <v>82</v>
          </cell>
          <cell r="G16">
            <v>28</v>
          </cell>
          <cell r="H16">
            <v>25.56</v>
          </cell>
          <cell r="I16" t="str">
            <v>NE</v>
          </cell>
          <cell r="J16">
            <v>50.4</v>
          </cell>
          <cell r="K16">
            <v>3.6</v>
          </cell>
        </row>
        <row r="17">
          <cell r="B17">
            <v>18.133333333333333</v>
          </cell>
          <cell r="C17">
            <v>24</v>
          </cell>
          <cell r="D17">
            <v>14.6</v>
          </cell>
          <cell r="E17">
            <v>86.916666666666671</v>
          </cell>
          <cell r="F17">
            <v>96</v>
          </cell>
          <cell r="G17">
            <v>67</v>
          </cell>
          <cell r="H17">
            <v>16.559999999999999</v>
          </cell>
          <cell r="I17" t="str">
            <v>SO</v>
          </cell>
          <cell r="J17">
            <v>42.480000000000004</v>
          </cell>
          <cell r="K17">
            <v>15.799999999999999</v>
          </cell>
        </row>
        <row r="18">
          <cell r="B18">
            <v>14.108333333333333</v>
          </cell>
          <cell r="C18">
            <v>22.3</v>
          </cell>
          <cell r="D18">
            <v>9.1</v>
          </cell>
          <cell r="E18">
            <v>81.583333333333329</v>
          </cell>
          <cell r="F18">
            <v>97</v>
          </cell>
          <cell r="G18">
            <v>41</v>
          </cell>
          <cell r="H18">
            <v>11.16</v>
          </cell>
          <cell r="I18" t="str">
            <v>S</v>
          </cell>
          <cell r="J18">
            <v>23.759999999999998</v>
          </cell>
          <cell r="K18">
            <v>6.8</v>
          </cell>
        </row>
        <row r="19">
          <cell r="B19">
            <v>14.758333333333333</v>
          </cell>
          <cell r="C19">
            <v>17.600000000000001</v>
          </cell>
          <cell r="D19">
            <v>11.8</v>
          </cell>
          <cell r="E19">
            <v>93.458333333333329</v>
          </cell>
          <cell r="F19">
            <v>97</v>
          </cell>
          <cell r="G19">
            <v>75</v>
          </cell>
          <cell r="H19">
            <v>13.68</v>
          </cell>
          <cell r="I19" t="str">
            <v>L</v>
          </cell>
          <cell r="J19">
            <v>30.6</v>
          </cell>
          <cell r="K19">
            <v>56.600000000000009</v>
          </cell>
        </row>
        <row r="20">
          <cell r="B20">
            <v>17.262499999999999</v>
          </cell>
          <cell r="C20">
            <v>20</v>
          </cell>
          <cell r="D20">
            <v>16.3</v>
          </cell>
          <cell r="E20">
            <v>93.791666666666671</v>
          </cell>
          <cell r="F20">
            <v>96</v>
          </cell>
          <cell r="G20">
            <v>80</v>
          </cell>
          <cell r="H20">
            <v>12.24</v>
          </cell>
          <cell r="I20" t="str">
            <v>L</v>
          </cell>
          <cell r="J20">
            <v>26.28</v>
          </cell>
          <cell r="K20">
            <v>12.6</v>
          </cell>
        </row>
        <row r="21">
          <cell r="B21">
            <v>18.791666666666668</v>
          </cell>
          <cell r="C21">
            <v>24</v>
          </cell>
          <cell r="D21">
            <v>15.6</v>
          </cell>
          <cell r="E21">
            <v>88.083333333333329</v>
          </cell>
          <cell r="F21">
            <v>96</v>
          </cell>
          <cell r="G21">
            <v>67</v>
          </cell>
          <cell r="H21">
            <v>9.3600000000000012</v>
          </cell>
          <cell r="I21" t="str">
            <v>L</v>
          </cell>
          <cell r="J21">
            <v>21.240000000000002</v>
          </cell>
          <cell r="K21">
            <v>10.4</v>
          </cell>
        </row>
        <row r="22">
          <cell r="B22">
            <v>18.274999999999999</v>
          </cell>
          <cell r="C22">
            <v>21</v>
          </cell>
          <cell r="D22">
            <v>16.100000000000001</v>
          </cell>
          <cell r="E22">
            <v>89.5</v>
          </cell>
          <cell r="F22">
            <v>96</v>
          </cell>
          <cell r="G22">
            <v>77</v>
          </cell>
          <cell r="H22">
            <v>19.079999999999998</v>
          </cell>
          <cell r="I22" t="str">
            <v>NE</v>
          </cell>
          <cell r="J22">
            <v>34.200000000000003</v>
          </cell>
          <cell r="K22">
            <v>0.4</v>
          </cell>
        </row>
        <row r="23">
          <cell r="B23">
            <v>21.920833333333334</v>
          </cell>
          <cell r="C23">
            <v>28.9</v>
          </cell>
          <cell r="D23">
            <v>18.5</v>
          </cell>
          <cell r="E23">
            <v>81.125</v>
          </cell>
          <cell r="F23">
            <v>95</v>
          </cell>
          <cell r="G23">
            <v>56</v>
          </cell>
          <cell r="H23">
            <v>21.96</v>
          </cell>
          <cell r="I23" t="str">
            <v>NE</v>
          </cell>
          <cell r="J23">
            <v>39.96</v>
          </cell>
          <cell r="K23">
            <v>0.2</v>
          </cell>
        </row>
        <row r="24">
          <cell r="B24">
            <v>18.708333333333332</v>
          </cell>
          <cell r="C24">
            <v>23.6</v>
          </cell>
          <cell r="D24">
            <v>12</v>
          </cell>
          <cell r="E24">
            <v>74.916666666666671</v>
          </cell>
          <cell r="F24">
            <v>95</v>
          </cell>
          <cell r="G24">
            <v>41</v>
          </cell>
          <cell r="H24">
            <v>29.880000000000003</v>
          </cell>
          <cell r="I24" t="str">
            <v>S</v>
          </cell>
          <cell r="J24">
            <v>64.08</v>
          </cell>
          <cell r="K24">
            <v>13.799999999999997</v>
          </cell>
        </row>
        <row r="25">
          <cell r="B25">
            <v>12.58333333333333</v>
          </cell>
          <cell r="C25">
            <v>21.9</v>
          </cell>
          <cell r="D25">
            <v>6.1</v>
          </cell>
          <cell r="E25">
            <v>61.583333333333336</v>
          </cell>
          <cell r="F25">
            <v>85</v>
          </cell>
          <cell r="G25">
            <v>21</v>
          </cell>
          <cell r="H25">
            <v>22.68</v>
          </cell>
          <cell r="I25" t="str">
            <v>S</v>
          </cell>
          <cell r="J25">
            <v>35.28</v>
          </cell>
          <cell r="K25">
            <v>0</v>
          </cell>
        </row>
        <row r="26">
          <cell r="B26">
            <v>15.925000000000002</v>
          </cell>
          <cell r="C26">
            <v>23.7</v>
          </cell>
          <cell r="D26">
            <v>9.9</v>
          </cell>
          <cell r="E26">
            <v>66.708333333333329</v>
          </cell>
          <cell r="F26">
            <v>95</v>
          </cell>
          <cell r="G26">
            <v>48</v>
          </cell>
          <cell r="H26">
            <v>23.040000000000003</v>
          </cell>
          <cell r="I26" t="str">
            <v>NE</v>
          </cell>
          <cell r="J26">
            <v>43.56</v>
          </cell>
          <cell r="K26">
            <v>0</v>
          </cell>
        </row>
        <row r="27">
          <cell r="B27">
            <v>20.587499999999995</v>
          </cell>
          <cell r="C27">
            <v>27.7</v>
          </cell>
          <cell r="D27">
            <v>15.6</v>
          </cell>
          <cell r="E27">
            <v>68.833333333333329</v>
          </cell>
          <cell r="F27">
            <v>92</v>
          </cell>
          <cell r="G27">
            <v>43</v>
          </cell>
          <cell r="H27">
            <v>29.880000000000003</v>
          </cell>
          <cell r="I27" t="str">
            <v>NE</v>
          </cell>
          <cell r="J27">
            <v>49.680000000000007</v>
          </cell>
          <cell r="K27">
            <v>3.6</v>
          </cell>
        </row>
        <row r="28">
          <cell r="B28">
            <v>23.958333333333332</v>
          </cell>
          <cell r="C28">
            <v>32.9</v>
          </cell>
          <cell r="D28">
            <v>18</v>
          </cell>
          <cell r="E28">
            <v>63.125</v>
          </cell>
          <cell r="F28">
            <v>86</v>
          </cell>
          <cell r="G28">
            <v>31</v>
          </cell>
          <cell r="H28">
            <v>23.759999999999998</v>
          </cell>
          <cell r="I28" t="str">
            <v>L</v>
          </cell>
          <cell r="J28">
            <v>43.92</v>
          </cell>
          <cell r="K28">
            <v>0</v>
          </cell>
        </row>
        <row r="29">
          <cell r="B29">
            <v>24.237500000000001</v>
          </cell>
          <cell r="C29">
            <v>30.5</v>
          </cell>
          <cell r="D29">
            <v>18.399999999999999</v>
          </cell>
          <cell r="E29">
            <v>52.458333333333336</v>
          </cell>
          <cell r="F29">
            <v>76</v>
          </cell>
          <cell r="G29">
            <v>30</v>
          </cell>
          <cell r="H29">
            <v>24.48</v>
          </cell>
          <cell r="I29" t="str">
            <v>NE</v>
          </cell>
          <cell r="J29">
            <v>46.440000000000005</v>
          </cell>
          <cell r="K29">
            <v>0</v>
          </cell>
        </row>
        <row r="30">
          <cell r="B30">
            <v>23.845833333333331</v>
          </cell>
          <cell r="C30">
            <v>32.700000000000003</v>
          </cell>
          <cell r="D30">
            <v>16.399999999999999</v>
          </cell>
          <cell r="E30">
            <v>48.958333333333336</v>
          </cell>
          <cell r="F30">
            <v>72</v>
          </cell>
          <cell r="G30">
            <v>29</v>
          </cell>
          <cell r="H30">
            <v>22.32</v>
          </cell>
          <cell r="I30" t="str">
            <v>L</v>
          </cell>
          <cell r="J30">
            <v>42.12</v>
          </cell>
          <cell r="K30">
            <v>0</v>
          </cell>
        </row>
        <row r="31">
          <cell r="B31">
            <v>24.475000000000005</v>
          </cell>
          <cell r="C31">
            <v>33.4</v>
          </cell>
          <cell r="D31">
            <v>18.8</v>
          </cell>
          <cell r="E31">
            <v>54.208333333333336</v>
          </cell>
          <cell r="F31">
            <v>73</v>
          </cell>
          <cell r="G31">
            <v>27</v>
          </cell>
          <cell r="H31">
            <v>24.840000000000003</v>
          </cell>
          <cell r="I31" t="str">
            <v>NE</v>
          </cell>
          <cell r="J31">
            <v>39.96</v>
          </cell>
          <cell r="K31">
            <v>0</v>
          </cell>
        </row>
        <row r="32">
          <cell r="B32">
            <v>24.879166666666674</v>
          </cell>
          <cell r="C32">
            <v>34.299999999999997</v>
          </cell>
          <cell r="D32">
            <v>18</v>
          </cell>
          <cell r="E32">
            <v>53.458333333333336</v>
          </cell>
          <cell r="F32">
            <v>79</v>
          </cell>
          <cell r="G32">
            <v>23</v>
          </cell>
          <cell r="H32">
            <v>23.759999999999998</v>
          </cell>
          <cell r="I32" t="str">
            <v>NE</v>
          </cell>
          <cell r="J32">
            <v>41.4</v>
          </cell>
          <cell r="K32">
            <v>0</v>
          </cell>
        </row>
        <row r="33">
          <cell r="B33">
            <v>25.887499999999999</v>
          </cell>
          <cell r="C33">
            <v>34.200000000000003</v>
          </cell>
          <cell r="D33">
            <v>19</v>
          </cell>
          <cell r="E33">
            <v>40.208333333333336</v>
          </cell>
          <cell r="F33">
            <v>61</v>
          </cell>
          <cell r="G33">
            <v>19</v>
          </cell>
          <cell r="H33">
            <v>18.720000000000002</v>
          </cell>
          <cell r="I33" t="str">
            <v>NE</v>
          </cell>
          <cell r="J33">
            <v>34.200000000000003</v>
          </cell>
          <cell r="K33">
            <v>0</v>
          </cell>
        </row>
        <row r="34">
          <cell r="B34">
            <v>25.295833333333331</v>
          </cell>
          <cell r="C34">
            <v>33.5</v>
          </cell>
          <cell r="D34">
            <v>18.7</v>
          </cell>
          <cell r="E34">
            <v>44.75</v>
          </cell>
          <cell r="F34">
            <v>72</v>
          </cell>
          <cell r="G34">
            <v>24</v>
          </cell>
          <cell r="H34">
            <v>21.6</v>
          </cell>
          <cell r="I34" t="str">
            <v>NE</v>
          </cell>
          <cell r="J34">
            <v>38.159999999999997</v>
          </cell>
          <cell r="K34">
            <v>0</v>
          </cell>
        </row>
        <row r="35">
          <cell r="B35">
            <v>21.679166666666664</v>
          </cell>
          <cell r="C35">
            <v>32.6</v>
          </cell>
          <cell r="D35">
            <v>15.1</v>
          </cell>
          <cell r="E35">
            <v>66.416666666666671</v>
          </cell>
          <cell r="F35">
            <v>85</v>
          </cell>
          <cell r="G35">
            <v>31</v>
          </cell>
          <cell r="H35">
            <v>20.52</v>
          </cell>
          <cell r="I35" t="str">
            <v>S</v>
          </cell>
          <cell r="J35">
            <v>38.159999999999997</v>
          </cell>
          <cell r="K35">
            <v>0</v>
          </cell>
        </row>
        <row r="36">
          <cell r="I36" t="str">
            <v>NE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27.342857142857138</v>
          </cell>
          <cell r="C5">
            <v>30.5</v>
          </cell>
          <cell r="D5">
            <v>22.3</v>
          </cell>
          <cell r="E5">
            <v>27.428571428571427</v>
          </cell>
          <cell r="F5">
            <v>39</v>
          </cell>
          <cell r="G5">
            <v>21</v>
          </cell>
          <cell r="H5">
            <v>16.920000000000002</v>
          </cell>
          <cell r="I5" t="str">
            <v>NE</v>
          </cell>
          <cell r="J5">
            <v>36.36</v>
          </cell>
          <cell r="K5">
            <v>0</v>
          </cell>
        </row>
        <row r="6">
          <cell r="B6">
            <v>29.340000000000003</v>
          </cell>
          <cell r="C6">
            <v>32.5</v>
          </cell>
          <cell r="D6">
            <v>23.5</v>
          </cell>
          <cell r="E6">
            <v>27.2</v>
          </cell>
          <cell r="F6">
            <v>38</v>
          </cell>
          <cell r="G6">
            <v>23</v>
          </cell>
          <cell r="H6">
            <v>25.92</v>
          </cell>
          <cell r="I6" t="str">
            <v>NO</v>
          </cell>
          <cell r="J6">
            <v>45.72</v>
          </cell>
          <cell r="K6">
            <v>0</v>
          </cell>
        </row>
        <row r="7">
          <cell r="B7">
            <v>17.979999999999997</v>
          </cell>
          <cell r="C7">
            <v>19.8</v>
          </cell>
          <cell r="D7">
            <v>15</v>
          </cell>
          <cell r="E7">
            <v>56.6</v>
          </cell>
          <cell r="F7">
            <v>69</v>
          </cell>
          <cell r="G7">
            <v>50</v>
          </cell>
          <cell r="H7">
            <v>11.520000000000001</v>
          </cell>
          <cell r="I7" t="str">
            <v>S</v>
          </cell>
          <cell r="J7">
            <v>29.16</v>
          </cell>
          <cell r="K7">
            <v>0</v>
          </cell>
        </row>
        <row r="8">
          <cell r="B8">
            <v>20.371428571428574</v>
          </cell>
          <cell r="C8">
            <v>24.8</v>
          </cell>
          <cell r="D8">
            <v>15</v>
          </cell>
          <cell r="E8">
            <v>52.428571428571431</v>
          </cell>
          <cell r="F8">
            <v>81</v>
          </cell>
          <cell r="G8">
            <v>35</v>
          </cell>
          <cell r="H8">
            <v>9</v>
          </cell>
          <cell r="I8" t="str">
            <v>SE</v>
          </cell>
          <cell r="J8">
            <v>27.720000000000002</v>
          </cell>
          <cell r="K8">
            <v>0</v>
          </cell>
        </row>
        <row r="9">
          <cell r="B9">
            <v>22.737500000000001</v>
          </cell>
          <cell r="C9">
            <v>26.8</v>
          </cell>
          <cell r="D9">
            <v>12</v>
          </cell>
          <cell r="E9">
            <v>44.5</v>
          </cell>
          <cell r="F9">
            <v>83</v>
          </cell>
          <cell r="G9">
            <v>30</v>
          </cell>
          <cell r="H9">
            <v>22.32</v>
          </cell>
          <cell r="I9" t="str">
            <v>NE</v>
          </cell>
          <cell r="J9">
            <v>41.4</v>
          </cell>
          <cell r="K9">
            <v>0</v>
          </cell>
        </row>
        <row r="10">
          <cell r="B10">
            <v>25.657142857142855</v>
          </cell>
          <cell r="C10">
            <v>29.2</v>
          </cell>
          <cell r="D10">
            <v>16.899999999999999</v>
          </cell>
          <cell r="E10">
            <v>36.857142857142854</v>
          </cell>
          <cell r="F10">
            <v>63</v>
          </cell>
          <cell r="G10">
            <v>29</v>
          </cell>
          <cell r="H10">
            <v>19.440000000000001</v>
          </cell>
          <cell r="I10" t="str">
            <v>L</v>
          </cell>
          <cell r="J10">
            <v>41.04</v>
          </cell>
          <cell r="K10">
            <v>0</v>
          </cell>
        </row>
        <row r="11">
          <cell r="B11">
            <v>30.619999999999997</v>
          </cell>
          <cell r="C11">
            <v>32.9</v>
          </cell>
          <cell r="D11">
            <v>24.7</v>
          </cell>
          <cell r="E11">
            <v>24.6</v>
          </cell>
          <cell r="F11">
            <v>34</v>
          </cell>
          <cell r="G11">
            <v>21</v>
          </cell>
          <cell r="H11">
            <v>16.920000000000002</v>
          </cell>
          <cell r="I11" t="str">
            <v>N</v>
          </cell>
          <cell r="J11">
            <v>36</v>
          </cell>
          <cell r="K11">
            <v>0</v>
          </cell>
        </row>
        <row r="12">
          <cell r="B12">
            <v>31.439999999999998</v>
          </cell>
          <cell r="C12">
            <v>34.4</v>
          </cell>
          <cell r="D12">
            <v>26.6</v>
          </cell>
          <cell r="E12">
            <v>25</v>
          </cell>
          <cell r="F12">
            <v>37</v>
          </cell>
          <cell r="G12">
            <v>21</v>
          </cell>
          <cell r="H12">
            <v>19.440000000000001</v>
          </cell>
          <cell r="I12" t="str">
            <v>NO</v>
          </cell>
          <cell r="J12">
            <v>38.519999999999996</v>
          </cell>
          <cell r="K12">
            <v>0</v>
          </cell>
        </row>
        <row r="13">
          <cell r="B13">
            <v>31.96</v>
          </cell>
          <cell r="C13">
            <v>34.700000000000003</v>
          </cell>
          <cell r="D13">
            <v>27.3</v>
          </cell>
          <cell r="E13">
            <v>28.8</v>
          </cell>
          <cell r="F13">
            <v>42</v>
          </cell>
          <cell r="G13">
            <v>22</v>
          </cell>
          <cell r="H13">
            <v>18</v>
          </cell>
          <cell r="I13" t="str">
            <v>NO</v>
          </cell>
          <cell r="J13">
            <v>38.159999999999997</v>
          </cell>
          <cell r="K13">
            <v>0</v>
          </cell>
        </row>
        <row r="14">
          <cell r="B14">
            <v>34.057142857142857</v>
          </cell>
          <cell r="C14">
            <v>35.700000000000003</v>
          </cell>
          <cell r="D14">
            <v>27.1</v>
          </cell>
          <cell r="E14">
            <v>19.571428571428573</v>
          </cell>
          <cell r="F14">
            <v>40</v>
          </cell>
          <cell r="G14">
            <v>15</v>
          </cell>
          <cell r="H14">
            <v>16.559999999999999</v>
          </cell>
          <cell r="I14" t="str">
            <v>N</v>
          </cell>
          <cell r="J14">
            <v>38.519999999999996</v>
          </cell>
          <cell r="K14">
            <v>0</v>
          </cell>
        </row>
        <row r="15">
          <cell r="B15">
            <v>33.262500000000003</v>
          </cell>
          <cell r="C15">
            <v>35.5</v>
          </cell>
          <cell r="D15">
            <v>23.2</v>
          </cell>
          <cell r="E15">
            <v>20.875</v>
          </cell>
          <cell r="F15">
            <v>39</v>
          </cell>
          <cell r="G15">
            <v>17</v>
          </cell>
          <cell r="H15">
            <v>21.96</v>
          </cell>
          <cell r="I15" t="str">
            <v>N</v>
          </cell>
          <cell r="J15">
            <v>47.16</v>
          </cell>
          <cell r="K15">
            <v>0</v>
          </cell>
        </row>
        <row r="16">
          <cell r="B16">
            <v>32.416666666666671</v>
          </cell>
          <cell r="C16">
            <v>34.6</v>
          </cell>
          <cell r="D16">
            <v>27.2</v>
          </cell>
          <cell r="E16">
            <v>28.166666666666668</v>
          </cell>
          <cell r="F16">
            <v>37</v>
          </cell>
          <cell r="G16">
            <v>24</v>
          </cell>
          <cell r="H16">
            <v>27.720000000000002</v>
          </cell>
          <cell r="I16" t="str">
            <v>NO</v>
          </cell>
          <cell r="J16">
            <v>53.28</v>
          </cell>
          <cell r="K16">
            <v>0</v>
          </cell>
        </row>
        <row r="17">
          <cell r="B17">
            <v>21.5</v>
          </cell>
          <cell r="C17">
            <v>23.2</v>
          </cell>
          <cell r="D17">
            <v>21.7</v>
          </cell>
          <cell r="E17">
            <v>77.5</v>
          </cell>
          <cell r="F17">
            <v>84</v>
          </cell>
          <cell r="G17">
            <v>76</v>
          </cell>
          <cell r="H17">
            <v>10.44</v>
          </cell>
          <cell r="I17" t="str">
            <v>O</v>
          </cell>
          <cell r="J17">
            <v>23.759999999999998</v>
          </cell>
          <cell r="K17">
            <v>0</v>
          </cell>
        </row>
        <row r="18">
          <cell r="B18">
            <v>20.100000000000001</v>
          </cell>
          <cell r="C18">
            <v>21.5</v>
          </cell>
          <cell r="D18">
            <v>16.399999999999999</v>
          </cell>
          <cell r="E18">
            <v>70</v>
          </cell>
          <cell r="F18">
            <v>83</v>
          </cell>
          <cell r="G18">
            <v>65</v>
          </cell>
          <cell r="H18">
            <v>15.48</v>
          </cell>
          <cell r="I18" t="str">
            <v>SE</v>
          </cell>
          <cell r="J18">
            <v>28.44</v>
          </cell>
          <cell r="K18">
            <v>0</v>
          </cell>
        </row>
        <row r="19">
          <cell r="B19">
            <v>16.7</v>
          </cell>
          <cell r="C19">
            <v>16.899999999999999</v>
          </cell>
          <cell r="D19">
            <v>15.1</v>
          </cell>
          <cell r="E19">
            <v>80</v>
          </cell>
          <cell r="F19">
            <v>87</v>
          </cell>
          <cell r="G19">
            <v>80</v>
          </cell>
          <cell r="H19">
            <v>12.6</v>
          </cell>
          <cell r="I19" t="str">
            <v>SE</v>
          </cell>
          <cell r="J19">
            <v>0</v>
          </cell>
          <cell r="K19">
            <v>0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>
            <v>24.8</v>
          </cell>
          <cell r="C22">
            <v>24.9</v>
          </cell>
          <cell r="D22">
            <v>22.7</v>
          </cell>
          <cell r="E22">
            <v>67</v>
          </cell>
          <cell r="F22">
            <v>79</v>
          </cell>
          <cell r="G22">
            <v>65</v>
          </cell>
          <cell r="H22">
            <v>5.7600000000000007</v>
          </cell>
          <cell r="I22" t="str">
            <v>N</v>
          </cell>
          <cell r="J22">
            <v>0</v>
          </cell>
          <cell r="K22">
            <v>0</v>
          </cell>
        </row>
        <row r="23">
          <cell r="B23">
            <v>29.066666666666663</v>
          </cell>
          <cell r="C23">
            <v>31.1</v>
          </cell>
          <cell r="D23">
            <v>23.7</v>
          </cell>
          <cell r="E23">
            <v>52.833333333333336</v>
          </cell>
          <cell r="F23">
            <v>71</v>
          </cell>
          <cell r="G23">
            <v>48</v>
          </cell>
          <cell r="H23">
            <v>16.920000000000002</v>
          </cell>
          <cell r="I23" t="str">
            <v>NO</v>
          </cell>
          <cell r="J23">
            <v>38.519999999999996</v>
          </cell>
          <cell r="K23">
            <v>0</v>
          </cell>
        </row>
        <row r="24">
          <cell r="B24">
            <v>22.65</v>
          </cell>
          <cell r="C24">
            <v>24.9</v>
          </cell>
          <cell r="D24">
            <v>20.6</v>
          </cell>
          <cell r="E24">
            <v>60</v>
          </cell>
          <cell r="F24">
            <v>75</v>
          </cell>
          <cell r="G24">
            <v>47</v>
          </cell>
          <cell r="H24">
            <v>22.68</v>
          </cell>
          <cell r="I24" t="str">
            <v>S</v>
          </cell>
          <cell r="J24">
            <v>50.4</v>
          </cell>
          <cell r="K24">
            <v>0</v>
          </cell>
        </row>
        <row r="25">
          <cell r="B25">
            <v>18.150000000000002</v>
          </cell>
          <cell r="C25">
            <v>23.5</v>
          </cell>
          <cell r="D25">
            <v>9.1999999999999993</v>
          </cell>
          <cell r="E25">
            <v>53.333333333333336</v>
          </cell>
          <cell r="F25">
            <v>79</v>
          </cell>
          <cell r="G25">
            <v>37</v>
          </cell>
          <cell r="H25">
            <v>18.720000000000002</v>
          </cell>
          <cell r="I25" t="str">
            <v>SE</v>
          </cell>
          <cell r="J25">
            <v>37.440000000000005</v>
          </cell>
          <cell r="K25">
            <v>0</v>
          </cell>
        </row>
        <row r="26">
          <cell r="B26">
            <v>24.25</v>
          </cell>
          <cell r="C26">
            <v>27.8</v>
          </cell>
          <cell r="D26">
            <v>17</v>
          </cell>
          <cell r="E26">
            <v>50</v>
          </cell>
          <cell r="F26">
            <v>72</v>
          </cell>
          <cell r="G26">
            <v>40</v>
          </cell>
          <cell r="H26">
            <v>11.879999999999999</v>
          </cell>
          <cell r="I26" t="str">
            <v>L</v>
          </cell>
          <cell r="J26">
            <v>27.720000000000002</v>
          </cell>
          <cell r="K26">
            <v>0</v>
          </cell>
        </row>
        <row r="27">
          <cell r="B27">
            <v>27</v>
          </cell>
          <cell r="C27">
            <v>27</v>
          </cell>
          <cell r="D27">
            <v>23.3</v>
          </cell>
          <cell r="E27">
            <v>44</v>
          </cell>
          <cell r="F27">
            <v>58</v>
          </cell>
          <cell r="G27">
            <v>44</v>
          </cell>
          <cell r="H27">
            <v>11.879999999999999</v>
          </cell>
          <cell r="I27" t="str">
            <v>N</v>
          </cell>
          <cell r="J27">
            <v>0</v>
          </cell>
          <cell r="K27">
            <v>0</v>
          </cell>
        </row>
        <row r="28">
          <cell r="B28">
            <v>33.25</v>
          </cell>
          <cell r="C28">
            <v>34.5</v>
          </cell>
          <cell r="D28">
            <v>26</v>
          </cell>
          <cell r="E28">
            <v>26.75</v>
          </cell>
          <cell r="F28">
            <v>51</v>
          </cell>
          <cell r="G28">
            <v>21</v>
          </cell>
          <cell r="H28">
            <v>12.96</v>
          </cell>
          <cell r="I28" t="str">
            <v>N</v>
          </cell>
          <cell r="J28">
            <v>35.64</v>
          </cell>
          <cell r="K28">
            <v>0</v>
          </cell>
        </row>
        <row r="29">
          <cell r="B29">
            <v>29.24</v>
          </cell>
          <cell r="C29">
            <v>33.9</v>
          </cell>
          <cell r="D29">
            <v>23.2</v>
          </cell>
          <cell r="E29">
            <v>29.8</v>
          </cell>
          <cell r="F29">
            <v>42</v>
          </cell>
          <cell r="G29">
            <v>21</v>
          </cell>
          <cell r="H29">
            <v>28.8</v>
          </cell>
          <cell r="I29" t="str">
            <v>NE</v>
          </cell>
          <cell r="J29">
            <v>52.2</v>
          </cell>
          <cell r="K29">
            <v>0</v>
          </cell>
        </row>
        <row r="30">
          <cell r="B30">
            <v>31</v>
          </cell>
          <cell r="C30">
            <v>33.4</v>
          </cell>
          <cell r="D30">
            <v>24.3</v>
          </cell>
          <cell r="E30">
            <v>30.75</v>
          </cell>
          <cell r="F30">
            <v>46</v>
          </cell>
          <cell r="G30">
            <v>27</v>
          </cell>
          <cell r="H30">
            <v>14.76</v>
          </cell>
          <cell r="I30" t="str">
            <v>NE</v>
          </cell>
          <cell r="J30">
            <v>34.200000000000003</v>
          </cell>
          <cell r="K30">
            <v>0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>
            <v>30.3</v>
          </cell>
          <cell r="C32">
            <v>30.3</v>
          </cell>
          <cell r="D32">
            <v>27.8</v>
          </cell>
          <cell r="E32">
            <v>25</v>
          </cell>
          <cell r="F32">
            <v>29</v>
          </cell>
          <cell r="G32">
            <v>25</v>
          </cell>
          <cell r="H32">
            <v>20.16</v>
          </cell>
          <cell r="I32" t="str">
            <v>NE</v>
          </cell>
          <cell r="J32">
            <v>39.24</v>
          </cell>
          <cell r="K32">
            <v>0</v>
          </cell>
        </row>
        <row r="33">
          <cell r="B33">
            <v>34.349999999999994</v>
          </cell>
          <cell r="C33">
            <v>35.4</v>
          </cell>
          <cell r="D33">
            <v>31.5</v>
          </cell>
          <cell r="E33">
            <v>17.5</v>
          </cell>
          <cell r="F33">
            <v>20</v>
          </cell>
          <cell r="G33">
            <v>15</v>
          </cell>
          <cell r="H33">
            <v>16.559999999999999</v>
          </cell>
          <cell r="I33" t="str">
            <v>NE</v>
          </cell>
          <cell r="J33">
            <v>45</v>
          </cell>
          <cell r="K33">
            <v>0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B35">
            <v>27.900000000000002</v>
          </cell>
          <cell r="C35">
            <v>34.6</v>
          </cell>
          <cell r="D35">
            <v>18.7</v>
          </cell>
          <cell r="E35">
            <v>49.666666666666664</v>
          </cell>
          <cell r="F35">
            <v>86</v>
          </cell>
          <cell r="G35">
            <v>20</v>
          </cell>
          <cell r="H35">
            <v>12.96</v>
          </cell>
          <cell r="I35" t="str">
            <v>SE</v>
          </cell>
          <cell r="J35">
            <v>36</v>
          </cell>
          <cell r="K35">
            <v>0</v>
          </cell>
        </row>
        <row r="36">
          <cell r="I36" t="str">
            <v>NE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26.514285714285716</v>
          </cell>
          <cell r="C5">
            <v>31.3</v>
          </cell>
          <cell r="D5">
            <v>20</v>
          </cell>
          <cell r="E5">
            <v>30</v>
          </cell>
          <cell r="F5">
            <v>51</v>
          </cell>
          <cell r="G5">
            <v>18</v>
          </cell>
          <cell r="H5">
            <v>21.96</v>
          </cell>
          <cell r="I5" t="str">
            <v>NE</v>
          </cell>
          <cell r="J5">
            <v>36.72</v>
          </cell>
          <cell r="K5">
            <v>0</v>
          </cell>
        </row>
        <row r="6">
          <cell r="B6">
            <v>26.620000000000005</v>
          </cell>
          <cell r="C6">
            <v>32.200000000000003</v>
          </cell>
          <cell r="D6">
            <v>19.3</v>
          </cell>
          <cell r="E6">
            <v>31.133333333333333</v>
          </cell>
          <cell r="F6">
            <v>53</v>
          </cell>
          <cell r="G6">
            <v>19</v>
          </cell>
          <cell r="H6">
            <v>22.68</v>
          </cell>
          <cell r="I6" t="str">
            <v>NO</v>
          </cell>
          <cell r="J6">
            <v>41.04</v>
          </cell>
          <cell r="K6">
            <v>0</v>
          </cell>
        </row>
        <row r="7">
          <cell r="B7">
            <v>19.594444444444441</v>
          </cell>
          <cell r="C7">
            <v>23.5</v>
          </cell>
          <cell r="D7">
            <v>15.2</v>
          </cell>
          <cell r="E7">
            <v>61.722222222222221</v>
          </cell>
          <cell r="F7">
            <v>87</v>
          </cell>
          <cell r="G7">
            <v>42</v>
          </cell>
          <cell r="H7">
            <v>19.8</v>
          </cell>
          <cell r="I7" t="str">
            <v>SO</v>
          </cell>
          <cell r="J7">
            <v>43.2</v>
          </cell>
          <cell r="K7">
            <v>0</v>
          </cell>
        </row>
        <row r="8">
          <cell r="B8">
            <v>21.09333333333333</v>
          </cell>
          <cell r="C8">
            <v>27.3</v>
          </cell>
          <cell r="D8">
            <v>13.6</v>
          </cell>
          <cell r="E8">
            <v>54</v>
          </cell>
          <cell r="F8">
            <v>81</v>
          </cell>
          <cell r="G8">
            <v>35</v>
          </cell>
          <cell r="H8">
            <v>23.759999999999998</v>
          </cell>
          <cell r="I8" t="str">
            <v>S</v>
          </cell>
          <cell r="J8">
            <v>38.880000000000003</v>
          </cell>
          <cell r="K8">
            <v>0</v>
          </cell>
        </row>
        <row r="9">
          <cell r="B9">
            <v>23.085000000000001</v>
          </cell>
          <cell r="C9">
            <v>31.3</v>
          </cell>
          <cell r="D9">
            <v>15.6</v>
          </cell>
          <cell r="E9">
            <v>49.5</v>
          </cell>
          <cell r="F9">
            <v>72</v>
          </cell>
          <cell r="G9">
            <v>30</v>
          </cell>
          <cell r="H9">
            <v>17.28</v>
          </cell>
          <cell r="I9" t="str">
            <v>S</v>
          </cell>
          <cell r="J9">
            <v>26.28</v>
          </cell>
          <cell r="K9">
            <v>0</v>
          </cell>
        </row>
        <row r="10">
          <cell r="B10">
            <v>25.244999999999997</v>
          </cell>
          <cell r="C10">
            <v>32.6</v>
          </cell>
          <cell r="D10">
            <v>17.899999999999999</v>
          </cell>
          <cell r="E10">
            <v>42.1</v>
          </cell>
          <cell r="F10">
            <v>66</v>
          </cell>
          <cell r="G10">
            <v>17</v>
          </cell>
          <cell r="H10">
            <v>19.8</v>
          </cell>
          <cell r="I10" t="str">
            <v>SE</v>
          </cell>
          <cell r="J10">
            <v>38.880000000000003</v>
          </cell>
          <cell r="K10">
            <v>0</v>
          </cell>
        </row>
        <row r="11">
          <cell r="B11">
            <v>27.572222222222223</v>
          </cell>
          <cell r="C11">
            <v>34.9</v>
          </cell>
          <cell r="D11">
            <v>18.899999999999999</v>
          </cell>
          <cell r="E11">
            <v>29.833333333333332</v>
          </cell>
          <cell r="F11">
            <v>52</v>
          </cell>
          <cell r="G11">
            <v>15</v>
          </cell>
          <cell r="H11">
            <v>17.28</v>
          </cell>
          <cell r="I11" t="str">
            <v>L</v>
          </cell>
          <cell r="J11">
            <v>35.28</v>
          </cell>
          <cell r="K11">
            <v>0</v>
          </cell>
        </row>
        <row r="12">
          <cell r="B12">
            <v>26.745454545454539</v>
          </cell>
          <cell r="C12">
            <v>35.5</v>
          </cell>
          <cell r="D12">
            <v>19</v>
          </cell>
          <cell r="E12">
            <v>31.59090909090909</v>
          </cell>
          <cell r="F12">
            <v>51</v>
          </cell>
          <cell r="G12">
            <v>15</v>
          </cell>
          <cell r="H12">
            <v>23.400000000000002</v>
          </cell>
          <cell r="I12" t="str">
            <v>L</v>
          </cell>
          <cell r="J12">
            <v>46.800000000000004</v>
          </cell>
          <cell r="K12">
            <v>0</v>
          </cell>
        </row>
        <row r="13">
          <cell r="B13">
            <v>26.495833333333337</v>
          </cell>
          <cell r="C13">
            <v>36.1</v>
          </cell>
          <cell r="D13">
            <v>18.3</v>
          </cell>
          <cell r="E13">
            <v>33.916666666666664</v>
          </cell>
          <cell r="F13">
            <v>58</v>
          </cell>
          <cell r="G13">
            <v>14</v>
          </cell>
          <cell r="H13">
            <v>16.2</v>
          </cell>
          <cell r="I13" t="str">
            <v>L</v>
          </cell>
          <cell r="J13">
            <v>28.8</v>
          </cell>
          <cell r="K13">
            <v>0</v>
          </cell>
        </row>
        <row r="14">
          <cell r="B14">
            <v>26.958333333333339</v>
          </cell>
          <cell r="C14">
            <v>35.799999999999997</v>
          </cell>
          <cell r="D14">
            <v>17.899999999999999</v>
          </cell>
          <cell r="E14">
            <v>33.666666666666664</v>
          </cell>
          <cell r="F14">
            <v>58</v>
          </cell>
          <cell r="G14">
            <v>15</v>
          </cell>
          <cell r="H14">
            <v>20.16</v>
          </cell>
          <cell r="I14" t="str">
            <v>L</v>
          </cell>
          <cell r="J14">
            <v>37.800000000000004</v>
          </cell>
          <cell r="K14">
            <v>0</v>
          </cell>
        </row>
        <row r="15">
          <cell r="B15">
            <v>27.975000000000005</v>
          </cell>
          <cell r="C15">
            <v>36.200000000000003</v>
          </cell>
          <cell r="D15">
            <v>20</v>
          </cell>
          <cell r="E15">
            <v>28.208333333333332</v>
          </cell>
          <cell r="F15">
            <v>47</v>
          </cell>
          <cell r="G15">
            <v>14</v>
          </cell>
          <cell r="H15">
            <v>23.040000000000003</v>
          </cell>
          <cell r="I15" t="str">
            <v>L</v>
          </cell>
          <cell r="J15">
            <v>40.680000000000007</v>
          </cell>
          <cell r="K15">
            <v>0</v>
          </cell>
        </row>
        <row r="16">
          <cell r="B16">
            <v>27.529166666666672</v>
          </cell>
          <cell r="C16">
            <v>35.9</v>
          </cell>
          <cell r="D16">
            <v>20.7</v>
          </cell>
          <cell r="E16">
            <v>31.458333333333332</v>
          </cell>
          <cell r="F16">
            <v>48</v>
          </cell>
          <cell r="G16">
            <v>15</v>
          </cell>
          <cell r="H16">
            <v>26.64</v>
          </cell>
          <cell r="I16" t="str">
            <v>L</v>
          </cell>
          <cell r="J16">
            <v>46.080000000000005</v>
          </cell>
          <cell r="K16">
            <v>0</v>
          </cell>
        </row>
        <row r="17">
          <cell r="B17">
            <v>25.416666666666661</v>
          </cell>
          <cell r="C17">
            <v>32.9</v>
          </cell>
          <cell r="D17">
            <v>22</v>
          </cell>
          <cell r="E17">
            <v>51.083333333333336</v>
          </cell>
          <cell r="F17">
            <v>87</v>
          </cell>
          <cell r="G17">
            <v>34</v>
          </cell>
          <cell r="H17">
            <v>23.400000000000002</v>
          </cell>
          <cell r="I17" t="str">
            <v>NE</v>
          </cell>
          <cell r="J17">
            <v>41.04</v>
          </cell>
          <cell r="K17">
            <v>0</v>
          </cell>
        </row>
        <row r="18">
          <cell r="B18">
            <v>24.099999999999994</v>
          </cell>
          <cell r="C18">
            <v>33.1</v>
          </cell>
          <cell r="D18">
            <v>18</v>
          </cell>
          <cell r="E18">
            <v>70.208333333333329</v>
          </cell>
          <cell r="F18">
            <v>95</v>
          </cell>
          <cell r="G18">
            <v>33</v>
          </cell>
          <cell r="H18">
            <v>17.28</v>
          </cell>
          <cell r="I18" t="str">
            <v>SE</v>
          </cell>
          <cell r="J18">
            <v>37.080000000000005</v>
          </cell>
          <cell r="K18">
            <v>0</v>
          </cell>
        </row>
        <row r="19">
          <cell r="B19">
            <v>26.512500000000003</v>
          </cell>
          <cell r="C19">
            <v>34.4</v>
          </cell>
          <cell r="D19">
            <v>20.5</v>
          </cell>
          <cell r="E19">
            <v>59.333333333333336</v>
          </cell>
          <cell r="F19">
            <v>83</v>
          </cell>
          <cell r="G19">
            <v>29</v>
          </cell>
          <cell r="H19">
            <v>14.76</v>
          </cell>
          <cell r="I19" t="str">
            <v>L</v>
          </cell>
          <cell r="J19">
            <v>32.76</v>
          </cell>
          <cell r="K19">
            <v>0</v>
          </cell>
        </row>
        <row r="20">
          <cell r="B20">
            <v>23.179166666666664</v>
          </cell>
          <cell r="C20">
            <v>29.1</v>
          </cell>
          <cell r="D20">
            <v>19.7</v>
          </cell>
          <cell r="E20">
            <v>63.25</v>
          </cell>
          <cell r="F20">
            <v>85</v>
          </cell>
          <cell r="G20">
            <v>39</v>
          </cell>
          <cell r="H20">
            <v>36.72</v>
          </cell>
          <cell r="I20" t="str">
            <v>SE</v>
          </cell>
          <cell r="J20">
            <v>56.16</v>
          </cell>
          <cell r="K20">
            <v>0</v>
          </cell>
        </row>
        <row r="21">
          <cell r="B21">
            <v>21.24583333333333</v>
          </cell>
          <cell r="C21">
            <v>24.6</v>
          </cell>
          <cell r="D21">
            <v>18.8</v>
          </cell>
          <cell r="E21">
            <v>79.375</v>
          </cell>
          <cell r="F21">
            <v>91</v>
          </cell>
          <cell r="G21">
            <v>60</v>
          </cell>
          <cell r="H21">
            <v>33.840000000000003</v>
          </cell>
          <cell r="I21" t="str">
            <v>SE</v>
          </cell>
          <cell r="J21">
            <v>51.84</v>
          </cell>
          <cell r="K21">
            <v>1</v>
          </cell>
        </row>
        <row r="22">
          <cell r="B22">
            <v>23.170833333333334</v>
          </cell>
          <cell r="C22">
            <v>31.4</v>
          </cell>
          <cell r="D22">
            <v>19</v>
          </cell>
          <cell r="E22">
            <v>69.583333333333329</v>
          </cell>
          <cell r="F22">
            <v>90</v>
          </cell>
          <cell r="G22">
            <v>35</v>
          </cell>
          <cell r="H22">
            <v>29.52</v>
          </cell>
          <cell r="I22" t="str">
            <v>SE</v>
          </cell>
          <cell r="J22">
            <v>44.64</v>
          </cell>
          <cell r="K22">
            <v>0</v>
          </cell>
        </row>
        <row r="23">
          <cell r="B23">
            <v>29.062500000000004</v>
          </cell>
          <cell r="C23">
            <v>35</v>
          </cell>
          <cell r="D23">
            <v>21.2</v>
          </cell>
          <cell r="E23">
            <v>49.0625</v>
          </cell>
          <cell r="F23">
            <v>82</v>
          </cell>
          <cell r="G23">
            <v>25</v>
          </cell>
          <cell r="H23">
            <v>28.8</v>
          </cell>
          <cell r="I23" t="str">
            <v>N</v>
          </cell>
          <cell r="J23">
            <v>45.36</v>
          </cell>
          <cell r="K23">
            <v>0</v>
          </cell>
        </row>
        <row r="24">
          <cell r="B24">
            <v>23.847619047619048</v>
          </cell>
          <cell r="C24">
            <v>30.2</v>
          </cell>
          <cell r="D24">
            <v>20.2</v>
          </cell>
          <cell r="E24">
            <v>74</v>
          </cell>
          <cell r="F24">
            <v>95</v>
          </cell>
          <cell r="G24">
            <v>47</v>
          </cell>
          <cell r="H24">
            <v>23.040000000000003</v>
          </cell>
          <cell r="I24" t="str">
            <v>L</v>
          </cell>
          <cell r="J24">
            <v>47.519999999999996</v>
          </cell>
          <cell r="K24">
            <v>33</v>
          </cell>
        </row>
        <row r="25">
          <cell r="B25">
            <v>20.516666666666669</v>
          </cell>
          <cell r="C25">
            <v>24</v>
          </cell>
          <cell r="D25">
            <v>15.4</v>
          </cell>
          <cell r="E25">
            <v>64.916666666666671</v>
          </cell>
          <cell r="F25">
            <v>81</v>
          </cell>
          <cell r="G25">
            <v>53</v>
          </cell>
          <cell r="H25">
            <v>27</v>
          </cell>
          <cell r="I25" t="str">
            <v>SE</v>
          </cell>
          <cell r="J25">
            <v>42.84</v>
          </cell>
          <cell r="K25">
            <v>0</v>
          </cell>
        </row>
        <row r="26">
          <cell r="B26">
            <v>21.850000000000005</v>
          </cell>
          <cell r="C26">
            <v>31.8</v>
          </cell>
          <cell r="D26">
            <v>15.7</v>
          </cell>
          <cell r="E26">
            <v>69.5</v>
          </cell>
          <cell r="F26">
            <v>92</v>
          </cell>
          <cell r="G26">
            <v>33</v>
          </cell>
          <cell r="H26">
            <v>25.56</v>
          </cell>
          <cell r="I26" t="str">
            <v>SE</v>
          </cell>
          <cell r="J26">
            <v>37.800000000000004</v>
          </cell>
          <cell r="K26">
            <v>0</v>
          </cell>
        </row>
        <row r="27">
          <cell r="B27">
            <v>26.099999999999998</v>
          </cell>
          <cell r="C27">
            <v>34.1</v>
          </cell>
          <cell r="D27">
            <v>20.6</v>
          </cell>
          <cell r="E27">
            <v>53.208333333333336</v>
          </cell>
          <cell r="F27">
            <v>83</v>
          </cell>
          <cell r="G27">
            <v>23</v>
          </cell>
          <cell r="H27">
            <v>25.56</v>
          </cell>
          <cell r="I27" t="str">
            <v>L</v>
          </cell>
          <cell r="J27">
            <v>46.800000000000004</v>
          </cell>
          <cell r="K27">
            <v>0</v>
          </cell>
        </row>
        <row r="28">
          <cell r="B28">
            <v>26.425000000000001</v>
          </cell>
          <cell r="C28">
            <v>34.200000000000003</v>
          </cell>
          <cell r="D28">
            <v>20.2</v>
          </cell>
          <cell r="E28">
            <v>42.958333333333336</v>
          </cell>
          <cell r="F28">
            <v>64</v>
          </cell>
          <cell r="G28">
            <v>19</v>
          </cell>
          <cell r="H28">
            <v>27</v>
          </cell>
          <cell r="I28" t="str">
            <v>L</v>
          </cell>
          <cell r="J28">
            <v>66.239999999999995</v>
          </cell>
          <cell r="K28">
            <v>0</v>
          </cell>
        </row>
        <row r="29">
          <cell r="B29">
            <v>26.104166666666671</v>
          </cell>
          <cell r="C29">
            <v>33.6</v>
          </cell>
          <cell r="D29">
            <v>19.5</v>
          </cell>
          <cell r="E29">
            <v>41.083333333333336</v>
          </cell>
          <cell r="F29">
            <v>59</v>
          </cell>
          <cell r="G29">
            <v>22</v>
          </cell>
          <cell r="H29">
            <v>20.16</v>
          </cell>
          <cell r="I29" t="str">
            <v>L</v>
          </cell>
          <cell r="J29">
            <v>36</v>
          </cell>
          <cell r="K29">
            <v>0</v>
          </cell>
        </row>
        <row r="30">
          <cell r="B30">
            <v>27.300000000000008</v>
          </cell>
          <cell r="C30">
            <v>34.9</v>
          </cell>
          <cell r="D30">
            <v>20.3</v>
          </cell>
          <cell r="E30">
            <v>39.083333333333336</v>
          </cell>
          <cell r="F30">
            <v>62</v>
          </cell>
          <cell r="G30">
            <v>19</v>
          </cell>
          <cell r="H30">
            <v>18</v>
          </cell>
          <cell r="I30" t="str">
            <v>L</v>
          </cell>
          <cell r="J30">
            <v>32.4</v>
          </cell>
          <cell r="K30">
            <v>0</v>
          </cell>
        </row>
        <row r="31">
          <cell r="B31">
            <v>27.725000000000005</v>
          </cell>
          <cell r="C31">
            <v>35.700000000000003</v>
          </cell>
          <cell r="D31">
            <v>19.2</v>
          </cell>
          <cell r="E31">
            <v>37</v>
          </cell>
          <cell r="F31">
            <v>68</v>
          </cell>
          <cell r="G31">
            <v>15</v>
          </cell>
          <cell r="H31">
            <v>18.720000000000002</v>
          </cell>
          <cell r="I31" t="str">
            <v>L</v>
          </cell>
          <cell r="J31">
            <v>31.680000000000003</v>
          </cell>
          <cell r="K31">
            <v>0</v>
          </cell>
        </row>
        <row r="32">
          <cell r="B32">
            <v>28.745833333333337</v>
          </cell>
          <cell r="C32">
            <v>36.200000000000003</v>
          </cell>
          <cell r="D32">
            <v>21.2</v>
          </cell>
          <cell r="E32">
            <v>31.166666666666668</v>
          </cell>
          <cell r="F32">
            <v>54</v>
          </cell>
          <cell r="G32">
            <v>15</v>
          </cell>
          <cell r="H32">
            <v>21.6</v>
          </cell>
          <cell r="I32" t="str">
            <v>SE</v>
          </cell>
          <cell r="J32">
            <v>40.32</v>
          </cell>
          <cell r="K32">
            <v>0</v>
          </cell>
        </row>
        <row r="33">
          <cell r="B33">
            <v>28.866666666666671</v>
          </cell>
          <cell r="C33">
            <v>37.200000000000003</v>
          </cell>
          <cell r="D33">
            <v>22</v>
          </cell>
          <cell r="E33">
            <v>28.583333333333332</v>
          </cell>
          <cell r="F33">
            <v>56</v>
          </cell>
          <cell r="G33">
            <v>13</v>
          </cell>
          <cell r="H33">
            <v>20.52</v>
          </cell>
          <cell r="I33" t="str">
            <v>L</v>
          </cell>
          <cell r="J33">
            <v>36.36</v>
          </cell>
          <cell r="K33">
            <v>0</v>
          </cell>
        </row>
        <row r="34">
          <cell r="B34">
            <v>29.104166666666668</v>
          </cell>
          <cell r="C34">
            <v>37.200000000000003</v>
          </cell>
          <cell r="D34">
            <v>19.2</v>
          </cell>
          <cell r="E34">
            <v>29.041666666666668</v>
          </cell>
          <cell r="F34">
            <v>60</v>
          </cell>
          <cell r="G34">
            <v>12</v>
          </cell>
          <cell r="H34">
            <v>16.559999999999999</v>
          </cell>
          <cell r="I34" t="str">
            <v>SE</v>
          </cell>
          <cell r="J34">
            <v>38.880000000000003</v>
          </cell>
          <cell r="K34">
            <v>0</v>
          </cell>
        </row>
        <row r="35">
          <cell r="B35">
            <v>27.374999999999996</v>
          </cell>
          <cell r="C35">
            <v>35.5</v>
          </cell>
          <cell r="D35">
            <v>18.8</v>
          </cell>
          <cell r="E35">
            <v>42.75</v>
          </cell>
          <cell r="F35">
            <v>83</v>
          </cell>
          <cell r="G35">
            <v>14</v>
          </cell>
          <cell r="H35">
            <v>18.36</v>
          </cell>
          <cell r="I35" t="str">
            <v>SE</v>
          </cell>
          <cell r="J35">
            <v>30.6</v>
          </cell>
          <cell r="K35">
            <v>0</v>
          </cell>
        </row>
        <row r="36">
          <cell r="I36" t="str">
            <v>L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B35" t="str">
            <v>*</v>
          </cell>
          <cell r="C35" t="str">
            <v>*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H35" t="str">
            <v>*</v>
          </cell>
          <cell r="I35" t="str">
            <v>*</v>
          </cell>
          <cell r="J35" t="str">
            <v>*</v>
          </cell>
          <cell r="K35" t="str">
            <v>*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29.822222222222219</v>
          </cell>
          <cell r="C5">
            <v>33.299999999999997</v>
          </cell>
          <cell r="D5">
            <v>20.7</v>
          </cell>
          <cell r="E5">
            <v>26.555555555555557</v>
          </cell>
          <cell r="F5">
            <v>52</v>
          </cell>
          <cell r="G5">
            <v>20</v>
          </cell>
          <cell r="H5">
            <v>9.3600000000000012</v>
          </cell>
          <cell r="I5" t="str">
            <v>N</v>
          </cell>
          <cell r="J5">
            <v>22.32</v>
          </cell>
          <cell r="K5">
            <v>0</v>
          </cell>
        </row>
        <row r="6">
          <cell r="B6">
            <v>31.525000000000002</v>
          </cell>
          <cell r="C6">
            <v>33.299999999999997</v>
          </cell>
          <cell r="D6">
            <v>25.5</v>
          </cell>
          <cell r="E6">
            <v>27.75</v>
          </cell>
          <cell r="F6">
            <v>47</v>
          </cell>
          <cell r="G6">
            <v>22</v>
          </cell>
          <cell r="H6">
            <v>16.920000000000002</v>
          </cell>
          <cell r="I6" t="str">
            <v>NO</v>
          </cell>
          <cell r="J6">
            <v>44.64</v>
          </cell>
          <cell r="K6">
            <v>0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>
            <v>22.45</v>
          </cell>
          <cell r="C8">
            <v>26.9</v>
          </cell>
          <cell r="D8">
            <v>14.8</v>
          </cell>
          <cell r="E8">
            <v>49.25</v>
          </cell>
          <cell r="F8">
            <v>82</v>
          </cell>
          <cell r="G8">
            <v>31</v>
          </cell>
          <cell r="H8">
            <v>13.68</v>
          </cell>
          <cell r="I8" t="str">
            <v>SE</v>
          </cell>
          <cell r="J8">
            <v>26.28</v>
          </cell>
          <cell r="K8">
            <v>0</v>
          </cell>
        </row>
        <row r="9">
          <cell r="B9">
            <v>26.283333333333335</v>
          </cell>
          <cell r="C9">
            <v>30.4</v>
          </cell>
          <cell r="D9">
            <v>15.6</v>
          </cell>
          <cell r="E9">
            <v>38.75</v>
          </cell>
          <cell r="F9">
            <v>78</v>
          </cell>
          <cell r="G9">
            <v>27</v>
          </cell>
          <cell r="H9">
            <v>12.6</v>
          </cell>
          <cell r="I9" t="str">
            <v>SE</v>
          </cell>
          <cell r="J9">
            <v>31.680000000000003</v>
          </cell>
          <cell r="K9">
            <v>0</v>
          </cell>
        </row>
        <row r="10">
          <cell r="B10">
            <v>23.5625</v>
          </cell>
          <cell r="C10">
            <v>30.6</v>
          </cell>
          <cell r="D10">
            <v>18.3</v>
          </cell>
          <cell r="E10">
            <v>45.666666666666664</v>
          </cell>
          <cell r="F10">
            <v>72</v>
          </cell>
          <cell r="G10">
            <v>30</v>
          </cell>
          <cell r="H10">
            <v>16.2</v>
          </cell>
          <cell r="I10" t="str">
            <v>SE</v>
          </cell>
          <cell r="J10">
            <v>29.52</v>
          </cell>
          <cell r="K10">
            <v>0</v>
          </cell>
        </row>
        <row r="11">
          <cell r="B11">
            <v>25.337500000000002</v>
          </cell>
          <cell r="C11">
            <v>36</v>
          </cell>
          <cell r="D11">
            <v>16.5</v>
          </cell>
          <cell r="E11">
            <v>46.5</v>
          </cell>
          <cell r="F11">
            <v>91</v>
          </cell>
          <cell r="G11">
            <v>19</v>
          </cell>
          <cell r="H11">
            <v>11.16</v>
          </cell>
          <cell r="I11" t="str">
            <v>SE</v>
          </cell>
          <cell r="J11">
            <v>28.08</v>
          </cell>
          <cell r="K11">
            <v>0</v>
          </cell>
        </row>
        <row r="12">
          <cell r="B12">
            <v>24.620833333333334</v>
          </cell>
          <cell r="C12">
            <v>36.6</v>
          </cell>
          <cell r="D12">
            <v>15.6</v>
          </cell>
          <cell r="E12">
            <v>56</v>
          </cell>
          <cell r="F12">
            <v>89</v>
          </cell>
          <cell r="G12">
            <v>21</v>
          </cell>
          <cell r="H12">
            <v>9.3600000000000012</v>
          </cell>
          <cell r="I12" t="str">
            <v>NO</v>
          </cell>
          <cell r="J12">
            <v>27.720000000000002</v>
          </cell>
          <cell r="K12">
            <v>0</v>
          </cell>
        </row>
        <row r="13">
          <cell r="B13">
            <v>26.299999999999997</v>
          </cell>
          <cell r="C13">
            <v>36</v>
          </cell>
          <cell r="D13">
            <v>18.899999999999999</v>
          </cell>
          <cell r="E13">
            <v>56.75</v>
          </cell>
          <cell r="F13">
            <v>89</v>
          </cell>
          <cell r="G13">
            <v>26</v>
          </cell>
          <cell r="H13">
            <v>10.08</v>
          </cell>
          <cell r="I13" t="str">
            <v>SE</v>
          </cell>
          <cell r="J13">
            <v>30.240000000000002</v>
          </cell>
          <cell r="K13">
            <v>0</v>
          </cell>
        </row>
        <row r="14">
          <cell r="B14">
            <v>26.079166666666666</v>
          </cell>
          <cell r="C14">
            <v>38.5</v>
          </cell>
          <cell r="D14">
            <v>16</v>
          </cell>
          <cell r="E14">
            <v>56.5</v>
          </cell>
          <cell r="F14">
            <v>96</v>
          </cell>
          <cell r="G14">
            <v>15</v>
          </cell>
          <cell r="H14">
            <v>15.840000000000002</v>
          </cell>
          <cell r="I14" t="str">
            <v>SE</v>
          </cell>
          <cell r="J14">
            <v>36.72</v>
          </cell>
          <cell r="K14">
            <v>0</v>
          </cell>
        </row>
        <row r="15">
          <cell r="B15">
            <v>29.55</v>
          </cell>
          <cell r="C15">
            <v>37.299999999999997</v>
          </cell>
          <cell r="D15">
            <v>18.8</v>
          </cell>
          <cell r="E15">
            <v>39.833333333333336</v>
          </cell>
          <cell r="F15">
            <v>77</v>
          </cell>
          <cell r="G15">
            <v>20</v>
          </cell>
          <cell r="H15">
            <v>16.559999999999999</v>
          </cell>
          <cell r="I15" t="str">
            <v>N</v>
          </cell>
          <cell r="J15">
            <v>40.32</v>
          </cell>
          <cell r="K15">
            <v>0</v>
          </cell>
        </row>
        <row r="16">
          <cell r="B16">
            <v>33.614285714285714</v>
          </cell>
          <cell r="C16">
            <v>36.9</v>
          </cell>
          <cell r="D16">
            <v>28.1</v>
          </cell>
          <cell r="E16">
            <v>35</v>
          </cell>
          <cell r="F16">
            <v>41</v>
          </cell>
          <cell r="G16">
            <v>26</v>
          </cell>
          <cell r="H16">
            <v>17.28</v>
          </cell>
          <cell r="I16" t="str">
            <v>NO</v>
          </cell>
          <cell r="J16">
            <v>44.64</v>
          </cell>
          <cell r="K16">
            <v>0</v>
          </cell>
        </row>
        <row r="17">
          <cell r="B17">
            <v>21.5</v>
          </cell>
          <cell r="C17">
            <v>21.6</v>
          </cell>
          <cell r="D17">
            <v>20.7</v>
          </cell>
          <cell r="E17">
            <v>68</v>
          </cell>
          <cell r="F17">
            <v>75</v>
          </cell>
          <cell r="G17">
            <v>66</v>
          </cell>
          <cell r="H17">
            <v>2.16</v>
          </cell>
          <cell r="I17" t="str">
            <v>S</v>
          </cell>
          <cell r="J17">
            <v>17.64</v>
          </cell>
          <cell r="K17">
            <v>0</v>
          </cell>
        </row>
        <row r="18">
          <cell r="B18">
            <v>26.133333333333333</v>
          </cell>
          <cell r="C18">
            <v>29.7</v>
          </cell>
          <cell r="D18">
            <v>18.399999999999999</v>
          </cell>
          <cell r="E18">
            <v>55.666666666666664</v>
          </cell>
          <cell r="F18">
            <v>76</v>
          </cell>
          <cell r="G18">
            <v>48</v>
          </cell>
          <cell r="H18">
            <v>13.68</v>
          </cell>
          <cell r="I18" t="str">
            <v>SE</v>
          </cell>
          <cell r="J18">
            <v>27.720000000000002</v>
          </cell>
          <cell r="K18">
            <v>0</v>
          </cell>
        </row>
        <row r="19">
          <cell r="B19">
            <v>24.837499999999999</v>
          </cell>
          <cell r="C19">
            <v>27.2</v>
          </cell>
          <cell r="D19">
            <v>20.7</v>
          </cell>
          <cell r="E19">
            <v>59.25</v>
          </cell>
          <cell r="F19">
            <v>77</v>
          </cell>
          <cell r="G19">
            <v>52</v>
          </cell>
          <cell r="H19">
            <v>21.6</v>
          </cell>
          <cell r="I19" t="str">
            <v>SE</v>
          </cell>
          <cell r="J19">
            <v>47.519999999999996</v>
          </cell>
          <cell r="K19">
            <v>0</v>
          </cell>
        </row>
        <row r="20">
          <cell r="B20">
            <v>24.3</v>
          </cell>
          <cell r="C20">
            <v>26.1</v>
          </cell>
          <cell r="D20">
            <v>21.6</v>
          </cell>
          <cell r="E20">
            <v>74.5</v>
          </cell>
          <cell r="F20">
            <v>85</v>
          </cell>
          <cell r="G20">
            <v>69</v>
          </cell>
          <cell r="H20">
            <v>11.16</v>
          </cell>
          <cell r="I20" t="str">
            <v>SE</v>
          </cell>
          <cell r="J20">
            <v>22.32</v>
          </cell>
          <cell r="K20">
            <v>0.2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>
            <v>24.727272727272727</v>
          </cell>
          <cell r="C22">
            <v>27.4</v>
          </cell>
          <cell r="D22">
            <v>22.1</v>
          </cell>
          <cell r="E22">
            <v>72.36363636363636</v>
          </cell>
          <cell r="F22">
            <v>90</v>
          </cell>
          <cell r="G22">
            <v>59</v>
          </cell>
          <cell r="H22">
            <v>9.7200000000000006</v>
          </cell>
          <cell r="I22" t="str">
            <v>NE</v>
          </cell>
          <cell r="J22">
            <v>28.44</v>
          </cell>
          <cell r="K22">
            <v>0</v>
          </cell>
        </row>
        <row r="23">
          <cell r="B23">
            <v>29.385714285714283</v>
          </cell>
          <cell r="C23">
            <v>34.200000000000003</v>
          </cell>
          <cell r="D23">
            <v>19.399999999999999</v>
          </cell>
          <cell r="E23">
            <v>58.642857142857146</v>
          </cell>
          <cell r="F23">
            <v>96</v>
          </cell>
          <cell r="G23">
            <v>39</v>
          </cell>
          <cell r="H23">
            <v>18.720000000000002</v>
          </cell>
          <cell r="I23" t="str">
            <v>N</v>
          </cell>
          <cell r="J23">
            <v>39.6</v>
          </cell>
          <cell r="K23">
            <v>0</v>
          </cell>
        </row>
        <row r="24">
          <cell r="B24">
            <v>25.412500000000001</v>
          </cell>
          <cell r="C24">
            <v>28.6</v>
          </cell>
          <cell r="D24">
            <v>21.4</v>
          </cell>
          <cell r="E24">
            <v>64.3125</v>
          </cell>
          <cell r="F24">
            <v>79</v>
          </cell>
          <cell r="G24">
            <v>33</v>
          </cell>
          <cell r="H24">
            <v>13.32</v>
          </cell>
          <cell r="I24" t="str">
            <v>SO</v>
          </cell>
          <cell r="J24">
            <v>41.04</v>
          </cell>
          <cell r="K24">
            <v>0</v>
          </cell>
        </row>
        <row r="25">
          <cell r="B25">
            <v>21.646153846153847</v>
          </cell>
          <cell r="C25">
            <v>27</v>
          </cell>
          <cell r="D25">
            <v>11.6</v>
          </cell>
          <cell r="E25">
            <v>42.46153846153846</v>
          </cell>
          <cell r="F25">
            <v>74</v>
          </cell>
          <cell r="G25">
            <v>25</v>
          </cell>
          <cell r="H25">
            <v>14.76</v>
          </cell>
          <cell r="I25" t="str">
            <v>S</v>
          </cell>
          <cell r="J25">
            <v>28.8</v>
          </cell>
          <cell r="K25">
            <v>0</v>
          </cell>
        </row>
        <row r="26">
          <cell r="B26">
            <v>20.566666666666666</v>
          </cell>
          <cell r="C26">
            <v>29.2</v>
          </cell>
          <cell r="D26">
            <v>14.8</v>
          </cell>
          <cell r="E26">
            <v>62.208333333333336</v>
          </cell>
          <cell r="F26">
            <v>82</v>
          </cell>
          <cell r="G26">
            <v>37</v>
          </cell>
          <cell r="H26">
            <v>16.2</v>
          </cell>
          <cell r="I26" t="str">
            <v>SE</v>
          </cell>
          <cell r="J26">
            <v>30.96</v>
          </cell>
          <cell r="K26">
            <v>0</v>
          </cell>
        </row>
        <row r="27">
          <cell r="B27">
            <v>26.691666666666666</v>
          </cell>
          <cell r="C27">
            <v>36.6</v>
          </cell>
          <cell r="D27">
            <v>17.899999999999999</v>
          </cell>
          <cell r="E27">
            <v>57.958333333333336</v>
          </cell>
          <cell r="F27">
            <v>92</v>
          </cell>
          <cell r="G27">
            <v>26</v>
          </cell>
          <cell r="H27">
            <v>16.920000000000002</v>
          </cell>
          <cell r="I27" t="str">
            <v>SE</v>
          </cell>
          <cell r="J27">
            <v>37.440000000000005</v>
          </cell>
          <cell r="K27">
            <v>0</v>
          </cell>
        </row>
        <row r="28">
          <cell r="B28">
            <v>27.8125</v>
          </cell>
          <cell r="C28">
            <v>37.6</v>
          </cell>
          <cell r="D28">
            <v>20.5</v>
          </cell>
          <cell r="E28">
            <v>52.875</v>
          </cell>
          <cell r="F28">
            <v>89</v>
          </cell>
          <cell r="G28">
            <v>20</v>
          </cell>
          <cell r="H28">
            <v>18</v>
          </cell>
          <cell r="I28" t="str">
            <v>SE</v>
          </cell>
          <cell r="J28">
            <v>32.4</v>
          </cell>
          <cell r="K28">
            <v>0</v>
          </cell>
        </row>
        <row r="29">
          <cell r="B29">
            <v>29.808333333333334</v>
          </cell>
          <cell r="C29">
            <v>37.1</v>
          </cell>
          <cell r="D29">
            <v>22.7</v>
          </cell>
          <cell r="E29">
            <v>34.375</v>
          </cell>
          <cell r="F29">
            <v>74</v>
          </cell>
          <cell r="G29">
            <v>19</v>
          </cell>
          <cell r="H29">
            <v>20.16</v>
          </cell>
          <cell r="I29" t="str">
            <v>L</v>
          </cell>
          <cell r="J29">
            <v>45</v>
          </cell>
          <cell r="K29">
            <v>0</v>
          </cell>
        </row>
        <row r="30">
          <cell r="B30">
            <v>27.095833333333335</v>
          </cell>
          <cell r="C30">
            <v>37.700000000000003</v>
          </cell>
          <cell r="D30">
            <v>18.8</v>
          </cell>
          <cell r="E30">
            <v>52.541666666666664</v>
          </cell>
          <cell r="F30">
            <v>86</v>
          </cell>
          <cell r="G30">
            <v>21</v>
          </cell>
          <cell r="H30">
            <v>12.24</v>
          </cell>
          <cell r="I30" t="str">
            <v>SE</v>
          </cell>
          <cell r="J30">
            <v>45.36</v>
          </cell>
          <cell r="K30">
            <v>0</v>
          </cell>
        </row>
        <row r="31">
          <cell r="B31">
            <v>27.274999999999995</v>
          </cell>
          <cell r="C31">
            <v>38.1</v>
          </cell>
          <cell r="D31">
            <v>18.3</v>
          </cell>
          <cell r="E31">
            <v>55.25</v>
          </cell>
          <cell r="F31">
            <v>92</v>
          </cell>
          <cell r="G31">
            <v>20</v>
          </cell>
          <cell r="H31">
            <v>13.68</v>
          </cell>
          <cell r="I31" t="str">
            <v>SE</v>
          </cell>
          <cell r="J31">
            <v>28.08</v>
          </cell>
          <cell r="K31">
            <v>0</v>
          </cell>
        </row>
        <row r="32">
          <cell r="B32">
            <v>27.679166666666664</v>
          </cell>
          <cell r="C32">
            <v>38.9</v>
          </cell>
          <cell r="D32">
            <v>17.600000000000001</v>
          </cell>
          <cell r="E32">
            <v>53.75</v>
          </cell>
          <cell r="F32">
            <v>93</v>
          </cell>
          <cell r="G32">
            <v>15</v>
          </cell>
          <cell r="H32">
            <v>12.96</v>
          </cell>
          <cell r="I32" t="str">
            <v>SE</v>
          </cell>
          <cell r="J32">
            <v>27</v>
          </cell>
          <cell r="K32">
            <v>0</v>
          </cell>
        </row>
        <row r="33">
          <cell r="B33">
            <v>28.837499999999995</v>
          </cell>
          <cell r="C33">
            <v>39.1</v>
          </cell>
          <cell r="D33">
            <v>19.7</v>
          </cell>
          <cell r="E33">
            <v>41</v>
          </cell>
          <cell r="F33">
            <v>88</v>
          </cell>
          <cell r="G33">
            <v>14</v>
          </cell>
          <cell r="H33">
            <v>11.16</v>
          </cell>
          <cell r="I33" t="str">
            <v>SE</v>
          </cell>
          <cell r="J33">
            <v>24.48</v>
          </cell>
          <cell r="K33">
            <v>0</v>
          </cell>
        </row>
        <row r="34">
          <cell r="B34">
            <v>27.500000000000004</v>
          </cell>
          <cell r="C34">
            <v>39.700000000000003</v>
          </cell>
          <cell r="D34">
            <v>17.3</v>
          </cell>
          <cell r="E34">
            <v>52.208333333333336</v>
          </cell>
          <cell r="F34">
            <v>88</v>
          </cell>
          <cell r="G34">
            <v>14</v>
          </cell>
          <cell r="H34">
            <v>8.64</v>
          </cell>
          <cell r="I34" t="str">
            <v>SE</v>
          </cell>
          <cell r="J34">
            <v>32.04</v>
          </cell>
          <cell r="K34">
            <v>0</v>
          </cell>
        </row>
        <row r="35">
          <cell r="B35">
            <v>26.479166666666671</v>
          </cell>
          <cell r="C35">
            <v>37.4</v>
          </cell>
          <cell r="D35">
            <v>18.7</v>
          </cell>
          <cell r="E35">
            <v>58</v>
          </cell>
          <cell r="F35">
            <v>85</v>
          </cell>
          <cell r="G35">
            <v>18</v>
          </cell>
          <cell r="H35">
            <v>9.3600000000000012</v>
          </cell>
          <cell r="I35" t="str">
            <v>S</v>
          </cell>
          <cell r="J35">
            <v>30.6</v>
          </cell>
          <cell r="K35">
            <v>0</v>
          </cell>
        </row>
        <row r="36">
          <cell r="I36" t="str">
            <v>SE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21.816666666666666</v>
          </cell>
          <cell r="C5">
            <v>28.2</v>
          </cell>
          <cell r="D5">
            <v>16.8</v>
          </cell>
          <cell r="E5">
            <v>43.208333333333336</v>
          </cell>
          <cell r="F5">
            <v>75</v>
          </cell>
          <cell r="G5">
            <v>23</v>
          </cell>
          <cell r="H5">
            <v>17.28</v>
          </cell>
          <cell r="I5" t="str">
            <v>L</v>
          </cell>
          <cell r="J5">
            <v>30.240000000000002</v>
          </cell>
          <cell r="K5">
            <v>0</v>
          </cell>
        </row>
        <row r="6">
          <cell r="B6">
            <v>23.829166666666669</v>
          </cell>
          <cell r="C6">
            <v>32.299999999999997</v>
          </cell>
          <cell r="D6">
            <v>18</v>
          </cell>
          <cell r="E6">
            <v>41.416666666666664</v>
          </cell>
          <cell r="F6">
            <v>66</v>
          </cell>
          <cell r="G6">
            <v>19</v>
          </cell>
          <cell r="H6">
            <v>25.92</v>
          </cell>
          <cell r="I6" t="str">
            <v>L</v>
          </cell>
          <cell r="J6">
            <v>40.680000000000007</v>
          </cell>
          <cell r="K6">
            <v>0</v>
          </cell>
        </row>
        <row r="7">
          <cell r="B7">
            <v>18.587500000000002</v>
          </cell>
          <cell r="C7">
            <v>26.9</v>
          </cell>
          <cell r="D7">
            <v>14.1</v>
          </cell>
          <cell r="E7">
            <v>62.625</v>
          </cell>
          <cell r="F7">
            <v>86</v>
          </cell>
          <cell r="G7">
            <v>31</v>
          </cell>
          <cell r="H7">
            <v>27.36</v>
          </cell>
          <cell r="I7" t="str">
            <v>SO</v>
          </cell>
          <cell r="J7">
            <v>46.800000000000004</v>
          </cell>
          <cell r="K7">
            <v>0</v>
          </cell>
        </row>
        <row r="8">
          <cell r="B8">
            <v>17.200000000000003</v>
          </cell>
          <cell r="C8">
            <v>23.7</v>
          </cell>
          <cell r="D8">
            <v>12.1</v>
          </cell>
          <cell r="E8">
            <v>72.541666666666671</v>
          </cell>
          <cell r="F8">
            <v>100</v>
          </cell>
          <cell r="G8">
            <v>37</v>
          </cell>
          <cell r="H8">
            <v>18.720000000000002</v>
          </cell>
          <cell r="I8" t="str">
            <v>L</v>
          </cell>
          <cell r="J8">
            <v>36</v>
          </cell>
          <cell r="K8">
            <v>0</v>
          </cell>
        </row>
        <row r="9">
          <cell r="B9">
            <v>18.704166666666669</v>
          </cell>
          <cell r="C9">
            <v>24.8</v>
          </cell>
          <cell r="D9">
            <v>13.2</v>
          </cell>
          <cell r="E9">
            <v>59.5</v>
          </cell>
          <cell r="F9">
            <v>85</v>
          </cell>
          <cell r="G9">
            <v>34</v>
          </cell>
          <cell r="H9">
            <v>26.64</v>
          </cell>
          <cell r="I9" t="str">
            <v>L</v>
          </cell>
          <cell r="J9">
            <v>44.28</v>
          </cell>
          <cell r="K9">
            <v>0</v>
          </cell>
        </row>
        <row r="10">
          <cell r="B10">
            <v>18.808333333333334</v>
          </cell>
          <cell r="C10">
            <v>26.2</v>
          </cell>
          <cell r="D10">
            <v>13.1</v>
          </cell>
          <cell r="E10">
            <v>56.083333333333336</v>
          </cell>
          <cell r="F10">
            <v>79</v>
          </cell>
          <cell r="G10">
            <v>28</v>
          </cell>
          <cell r="H10">
            <v>22.68</v>
          </cell>
          <cell r="I10" t="str">
            <v>L</v>
          </cell>
          <cell r="J10">
            <v>34.200000000000003</v>
          </cell>
          <cell r="K10">
            <v>0</v>
          </cell>
        </row>
        <row r="11">
          <cell r="B11">
            <v>20.829166666666666</v>
          </cell>
          <cell r="C11">
            <v>29.6</v>
          </cell>
          <cell r="D11">
            <v>13.4</v>
          </cell>
          <cell r="E11">
            <v>53.833333333333336</v>
          </cell>
          <cell r="F11">
            <v>90</v>
          </cell>
          <cell r="G11">
            <v>25</v>
          </cell>
          <cell r="H11">
            <v>20.88</v>
          </cell>
          <cell r="I11" t="str">
            <v>L</v>
          </cell>
          <cell r="J11">
            <v>33.119999999999997</v>
          </cell>
          <cell r="K11">
            <v>0</v>
          </cell>
        </row>
        <row r="12">
          <cell r="B12">
            <v>25.695833333333336</v>
          </cell>
          <cell r="C12">
            <v>34.700000000000003</v>
          </cell>
          <cell r="D12">
            <v>18.899999999999999</v>
          </cell>
          <cell r="E12">
            <v>36.5</v>
          </cell>
          <cell r="F12">
            <v>55</v>
          </cell>
          <cell r="G12">
            <v>17</v>
          </cell>
          <cell r="H12">
            <v>16.920000000000002</v>
          </cell>
          <cell r="I12" t="str">
            <v>L</v>
          </cell>
          <cell r="J12">
            <v>28.08</v>
          </cell>
          <cell r="K12">
            <v>0</v>
          </cell>
        </row>
        <row r="13">
          <cell r="B13">
            <v>28.037499999999994</v>
          </cell>
          <cell r="C13">
            <v>36</v>
          </cell>
          <cell r="D13">
            <v>18.3</v>
          </cell>
          <cell r="E13">
            <v>31.208333333333332</v>
          </cell>
          <cell r="F13">
            <v>61</v>
          </cell>
          <cell r="G13">
            <v>15</v>
          </cell>
          <cell r="H13">
            <v>12.96</v>
          </cell>
          <cell r="I13" t="str">
            <v>N</v>
          </cell>
          <cell r="J13">
            <v>27.720000000000002</v>
          </cell>
          <cell r="K13">
            <v>0</v>
          </cell>
        </row>
        <row r="14">
          <cell r="B14">
            <v>28.566666666666663</v>
          </cell>
          <cell r="C14">
            <v>35.700000000000003</v>
          </cell>
          <cell r="D14">
            <v>23.1</v>
          </cell>
          <cell r="E14">
            <v>28.833333333333332</v>
          </cell>
          <cell r="F14">
            <v>43</v>
          </cell>
          <cell r="G14">
            <v>15</v>
          </cell>
          <cell r="H14">
            <v>20.16</v>
          </cell>
          <cell r="I14" t="str">
            <v>NE</v>
          </cell>
          <cell r="J14">
            <v>30.96</v>
          </cell>
          <cell r="K14">
            <v>0</v>
          </cell>
        </row>
        <row r="15">
          <cell r="B15">
            <v>25.025000000000006</v>
          </cell>
          <cell r="C15">
            <v>32.5</v>
          </cell>
          <cell r="D15">
            <v>17.3</v>
          </cell>
          <cell r="E15">
            <v>46.25</v>
          </cell>
          <cell r="F15">
            <v>90</v>
          </cell>
          <cell r="G15">
            <v>23</v>
          </cell>
          <cell r="H15">
            <v>26.28</v>
          </cell>
          <cell r="I15" t="str">
            <v>L</v>
          </cell>
          <cell r="J15">
            <v>40.32</v>
          </cell>
          <cell r="K15">
            <v>0</v>
          </cell>
        </row>
        <row r="16">
          <cell r="B16">
            <v>26.720833333333335</v>
          </cell>
          <cell r="C16">
            <v>36.799999999999997</v>
          </cell>
          <cell r="D16">
            <v>19.399999999999999</v>
          </cell>
          <cell r="E16">
            <v>38.083333333333336</v>
          </cell>
          <cell r="F16">
            <v>62</v>
          </cell>
          <cell r="G16">
            <v>14</v>
          </cell>
          <cell r="H16">
            <v>24.12</v>
          </cell>
          <cell r="I16" t="str">
            <v>L</v>
          </cell>
          <cell r="J16">
            <v>38.519999999999996</v>
          </cell>
          <cell r="K16">
            <v>0</v>
          </cell>
        </row>
        <row r="17">
          <cell r="B17">
            <v>25.862499999999997</v>
          </cell>
          <cell r="C17">
            <v>34.4</v>
          </cell>
          <cell r="D17">
            <v>21.2</v>
          </cell>
          <cell r="E17">
            <v>43.791666666666664</v>
          </cell>
          <cell r="F17">
            <v>81</v>
          </cell>
          <cell r="G17">
            <v>25</v>
          </cell>
          <cell r="H17">
            <v>31.319999999999997</v>
          </cell>
          <cell r="I17" t="str">
            <v>NE</v>
          </cell>
          <cell r="J17">
            <v>57.24</v>
          </cell>
          <cell r="K17">
            <v>1.5999999999999999</v>
          </cell>
        </row>
        <row r="18">
          <cell r="B18">
            <v>20.008333333333329</v>
          </cell>
          <cell r="C18">
            <v>25.8</v>
          </cell>
          <cell r="D18">
            <v>15</v>
          </cell>
          <cell r="E18">
            <v>69.583333333333329</v>
          </cell>
          <cell r="F18">
            <v>98</v>
          </cell>
          <cell r="G18">
            <v>27</v>
          </cell>
          <cell r="H18">
            <v>16.2</v>
          </cell>
          <cell r="I18" t="str">
            <v>S</v>
          </cell>
          <cell r="J18">
            <v>28.8</v>
          </cell>
          <cell r="K18">
            <v>0</v>
          </cell>
        </row>
        <row r="19">
          <cell r="B19">
            <v>18.441666666666666</v>
          </cell>
          <cell r="C19">
            <v>22.7</v>
          </cell>
          <cell r="D19">
            <v>16.600000000000001</v>
          </cell>
          <cell r="E19">
            <v>81.541666666666671</v>
          </cell>
          <cell r="F19">
            <v>100</v>
          </cell>
          <cell r="G19">
            <v>47</v>
          </cell>
          <cell r="H19">
            <v>32.4</v>
          </cell>
          <cell r="I19" t="str">
            <v>SE</v>
          </cell>
          <cell r="J19">
            <v>48.24</v>
          </cell>
          <cell r="K19">
            <v>22.199999999999996</v>
          </cell>
        </row>
        <row r="20">
          <cell r="B20">
            <v>18.966666666666665</v>
          </cell>
          <cell r="C20">
            <v>21.8</v>
          </cell>
          <cell r="D20">
            <v>16.899999999999999</v>
          </cell>
          <cell r="E20">
            <v>92.75</v>
          </cell>
          <cell r="F20">
            <v>100</v>
          </cell>
          <cell r="G20">
            <v>75</v>
          </cell>
          <cell r="H20">
            <v>24.12</v>
          </cell>
          <cell r="I20" t="str">
            <v>L</v>
          </cell>
          <cell r="J20">
            <v>39.24</v>
          </cell>
          <cell r="K20">
            <v>6.0000000000000009</v>
          </cell>
        </row>
        <row r="21">
          <cell r="B21">
            <v>19.379166666666666</v>
          </cell>
          <cell r="C21">
            <v>20.7</v>
          </cell>
          <cell r="D21">
            <v>18.399999999999999</v>
          </cell>
          <cell r="E21">
            <v>98.625</v>
          </cell>
          <cell r="F21">
            <v>100</v>
          </cell>
          <cell r="G21">
            <v>92</v>
          </cell>
          <cell r="H21">
            <v>18</v>
          </cell>
          <cell r="I21" t="str">
            <v>SE</v>
          </cell>
          <cell r="J21">
            <v>27</v>
          </cell>
          <cell r="K21">
            <v>6</v>
          </cell>
        </row>
        <row r="22">
          <cell r="B22">
            <v>20.470833333333335</v>
          </cell>
          <cell r="C22">
            <v>25.7</v>
          </cell>
          <cell r="D22">
            <v>18.3</v>
          </cell>
          <cell r="E22">
            <v>90.375</v>
          </cell>
          <cell r="F22">
            <v>100</v>
          </cell>
          <cell r="G22">
            <v>59</v>
          </cell>
          <cell r="H22">
            <v>23.040000000000003</v>
          </cell>
          <cell r="I22" t="str">
            <v>NE</v>
          </cell>
          <cell r="J22">
            <v>40.680000000000007</v>
          </cell>
          <cell r="K22">
            <v>48.2</v>
          </cell>
        </row>
        <row r="23">
          <cell r="B23">
            <v>22.229166666666668</v>
          </cell>
          <cell r="C23">
            <v>27.9</v>
          </cell>
          <cell r="D23">
            <v>19.600000000000001</v>
          </cell>
          <cell r="E23">
            <v>86.416666666666671</v>
          </cell>
          <cell r="F23">
            <v>100</v>
          </cell>
          <cell r="G23">
            <v>55</v>
          </cell>
          <cell r="H23">
            <v>25.2</v>
          </cell>
          <cell r="I23" t="str">
            <v>L</v>
          </cell>
          <cell r="J23">
            <v>36.36</v>
          </cell>
          <cell r="K23">
            <v>7.2</v>
          </cell>
        </row>
        <row r="24">
          <cell r="B24">
            <v>22.579166666666666</v>
          </cell>
          <cell r="C24">
            <v>26.2</v>
          </cell>
          <cell r="D24">
            <v>19.899999999999999</v>
          </cell>
          <cell r="E24">
            <v>75.375</v>
          </cell>
          <cell r="F24">
            <v>95</v>
          </cell>
          <cell r="G24">
            <v>62</v>
          </cell>
          <cell r="H24">
            <v>28.8</v>
          </cell>
          <cell r="I24" t="str">
            <v>SO</v>
          </cell>
          <cell r="J24">
            <v>50.76</v>
          </cell>
          <cell r="K24">
            <v>1.6</v>
          </cell>
        </row>
        <row r="25">
          <cell r="B25">
            <v>18.095833333333335</v>
          </cell>
          <cell r="C25">
            <v>24</v>
          </cell>
          <cell r="D25">
            <v>13.2</v>
          </cell>
          <cell r="E25">
            <v>66.916666666666671</v>
          </cell>
          <cell r="F25">
            <v>83</v>
          </cell>
          <cell r="G25">
            <v>40</v>
          </cell>
          <cell r="H25">
            <v>24.12</v>
          </cell>
          <cell r="I25" t="str">
            <v>SE</v>
          </cell>
          <cell r="J25">
            <v>38.880000000000003</v>
          </cell>
          <cell r="K25">
            <v>0</v>
          </cell>
        </row>
        <row r="26">
          <cell r="B26">
            <v>18.204166666666669</v>
          </cell>
          <cell r="C26">
            <v>25.7</v>
          </cell>
          <cell r="D26">
            <v>12.5</v>
          </cell>
          <cell r="E26">
            <v>64.958333333333329</v>
          </cell>
          <cell r="F26">
            <v>82</v>
          </cell>
          <cell r="G26">
            <v>45</v>
          </cell>
          <cell r="H26">
            <v>30.6</v>
          </cell>
          <cell r="I26" t="str">
            <v>L</v>
          </cell>
          <cell r="J26">
            <v>45.36</v>
          </cell>
          <cell r="K26">
            <v>0</v>
          </cell>
        </row>
        <row r="27">
          <cell r="B27">
            <v>23.741666666666664</v>
          </cell>
          <cell r="C27">
            <v>32.299999999999997</v>
          </cell>
          <cell r="D27">
            <v>17.5</v>
          </cell>
          <cell r="E27">
            <v>58.083333333333336</v>
          </cell>
          <cell r="F27">
            <v>83</v>
          </cell>
          <cell r="G27">
            <v>30</v>
          </cell>
          <cell r="H27">
            <v>25.56</v>
          </cell>
          <cell r="I27" t="str">
            <v>L</v>
          </cell>
          <cell r="J27">
            <v>38.159999999999997</v>
          </cell>
          <cell r="K27">
            <v>0</v>
          </cell>
        </row>
        <row r="28">
          <cell r="B28">
            <v>25.375</v>
          </cell>
          <cell r="C28">
            <v>32.200000000000003</v>
          </cell>
          <cell r="D28">
            <v>20.2</v>
          </cell>
          <cell r="E28">
            <v>53.375</v>
          </cell>
          <cell r="F28">
            <v>76</v>
          </cell>
          <cell r="G28">
            <v>29</v>
          </cell>
          <cell r="H28">
            <v>24.48</v>
          </cell>
          <cell r="I28" t="str">
            <v>SE</v>
          </cell>
          <cell r="J28">
            <v>36.36</v>
          </cell>
          <cell r="K28">
            <v>0</v>
          </cell>
        </row>
        <row r="29">
          <cell r="B29">
            <v>23.775000000000002</v>
          </cell>
          <cell r="C29">
            <v>30.1</v>
          </cell>
          <cell r="D29">
            <v>17.2</v>
          </cell>
          <cell r="E29">
            <v>49.333333333333336</v>
          </cell>
          <cell r="F29">
            <v>75</v>
          </cell>
          <cell r="G29">
            <v>22</v>
          </cell>
          <cell r="H29">
            <v>19.440000000000001</v>
          </cell>
          <cell r="I29" t="str">
            <v>L</v>
          </cell>
          <cell r="J29">
            <v>30.6</v>
          </cell>
          <cell r="K29">
            <v>0</v>
          </cell>
        </row>
        <row r="30">
          <cell r="B30">
            <v>25.362499999999997</v>
          </cell>
          <cell r="C30">
            <v>33</v>
          </cell>
          <cell r="D30">
            <v>19.100000000000001</v>
          </cell>
          <cell r="E30">
            <v>48.958333333333336</v>
          </cell>
          <cell r="F30">
            <v>79</v>
          </cell>
          <cell r="G30">
            <v>26</v>
          </cell>
          <cell r="H30">
            <v>19.8</v>
          </cell>
          <cell r="I30" t="str">
            <v>L</v>
          </cell>
          <cell r="J30">
            <v>28.8</v>
          </cell>
          <cell r="K30">
            <v>0</v>
          </cell>
        </row>
        <row r="31">
          <cell r="B31">
            <v>26.383333333333336</v>
          </cell>
          <cell r="C31">
            <v>33</v>
          </cell>
          <cell r="D31">
            <v>19.899999999999999</v>
          </cell>
          <cell r="E31">
            <v>37.75</v>
          </cell>
          <cell r="F31">
            <v>65</v>
          </cell>
          <cell r="G31">
            <v>16</v>
          </cell>
          <cell r="H31">
            <v>21.96</v>
          </cell>
          <cell r="I31" t="str">
            <v>L</v>
          </cell>
          <cell r="J31">
            <v>34.92</v>
          </cell>
          <cell r="K31">
            <v>0</v>
          </cell>
        </row>
        <row r="32">
          <cell r="B32">
            <v>26.520833333333339</v>
          </cell>
          <cell r="C32">
            <v>33.700000000000003</v>
          </cell>
          <cell r="D32">
            <v>19.399999999999999</v>
          </cell>
          <cell r="E32">
            <v>37.125</v>
          </cell>
          <cell r="F32">
            <v>72</v>
          </cell>
          <cell r="G32">
            <v>16</v>
          </cell>
          <cell r="H32">
            <v>22.68</v>
          </cell>
          <cell r="I32" t="str">
            <v>L</v>
          </cell>
          <cell r="J32">
            <v>40.680000000000007</v>
          </cell>
          <cell r="K32">
            <v>0</v>
          </cell>
        </row>
        <row r="33">
          <cell r="B33">
            <v>26.050000000000008</v>
          </cell>
          <cell r="C33">
            <v>34.299999999999997</v>
          </cell>
          <cell r="D33">
            <v>19</v>
          </cell>
          <cell r="E33">
            <v>37.166666666666664</v>
          </cell>
          <cell r="F33">
            <v>65</v>
          </cell>
          <cell r="G33">
            <v>15</v>
          </cell>
          <cell r="H33">
            <v>23.400000000000002</v>
          </cell>
          <cell r="I33" t="str">
            <v>L</v>
          </cell>
          <cell r="J33">
            <v>34.200000000000003</v>
          </cell>
          <cell r="K33">
            <v>0</v>
          </cell>
        </row>
        <row r="34">
          <cell r="B34">
            <v>27.383333333333329</v>
          </cell>
          <cell r="C34">
            <v>35.6</v>
          </cell>
          <cell r="D34">
            <v>20.3</v>
          </cell>
          <cell r="E34">
            <v>31.375</v>
          </cell>
          <cell r="F34">
            <v>57</v>
          </cell>
          <cell r="G34">
            <v>12</v>
          </cell>
          <cell r="H34">
            <v>15.48</v>
          </cell>
          <cell r="I34" t="str">
            <v>SE</v>
          </cell>
          <cell r="J34">
            <v>23.040000000000003</v>
          </cell>
          <cell r="K34">
            <v>0</v>
          </cell>
        </row>
        <row r="35">
          <cell r="B35">
            <v>27.604166666666668</v>
          </cell>
          <cell r="C35">
            <v>34.5</v>
          </cell>
          <cell r="D35">
            <v>19.5</v>
          </cell>
          <cell r="E35">
            <v>32.583333333333336</v>
          </cell>
          <cell r="F35">
            <v>62</v>
          </cell>
          <cell r="G35">
            <v>18</v>
          </cell>
          <cell r="H35">
            <v>18.720000000000002</v>
          </cell>
          <cell r="I35" t="str">
            <v>L</v>
          </cell>
          <cell r="J35">
            <v>33.480000000000004</v>
          </cell>
          <cell r="K35">
            <v>0</v>
          </cell>
        </row>
        <row r="36">
          <cell r="I36" t="str">
            <v>L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23.608333333333334</v>
          </cell>
          <cell r="C5">
            <v>32.4</v>
          </cell>
          <cell r="D5">
            <v>15</v>
          </cell>
          <cell r="E5" t="str">
            <v>*</v>
          </cell>
          <cell r="F5" t="str">
            <v>*</v>
          </cell>
          <cell r="G5" t="str">
            <v>*</v>
          </cell>
          <cell r="H5">
            <v>13.32</v>
          </cell>
          <cell r="I5" t="str">
            <v>NE</v>
          </cell>
          <cell r="J5">
            <v>31.319999999999997</v>
          </cell>
          <cell r="K5" t="str">
            <v>*</v>
          </cell>
        </row>
        <row r="6">
          <cell r="B6">
            <v>21.512499999999999</v>
          </cell>
          <cell r="C6">
            <v>25.3</v>
          </cell>
          <cell r="D6">
            <v>14.2</v>
          </cell>
          <cell r="E6" t="str">
            <v>*</v>
          </cell>
          <cell r="F6" t="str">
            <v>*</v>
          </cell>
          <cell r="G6" t="str">
            <v>*</v>
          </cell>
          <cell r="H6">
            <v>18.720000000000002</v>
          </cell>
          <cell r="I6" t="str">
            <v>NE</v>
          </cell>
          <cell r="J6">
            <v>43.92</v>
          </cell>
          <cell r="K6" t="str">
            <v>*</v>
          </cell>
        </row>
        <row r="7">
          <cell r="B7">
            <v>15.016666666666666</v>
          </cell>
          <cell r="C7">
            <v>17.600000000000001</v>
          </cell>
          <cell r="D7">
            <v>13.2</v>
          </cell>
          <cell r="E7" t="str">
            <v>*</v>
          </cell>
          <cell r="F7" t="str">
            <v>*</v>
          </cell>
          <cell r="G7" t="str">
            <v>*</v>
          </cell>
          <cell r="H7">
            <v>16.920000000000002</v>
          </cell>
          <cell r="I7" t="str">
            <v>SO</v>
          </cell>
          <cell r="J7">
            <v>33.840000000000003</v>
          </cell>
          <cell r="K7" t="str">
            <v>*</v>
          </cell>
        </row>
        <row r="8">
          <cell r="B8">
            <v>16.325000000000003</v>
          </cell>
          <cell r="C8">
            <v>26</v>
          </cell>
          <cell r="D8">
            <v>6.1</v>
          </cell>
          <cell r="E8">
            <v>53</v>
          </cell>
          <cell r="F8" t="str">
            <v>*</v>
          </cell>
          <cell r="G8" t="str">
            <v>*</v>
          </cell>
          <cell r="H8">
            <v>10.8</v>
          </cell>
          <cell r="I8" t="str">
            <v>SE</v>
          </cell>
          <cell r="J8">
            <v>35.28</v>
          </cell>
          <cell r="K8" t="str">
            <v>*</v>
          </cell>
        </row>
        <row r="9">
          <cell r="B9">
            <v>16.845833333333331</v>
          </cell>
          <cell r="C9">
            <v>29.2</v>
          </cell>
          <cell r="D9">
            <v>7.4</v>
          </cell>
          <cell r="E9" t="str">
            <v>*</v>
          </cell>
          <cell r="F9" t="str">
            <v>*</v>
          </cell>
          <cell r="G9" t="str">
            <v>*</v>
          </cell>
          <cell r="H9">
            <v>14.76</v>
          </cell>
          <cell r="I9" t="str">
            <v>NE</v>
          </cell>
          <cell r="J9">
            <v>34.200000000000003</v>
          </cell>
          <cell r="K9" t="str">
            <v>*</v>
          </cell>
        </row>
        <row r="10">
          <cell r="B10">
            <v>21.029166666666665</v>
          </cell>
          <cell r="C10">
            <v>31.2</v>
          </cell>
          <cell r="D10">
            <v>12.6</v>
          </cell>
          <cell r="E10" t="str">
            <v>*</v>
          </cell>
          <cell r="F10" t="str">
            <v>*</v>
          </cell>
          <cell r="G10" t="str">
            <v>*</v>
          </cell>
          <cell r="H10">
            <v>15.48</v>
          </cell>
          <cell r="I10" t="str">
            <v>NE</v>
          </cell>
          <cell r="J10">
            <v>30.6</v>
          </cell>
          <cell r="K10" t="str">
            <v>*</v>
          </cell>
        </row>
        <row r="11">
          <cell r="B11">
            <v>23.545833333333324</v>
          </cell>
          <cell r="C11">
            <v>34.200000000000003</v>
          </cell>
          <cell r="D11">
            <v>12.9</v>
          </cell>
          <cell r="E11" t="str">
            <v>*</v>
          </cell>
          <cell r="F11" t="str">
            <v>*</v>
          </cell>
          <cell r="G11" t="str">
            <v>*</v>
          </cell>
          <cell r="H11">
            <v>17.28</v>
          </cell>
          <cell r="I11" t="str">
            <v>NE</v>
          </cell>
          <cell r="J11">
            <v>38.519999999999996</v>
          </cell>
          <cell r="K11" t="str">
            <v>*</v>
          </cell>
        </row>
        <row r="12">
          <cell r="B12">
            <v>27.4375</v>
          </cell>
          <cell r="C12">
            <v>36</v>
          </cell>
          <cell r="D12">
            <v>20.9</v>
          </cell>
          <cell r="E12" t="str">
            <v>*</v>
          </cell>
          <cell r="F12" t="str">
            <v>*</v>
          </cell>
          <cell r="G12" t="str">
            <v>*</v>
          </cell>
          <cell r="H12">
            <v>17.28</v>
          </cell>
          <cell r="I12" t="str">
            <v>NE</v>
          </cell>
          <cell r="J12">
            <v>45.72</v>
          </cell>
          <cell r="K12" t="str">
            <v>*</v>
          </cell>
        </row>
        <row r="13">
          <cell r="B13">
            <v>26.891666666666662</v>
          </cell>
          <cell r="C13">
            <v>35.9</v>
          </cell>
          <cell r="D13">
            <v>19.8</v>
          </cell>
          <cell r="E13" t="str">
            <v>*</v>
          </cell>
          <cell r="F13" t="str">
            <v>*</v>
          </cell>
          <cell r="G13" t="str">
            <v>*</v>
          </cell>
          <cell r="H13">
            <v>19.079999999999998</v>
          </cell>
          <cell r="I13" t="str">
            <v>NE</v>
          </cell>
          <cell r="J13">
            <v>42.84</v>
          </cell>
          <cell r="K13" t="str">
            <v>*</v>
          </cell>
        </row>
        <row r="14">
          <cell r="B14">
            <v>27.604166666666661</v>
          </cell>
          <cell r="C14">
            <v>36.799999999999997</v>
          </cell>
          <cell r="D14">
            <v>19.2</v>
          </cell>
          <cell r="E14" t="str">
            <v>*</v>
          </cell>
          <cell r="F14" t="str">
            <v>*</v>
          </cell>
          <cell r="G14" t="str">
            <v>*</v>
          </cell>
          <cell r="H14">
            <v>19.079999999999998</v>
          </cell>
          <cell r="I14" t="str">
            <v>NE</v>
          </cell>
          <cell r="J14">
            <v>41.04</v>
          </cell>
          <cell r="K14" t="str">
            <v>*</v>
          </cell>
        </row>
        <row r="15">
          <cell r="B15">
            <v>27.395833333333339</v>
          </cell>
          <cell r="C15">
            <v>36.9</v>
          </cell>
          <cell r="D15">
            <v>18.2</v>
          </cell>
          <cell r="E15" t="str">
            <v>*</v>
          </cell>
          <cell r="F15" t="str">
            <v>*</v>
          </cell>
          <cell r="G15" t="str">
            <v>*</v>
          </cell>
          <cell r="H15">
            <v>23.400000000000002</v>
          </cell>
          <cell r="I15" t="str">
            <v>NE</v>
          </cell>
          <cell r="J15">
            <v>53.64</v>
          </cell>
          <cell r="K15" t="str">
            <v>*</v>
          </cell>
        </row>
        <row r="16">
          <cell r="B16">
            <v>27.799999999999997</v>
          </cell>
          <cell r="C16">
            <v>36.1</v>
          </cell>
          <cell r="D16">
            <v>21.9</v>
          </cell>
          <cell r="E16" t="str">
            <v>*</v>
          </cell>
          <cell r="F16">
            <v>100</v>
          </cell>
          <cell r="G16" t="str">
            <v>*</v>
          </cell>
          <cell r="H16">
            <v>28.08</v>
          </cell>
          <cell r="I16" t="str">
            <v>NE</v>
          </cell>
          <cell r="J16">
            <v>78.48</v>
          </cell>
          <cell r="K16" t="str">
            <v>*</v>
          </cell>
        </row>
        <row r="17">
          <cell r="B17">
            <v>20.350000000000001</v>
          </cell>
          <cell r="C17">
            <v>29.1</v>
          </cell>
          <cell r="D17">
            <v>15</v>
          </cell>
          <cell r="E17">
            <v>22</v>
          </cell>
          <cell r="F17">
            <v>95</v>
          </cell>
          <cell r="G17" t="str">
            <v>*</v>
          </cell>
          <cell r="H17">
            <v>17.64</v>
          </cell>
          <cell r="I17" t="str">
            <v>SO</v>
          </cell>
          <cell r="J17">
            <v>36.36</v>
          </cell>
          <cell r="K17" t="str">
            <v>*</v>
          </cell>
        </row>
        <row r="18">
          <cell r="B18">
            <v>16.624999999999996</v>
          </cell>
          <cell r="C18">
            <v>25.1</v>
          </cell>
          <cell r="D18">
            <v>10.6</v>
          </cell>
          <cell r="E18">
            <v>19</v>
          </cell>
          <cell r="F18">
            <v>79</v>
          </cell>
          <cell r="G18" t="str">
            <v>*</v>
          </cell>
          <cell r="H18">
            <v>11.879999999999999</v>
          </cell>
          <cell r="I18" t="str">
            <v>NE</v>
          </cell>
          <cell r="J18">
            <v>26.64</v>
          </cell>
          <cell r="K18" t="str">
            <v>*</v>
          </cell>
        </row>
        <row r="19">
          <cell r="B19">
            <v>19.391666666666669</v>
          </cell>
          <cell r="C19">
            <v>24.7</v>
          </cell>
          <cell r="D19">
            <v>16.2</v>
          </cell>
          <cell r="E19">
            <v>40</v>
          </cell>
          <cell r="F19">
            <v>32</v>
          </cell>
          <cell r="G19" t="str">
            <v>*</v>
          </cell>
          <cell r="H19">
            <v>12.6</v>
          </cell>
          <cell r="I19" t="str">
            <v>NE</v>
          </cell>
          <cell r="J19">
            <v>45.72</v>
          </cell>
          <cell r="K19" t="str">
            <v>*</v>
          </cell>
        </row>
        <row r="20">
          <cell r="B20">
            <v>20.683333333333334</v>
          </cell>
          <cell r="C20">
            <v>25.2</v>
          </cell>
          <cell r="D20">
            <v>18</v>
          </cell>
          <cell r="E20">
            <v>11</v>
          </cell>
          <cell r="F20">
            <v>17</v>
          </cell>
          <cell r="G20" t="str">
            <v>*</v>
          </cell>
          <cell r="H20">
            <v>10.08</v>
          </cell>
          <cell r="I20" t="str">
            <v>NE</v>
          </cell>
          <cell r="J20">
            <v>32.76</v>
          </cell>
          <cell r="K20" t="str">
            <v>*</v>
          </cell>
        </row>
        <row r="21">
          <cell r="B21">
            <v>20.966666666666669</v>
          </cell>
          <cell r="C21">
            <v>23.6</v>
          </cell>
          <cell r="D21">
            <v>19.2</v>
          </cell>
          <cell r="E21">
            <v>13</v>
          </cell>
          <cell r="F21">
            <v>19</v>
          </cell>
          <cell r="G21" t="str">
            <v>*</v>
          </cell>
          <cell r="H21">
            <v>6.48</v>
          </cell>
          <cell r="I21" t="str">
            <v>SE</v>
          </cell>
          <cell r="J21">
            <v>15.840000000000002</v>
          </cell>
          <cell r="K21" t="str">
            <v>*</v>
          </cell>
        </row>
        <row r="22">
          <cell r="B22">
            <v>22.412500000000005</v>
          </cell>
          <cell r="C22">
            <v>28.1</v>
          </cell>
          <cell r="D22">
            <v>19.7</v>
          </cell>
          <cell r="E22" t="str">
            <v>*</v>
          </cell>
          <cell r="F22" t="str">
            <v>*</v>
          </cell>
          <cell r="G22" t="str">
            <v>*</v>
          </cell>
          <cell r="H22">
            <v>15.48</v>
          </cell>
          <cell r="I22" t="str">
            <v>NE</v>
          </cell>
          <cell r="J22">
            <v>37.440000000000005</v>
          </cell>
          <cell r="K22" t="str">
            <v>*</v>
          </cell>
        </row>
        <row r="23">
          <cell r="B23">
            <v>25.454166666666662</v>
          </cell>
          <cell r="C23">
            <v>33.1</v>
          </cell>
          <cell r="D23">
            <v>20.100000000000001</v>
          </cell>
          <cell r="E23" t="str">
            <v>*</v>
          </cell>
          <cell r="F23" t="str">
            <v>*</v>
          </cell>
          <cell r="G23" t="str">
            <v>*</v>
          </cell>
          <cell r="H23">
            <v>20.88</v>
          </cell>
          <cell r="I23" t="str">
            <v>N</v>
          </cell>
          <cell r="J23">
            <v>45.72</v>
          </cell>
          <cell r="K23" t="str">
            <v>*</v>
          </cell>
        </row>
        <row r="24">
          <cell r="B24">
            <v>23.154166666666669</v>
          </cell>
          <cell r="C24">
            <v>28.5</v>
          </cell>
          <cell r="D24">
            <v>17.2</v>
          </cell>
          <cell r="E24" t="str">
            <v>*</v>
          </cell>
          <cell r="F24" t="str">
            <v>*</v>
          </cell>
          <cell r="G24" t="str">
            <v>*</v>
          </cell>
          <cell r="H24">
            <v>29.52</v>
          </cell>
          <cell r="I24" t="str">
            <v>S</v>
          </cell>
          <cell r="J24">
            <v>59.4</v>
          </cell>
          <cell r="K24" t="str">
            <v>*</v>
          </cell>
        </row>
        <row r="25">
          <cell r="B25">
            <v>14.895833333333336</v>
          </cell>
          <cell r="C25">
            <v>25.3</v>
          </cell>
          <cell r="D25">
            <v>4.7</v>
          </cell>
          <cell r="E25">
            <v>42</v>
          </cell>
          <cell r="F25">
            <v>59</v>
          </cell>
          <cell r="G25" t="str">
            <v>*</v>
          </cell>
          <cell r="H25">
            <v>15.48</v>
          </cell>
          <cell r="I25" t="str">
            <v>S</v>
          </cell>
          <cell r="J25">
            <v>35.28</v>
          </cell>
          <cell r="K25">
            <v>0.2</v>
          </cell>
        </row>
        <row r="26">
          <cell r="B26">
            <v>17.204166666666666</v>
          </cell>
          <cell r="C26">
            <v>28.8</v>
          </cell>
          <cell r="D26">
            <v>8.6</v>
          </cell>
          <cell r="E26">
            <v>38.200000000000003</v>
          </cell>
          <cell r="F26">
            <v>97</v>
          </cell>
          <cell r="G26">
            <v>11</v>
          </cell>
          <cell r="H26">
            <v>15.840000000000002</v>
          </cell>
          <cell r="I26" t="str">
            <v>NE</v>
          </cell>
          <cell r="J26">
            <v>36</v>
          </cell>
          <cell r="K26">
            <v>0</v>
          </cell>
        </row>
        <row r="27">
          <cell r="B27">
            <v>26.358333333333331</v>
          </cell>
          <cell r="C27">
            <v>35.4</v>
          </cell>
          <cell r="D27">
            <v>20</v>
          </cell>
          <cell r="E27">
            <v>53.714285714285715</v>
          </cell>
          <cell r="F27">
            <v>100</v>
          </cell>
          <cell r="G27">
            <v>23</v>
          </cell>
          <cell r="H27">
            <v>19.8</v>
          </cell>
          <cell r="I27" t="str">
            <v>NE</v>
          </cell>
          <cell r="J27">
            <v>50.04</v>
          </cell>
          <cell r="K27">
            <v>0</v>
          </cell>
        </row>
        <row r="28">
          <cell r="B28">
            <v>27.808333333333334</v>
          </cell>
          <cell r="C28">
            <v>36.1</v>
          </cell>
          <cell r="D28">
            <v>20.8</v>
          </cell>
          <cell r="E28">
            <v>27</v>
          </cell>
          <cell r="F28" t="str">
            <v>*</v>
          </cell>
          <cell r="G28" t="str">
            <v>*</v>
          </cell>
          <cell r="H28">
            <v>20.88</v>
          </cell>
          <cell r="I28" t="str">
            <v>NE</v>
          </cell>
          <cell r="J28">
            <v>48.96</v>
          </cell>
          <cell r="K28">
            <v>0</v>
          </cell>
        </row>
        <row r="29">
          <cell r="B29">
            <v>25.925000000000001</v>
          </cell>
          <cell r="C29">
            <v>35.9</v>
          </cell>
          <cell r="D29">
            <v>16.2</v>
          </cell>
          <cell r="E29">
            <v>24.5</v>
          </cell>
          <cell r="F29">
            <v>99</v>
          </cell>
          <cell r="G29" t="str">
            <v>*</v>
          </cell>
          <cell r="H29">
            <v>18.36</v>
          </cell>
          <cell r="I29" t="str">
            <v>NE</v>
          </cell>
          <cell r="J29">
            <v>45.36</v>
          </cell>
          <cell r="K29">
            <v>0</v>
          </cell>
        </row>
        <row r="30">
          <cell r="B30">
            <v>25.908333333333328</v>
          </cell>
          <cell r="C30">
            <v>36.799999999999997</v>
          </cell>
          <cell r="D30">
            <v>18.100000000000001</v>
          </cell>
          <cell r="E30">
            <v>42.25</v>
          </cell>
          <cell r="F30">
            <v>98</v>
          </cell>
          <cell r="G30" t="str">
            <v>*</v>
          </cell>
          <cell r="H30">
            <v>14.76</v>
          </cell>
          <cell r="I30" t="str">
            <v>NE</v>
          </cell>
          <cell r="J30">
            <v>33.840000000000003</v>
          </cell>
          <cell r="K30">
            <v>0</v>
          </cell>
        </row>
        <row r="31">
          <cell r="B31">
            <v>26.900000000000002</v>
          </cell>
          <cell r="C31">
            <v>36.299999999999997</v>
          </cell>
          <cell r="D31">
            <v>18.7</v>
          </cell>
          <cell r="E31">
            <v>48</v>
          </cell>
          <cell r="F31">
            <v>64</v>
          </cell>
          <cell r="G31" t="str">
            <v>*</v>
          </cell>
          <cell r="H31">
            <v>13.68</v>
          </cell>
          <cell r="I31" t="str">
            <v>NE</v>
          </cell>
          <cell r="J31">
            <v>34.200000000000003</v>
          </cell>
          <cell r="K31">
            <v>0</v>
          </cell>
        </row>
        <row r="32">
          <cell r="B32">
            <v>27.120833333333337</v>
          </cell>
          <cell r="C32">
            <v>37.200000000000003</v>
          </cell>
          <cell r="D32">
            <v>17.899999999999999</v>
          </cell>
          <cell r="E32">
            <v>44</v>
          </cell>
          <cell r="F32">
            <v>77</v>
          </cell>
          <cell r="G32">
            <v>23</v>
          </cell>
          <cell r="H32">
            <v>17.28</v>
          </cell>
          <cell r="I32" t="str">
            <v>NE</v>
          </cell>
          <cell r="J32">
            <v>38.159999999999997</v>
          </cell>
          <cell r="K32">
            <v>0</v>
          </cell>
        </row>
        <row r="33">
          <cell r="B33">
            <v>26.775000000000002</v>
          </cell>
          <cell r="C33">
            <v>37.4</v>
          </cell>
          <cell r="D33">
            <v>15.4</v>
          </cell>
          <cell r="E33">
            <v>64.25</v>
          </cell>
          <cell r="F33">
            <v>92</v>
          </cell>
          <cell r="G33">
            <v>40</v>
          </cell>
          <cell r="H33">
            <v>15.48</v>
          </cell>
          <cell r="I33" t="str">
            <v>NE</v>
          </cell>
          <cell r="J33">
            <v>36</v>
          </cell>
          <cell r="K33">
            <v>0</v>
          </cell>
        </row>
        <row r="34">
          <cell r="B34">
            <v>23.520833333333339</v>
          </cell>
          <cell r="C34">
            <v>30.2</v>
          </cell>
          <cell r="D34">
            <v>17.899999999999999</v>
          </cell>
          <cell r="E34">
            <v>23.166666666666668</v>
          </cell>
          <cell r="F34">
            <v>100</v>
          </cell>
          <cell r="G34">
            <v>11</v>
          </cell>
          <cell r="H34">
            <v>19.079999999999998</v>
          </cell>
          <cell r="I34" t="str">
            <v>SO</v>
          </cell>
          <cell r="J34">
            <v>34.92</v>
          </cell>
          <cell r="K34">
            <v>0</v>
          </cell>
        </row>
        <row r="35">
          <cell r="B35">
            <v>20.029166666666665</v>
          </cell>
          <cell r="C35">
            <v>29.6</v>
          </cell>
          <cell r="D35">
            <v>14</v>
          </cell>
          <cell r="E35">
            <v>17.75</v>
          </cell>
          <cell r="F35">
            <v>39</v>
          </cell>
          <cell r="G35">
            <v>10</v>
          </cell>
          <cell r="H35">
            <v>13.68</v>
          </cell>
          <cell r="I35" t="str">
            <v>SO</v>
          </cell>
          <cell r="J35">
            <v>33.840000000000003</v>
          </cell>
          <cell r="K35">
            <v>0</v>
          </cell>
        </row>
        <row r="36">
          <cell r="I36" t="str">
            <v>NE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22.745833333333334</v>
          </cell>
          <cell r="C5">
            <v>29.4</v>
          </cell>
          <cell r="D5">
            <v>18.7</v>
          </cell>
          <cell r="E5">
            <v>38.375</v>
          </cell>
          <cell r="F5">
            <v>48</v>
          </cell>
          <cell r="G5">
            <v>24</v>
          </cell>
          <cell r="H5">
            <v>20.52</v>
          </cell>
          <cell r="I5" t="str">
            <v>L</v>
          </cell>
          <cell r="J5">
            <v>37.800000000000004</v>
          </cell>
          <cell r="K5">
            <v>0</v>
          </cell>
        </row>
        <row r="6">
          <cell r="B6">
            <v>23.670833333333331</v>
          </cell>
          <cell r="C6">
            <v>31.5</v>
          </cell>
          <cell r="D6">
            <v>16.7</v>
          </cell>
          <cell r="E6">
            <v>39.416666666666664</v>
          </cell>
          <cell r="F6">
            <v>58</v>
          </cell>
          <cell r="G6">
            <v>24</v>
          </cell>
          <cell r="H6">
            <v>23.400000000000002</v>
          </cell>
          <cell r="I6" t="str">
            <v>N</v>
          </cell>
          <cell r="J6">
            <v>50.4</v>
          </cell>
          <cell r="K6">
            <v>0</v>
          </cell>
        </row>
        <row r="7">
          <cell r="B7">
            <v>16.908333333333335</v>
          </cell>
          <cell r="C7">
            <v>24.6</v>
          </cell>
          <cell r="D7">
            <v>12.5</v>
          </cell>
          <cell r="E7">
            <v>68.166666666666671</v>
          </cell>
          <cell r="F7">
            <v>87</v>
          </cell>
          <cell r="G7">
            <v>41</v>
          </cell>
          <cell r="H7">
            <v>16.559999999999999</v>
          </cell>
          <cell r="I7" t="str">
            <v>N</v>
          </cell>
          <cell r="J7">
            <v>37.440000000000005</v>
          </cell>
          <cell r="K7">
            <v>0</v>
          </cell>
        </row>
        <row r="8">
          <cell r="B8">
            <v>16.8125</v>
          </cell>
          <cell r="C8">
            <v>26</v>
          </cell>
          <cell r="D8">
            <v>11.5</v>
          </cell>
          <cell r="E8">
            <v>64.208333333333329</v>
          </cell>
          <cell r="F8">
            <v>89</v>
          </cell>
          <cell r="G8">
            <v>32</v>
          </cell>
          <cell r="H8">
            <v>20.88</v>
          </cell>
          <cell r="I8" t="str">
            <v>SE</v>
          </cell>
          <cell r="J8">
            <v>30.96</v>
          </cell>
          <cell r="K8">
            <v>0</v>
          </cell>
        </row>
        <row r="9">
          <cell r="B9">
            <v>20.045833333333331</v>
          </cell>
          <cell r="C9">
            <v>27</v>
          </cell>
          <cell r="D9">
            <v>15</v>
          </cell>
          <cell r="E9">
            <v>51.125</v>
          </cell>
          <cell r="F9">
            <v>68</v>
          </cell>
          <cell r="G9">
            <v>29</v>
          </cell>
          <cell r="H9">
            <v>29.16</v>
          </cell>
          <cell r="I9" t="str">
            <v>L</v>
          </cell>
          <cell r="J9">
            <v>53.64</v>
          </cell>
          <cell r="K9">
            <v>0</v>
          </cell>
        </row>
        <row r="10">
          <cell r="B10">
            <v>22.029166666666669</v>
          </cell>
          <cell r="C10">
            <v>29.3</v>
          </cell>
          <cell r="D10">
            <v>16</v>
          </cell>
          <cell r="E10">
            <v>44.583333333333336</v>
          </cell>
          <cell r="F10">
            <v>63</v>
          </cell>
          <cell r="G10">
            <v>29</v>
          </cell>
          <cell r="H10">
            <v>30.96</v>
          </cell>
          <cell r="I10" t="str">
            <v>L</v>
          </cell>
          <cell r="J10">
            <v>48.6</v>
          </cell>
          <cell r="K10">
            <v>0</v>
          </cell>
        </row>
        <row r="11">
          <cell r="B11">
            <v>24.358333333333334</v>
          </cell>
          <cell r="C11">
            <v>32.6</v>
          </cell>
          <cell r="D11">
            <v>19.100000000000001</v>
          </cell>
          <cell r="E11">
            <v>36.666666666666664</v>
          </cell>
          <cell r="F11">
            <v>48</v>
          </cell>
          <cell r="G11">
            <v>21</v>
          </cell>
          <cell r="H11">
            <v>24.840000000000003</v>
          </cell>
          <cell r="I11" t="str">
            <v>L</v>
          </cell>
          <cell r="J11">
            <v>42.12</v>
          </cell>
          <cell r="K11">
            <v>0</v>
          </cell>
        </row>
        <row r="12">
          <cell r="B12">
            <v>25.74166666666666</v>
          </cell>
          <cell r="C12">
            <v>33.5</v>
          </cell>
          <cell r="D12">
            <v>20.100000000000001</v>
          </cell>
          <cell r="E12">
            <v>36.958333333333336</v>
          </cell>
          <cell r="F12">
            <v>50</v>
          </cell>
          <cell r="G12">
            <v>21</v>
          </cell>
          <cell r="H12">
            <v>20.52</v>
          </cell>
          <cell r="I12" t="str">
            <v>NE</v>
          </cell>
          <cell r="J12">
            <v>46.080000000000005</v>
          </cell>
          <cell r="K12">
            <v>0</v>
          </cell>
        </row>
        <row r="13">
          <cell r="B13">
            <v>26.479166666666671</v>
          </cell>
          <cell r="C13">
            <v>33.700000000000003</v>
          </cell>
          <cell r="D13">
            <v>20.9</v>
          </cell>
          <cell r="E13">
            <v>41.625</v>
          </cell>
          <cell r="F13">
            <v>57</v>
          </cell>
          <cell r="G13">
            <v>24</v>
          </cell>
          <cell r="H13">
            <v>16.2</v>
          </cell>
          <cell r="I13" t="str">
            <v>NE</v>
          </cell>
          <cell r="J13">
            <v>40.32</v>
          </cell>
          <cell r="K13">
            <v>0</v>
          </cell>
        </row>
        <row r="14">
          <cell r="B14">
            <v>26.324999999999992</v>
          </cell>
          <cell r="C14">
            <v>34.9</v>
          </cell>
          <cell r="D14">
            <v>18.600000000000001</v>
          </cell>
          <cell r="E14">
            <v>40.666666666666664</v>
          </cell>
          <cell r="F14">
            <v>63</v>
          </cell>
          <cell r="G14">
            <v>17</v>
          </cell>
          <cell r="H14">
            <v>15.48</v>
          </cell>
          <cell r="I14" t="str">
            <v>NE</v>
          </cell>
          <cell r="J14">
            <v>41.04</v>
          </cell>
          <cell r="K14">
            <v>0</v>
          </cell>
        </row>
        <row r="15">
          <cell r="B15">
            <v>27.774999999999995</v>
          </cell>
          <cell r="C15">
            <v>35.200000000000003</v>
          </cell>
          <cell r="D15">
            <v>21.2</v>
          </cell>
          <cell r="E15">
            <v>30.041666666666668</v>
          </cell>
          <cell r="F15">
            <v>42</v>
          </cell>
          <cell r="G15">
            <v>17</v>
          </cell>
          <cell r="H15">
            <v>18.720000000000002</v>
          </cell>
          <cell r="I15" t="str">
            <v>NE</v>
          </cell>
          <cell r="J15">
            <v>50.04</v>
          </cell>
          <cell r="K15">
            <v>0</v>
          </cell>
        </row>
        <row r="16">
          <cell r="B16">
            <v>26.912500000000005</v>
          </cell>
          <cell r="C16">
            <v>33.9</v>
          </cell>
          <cell r="D16">
            <v>21.5</v>
          </cell>
          <cell r="E16">
            <v>35.666666666666664</v>
          </cell>
          <cell r="F16">
            <v>44</v>
          </cell>
          <cell r="G16">
            <v>23</v>
          </cell>
          <cell r="H16">
            <v>25.92</v>
          </cell>
          <cell r="I16" t="str">
            <v>NE</v>
          </cell>
          <cell r="J16">
            <v>53.28</v>
          </cell>
          <cell r="K16">
            <v>0</v>
          </cell>
        </row>
        <row r="17">
          <cell r="B17">
            <v>23.420833333333334</v>
          </cell>
          <cell r="C17">
            <v>28.2</v>
          </cell>
          <cell r="D17">
            <v>18.2</v>
          </cell>
          <cell r="E17">
            <v>62.916666666666664</v>
          </cell>
          <cell r="F17">
            <v>88</v>
          </cell>
          <cell r="G17">
            <v>37</v>
          </cell>
          <cell r="H17">
            <v>22.32</v>
          </cell>
          <cell r="I17" t="str">
            <v>N</v>
          </cell>
          <cell r="J17">
            <v>51.84</v>
          </cell>
          <cell r="K17">
            <v>1.2000000000000002</v>
          </cell>
        </row>
        <row r="18">
          <cell r="B18">
            <v>20.858333333333334</v>
          </cell>
          <cell r="C18">
            <v>30</v>
          </cell>
          <cell r="D18">
            <v>15.8</v>
          </cell>
          <cell r="E18">
            <v>71.083333333333329</v>
          </cell>
          <cell r="F18">
            <v>91</v>
          </cell>
          <cell r="G18">
            <v>46</v>
          </cell>
          <cell r="H18">
            <v>16.2</v>
          </cell>
          <cell r="I18" t="str">
            <v>SE</v>
          </cell>
          <cell r="J18">
            <v>28.8</v>
          </cell>
          <cell r="K18">
            <v>0</v>
          </cell>
        </row>
        <row r="19">
          <cell r="B19">
            <v>21.945833333333329</v>
          </cell>
          <cell r="C19">
            <v>27.8</v>
          </cell>
          <cell r="D19">
            <v>17.8</v>
          </cell>
          <cell r="E19">
            <v>72.083333333333329</v>
          </cell>
          <cell r="F19">
            <v>88</v>
          </cell>
          <cell r="G19">
            <v>55</v>
          </cell>
          <cell r="H19">
            <v>33.840000000000003</v>
          </cell>
          <cell r="I19" t="str">
            <v>L</v>
          </cell>
          <cell r="J19">
            <v>64.08</v>
          </cell>
          <cell r="K19">
            <v>0.2</v>
          </cell>
        </row>
        <row r="20">
          <cell r="B20">
            <v>19.425000000000001</v>
          </cell>
          <cell r="C20">
            <v>22.6</v>
          </cell>
          <cell r="D20">
            <v>17.8</v>
          </cell>
          <cell r="E20">
            <v>83.625</v>
          </cell>
          <cell r="F20">
            <v>94</v>
          </cell>
          <cell r="G20">
            <v>73</v>
          </cell>
          <cell r="H20">
            <v>26.28</v>
          </cell>
          <cell r="I20" t="str">
            <v>L</v>
          </cell>
          <cell r="J20">
            <v>44.64</v>
          </cell>
          <cell r="K20">
            <v>14.599999999999998</v>
          </cell>
        </row>
        <row r="21">
          <cell r="B21">
            <v>19.733333333333331</v>
          </cell>
          <cell r="C21">
            <v>23.5</v>
          </cell>
          <cell r="D21">
            <v>17.8</v>
          </cell>
          <cell r="E21">
            <v>89.458333333333329</v>
          </cell>
          <cell r="F21">
            <v>94</v>
          </cell>
          <cell r="G21">
            <v>74</v>
          </cell>
          <cell r="H21">
            <v>18.720000000000002</v>
          </cell>
          <cell r="I21" t="str">
            <v>L</v>
          </cell>
          <cell r="J21">
            <v>33.480000000000004</v>
          </cell>
          <cell r="K21">
            <v>17.399999999999999</v>
          </cell>
        </row>
        <row r="22">
          <cell r="B22">
            <v>20.054166666666671</v>
          </cell>
          <cell r="C22">
            <v>24.3</v>
          </cell>
          <cell r="D22">
            <v>16.600000000000001</v>
          </cell>
          <cell r="E22">
            <v>86.75</v>
          </cell>
          <cell r="F22">
            <v>94</v>
          </cell>
          <cell r="G22">
            <v>68</v>
          </cell>
          <cell r="H22">
            <v>13.32</v>
          </cell>
          <cell r="I22" t="str">
            <v>N</v>
          </cell>
          <cell r="J22">
            <v>25.92</v>
          </cell>
          <cell r="K22">
            <v>4.8</v>
          </cell>
        </row>
        <row r="23">
          <cell r="B23">
            <v>24.349999999999998</v>
          </cell>
          <cell r="C23">
            <v>31.1</v>
          </cell>
          <cell r="D23">
            <v>19.600000000000001</v>
          </cell>
          <cell r="E23">
            <v>67.583333333333329</v>
          </cell>
          <cell r="F23">
            <v>89</v>
          </cell>
          <cell r="G23">
            <v>43</v>
          </cell>
          <cell r="H23">
            <v>20.52</v>
          </cell>
          <cell r="I23" t="str">
            <v>NE</v>
          </cell>
          <cell r="J23">
            <v>44.64</v>
          </cell>
          <cell r="K23">
            <v>0</v>
          </cell>
        </row>
        <row r="24">
          <cell r="B24">
            <v>23.654166666666665</v>
          </cell>
          <cell r="C24">
            <v>27.4</v>
          </cell>
          <cell r="D24">
            <v>17.899999999999999</v>
          </cell>
          <cell r="E24">
            <v>69.916666666666671</v>
          </cell>
          <cell r="F24">
            <v>82</v>
          </cell>
          <cell r="G24">
            <v>62</v>
          </cell>
          <cell r="H24">
            <v>26.64</v>
          </cell>
          <cell r="I24" t="str">
            <v>N</v>
          </cell>
          <cell r="J24">
            <v>52.92</v>
          </cell>
          <cell r="K24">
            <v>0</v>
          </cell>
        </row>
        <row r="25">
          <cell r="B25">
            <v>16.829166666666666</v>
          </cell>
          <cell r="C25">
            <v>25</v>
          </cell>
          <cell r="D25">
            <v>9.1999999999999993</v>
          </cell>
          <cell r="E25">
            <v>58.208333333333336</v>
          </cell>
          <cell r="F25">
            <v>80</v>
          </cell>
          <cell r="G25">
            <v>28</v>
          </cell>
          <cell r="H25">
            <v>24.12</v>
          </cell>
          <cell r="I25" t="str">
            <v>L</v>
          </cell>
          <cell r="J25">
            <v>41.04</v>
          </cell>
          <cell r="K25">
            <v>0</v>
          </cell>
        </row>
        <row r="26">
          <cell r="B26">
            <v>19.595833333333339</v>
          </cell>
          <cell r="C26">
            <v>28.5</v>
          </cell>
          <cell r="D26">
            <v>12.9</v>
          </cell>
          <cell r="E26">
            <v>63.833333333333336</v>
          </cell>
          <cell r="F26">
            <v>84</v>
          </cell>
          <cell r="G26">
            <v>42</v>
          </cell>
          <cell r="H26">
            <v>30.6</v>
          </cell>
          <cell r="I26" t="str">
            <v>SE</v>
          </cell>
          <cell r="J26">
            <v>52.2</v>
          </cell>
          <cell r="K26">
            <v>0</v>
          </cell>
        </row>
        <row r="27">
          <cell r="B27">
            <v>25.845833333333331</v>
          </cell>
          <cell r="C27">
            <v>33.5</v>
          </cell>
          <cell r="D27">
            <v>20.3</v>
          </cell>
          <cell r="E27">
            <v>51.291666666666664</v>
          </cell>
          <cell r="F27">
            <v>70</v>
          </cell>
          <cell r="G27">
            <v>27</v>
          </cell>
          <cell r="H27">
            <v>25.56</v>
          </cell>
          <cell r="I27" t="str">
            <v>L</v>
          </cell>
          <cell r="J27">
            <v>43.56</v>
          </cell>
          <cell r="K27">
            <v>0</v>
          </cell>
        </row>
        <row r="28">
          <cell r="B28">
            <v>27.283333333333328</v>
          </cell>
          <cell r="C28">
            <v>34.200000000000003</v>
          </cell>
          <cell r="D28">
            <v>21.8</v>
          </cell>
          <cell r="E28">
            <v>42.791666666666664</v>
          </cell>
          <cell r="F28">
            <v>61</v>
          </cell>
          <cell r="G28">
            <v>23</v>
          </cell>
          <cell r="H28">
            <v>25.2</v>
          </cell>
          <cell r="I28" t="str">
            <v>L</v>
          </cell>
          <cell r="J28">
            <v>46.440000000000005</v>
          </cell>
          <cell r="K28">
            <v>0</v>
          </cell>
        </row>
        <row r="29">
          <cell r="B29">
            <v>26.762499999999999</v>
          </cell>
          <cell r="C29">
            <v>33.700000000000003</v>
          </cell>
          <cell r="D29">
            <v>21.4</v>
          </cell>
          <cell r="E29">
            <v>38.041666666666664</v>
          </cell>
          <cell r="F29">
            <v>48</v>
          </cell>
          <cell r="G29">
            <v>23</v>
          </cell>
          <cell r="H29">
            <v>26.28</v>
          </cell>
          <cell r="I29" t="str">
            <v>L</v>
          </cell>
          <cell r="J29">
            <v>47.16</v>
          </cell>
          <cell r="K29">
            <v>0</v>
          </cell>
        </row>
        <row r="30">
          <cell r="B30">
            <v>27.645833333333332</v>
          </cell>
          <cell r="C30">
            <v>34.5</v>
          </cell>
          <cell r="D30">
            <v>22.9</v>
          </cell>
          <cell r="E30">
            <v>39.375</v>
          </cell>
          <cell r="F30">
            <v>49</v>
          </cell>
          <cell r="G30">
            <v>25</v>
          </cell>
          <cell r="H30">
            <v>19.440000000000001</v>
          </cell>
          <cell r="I30" t="str">
            <v>L</v>
          </cell>
          <cell r="J30">
            <v>38.159999999999997</v>
          </cell>
          <cell r="K30">
            <v>0</v>
          </cell>
        </row>
        <row r="31">
          <cell r="B31">
            <v>27.775000000000002</v>
          </cell>
          <cell r="C31">
            <v>35</v>
          </cell>
          <cell r="D31">
            <v>20.6</v>
          </cell>
          <cell r="E31">
            <v>40.541666666666664</v>
          </cell>
          <cell r="F31">
            <v>62</v>
          </cell>
          <cell r="G31">
            <v>24</v>
          </cell>
          <cell r="H31">
            <v>24.840000000000003</v>
          </cell>
          <cell r="I31" t="str">
            <v>NE</v>
          </cell>
          <cell r="J31">
            <v>35.64</v>
          </cell>
          <cell r="K31">
            <v>0</v>
          </cell>
        </row>
        <row r="32">
          <cell r="B32">
            <v>28.283333333333335</v>
          </cell>
          <cell r="C32">
            <v>35.6</v>
          </cell>
          <cell r="D32">
            <v>21.9</v>
          </cell>
          <cell r="E32">
            <v>33.833333333333336</v>
          </cell>
          <cell r="F32">
            <v>59</v>
          </cell>
          <cell r="G32">
            <v>20</v>
          </cell>
          <cell r="H32">
            <v>25.2</v>
          </cell>
          <cell r="I32" t="str">
            <v>L</v>
          </cell>
          <cell r="J32">
            <v>44.28</v>
          </cell>
          <cell r="K32">
            <v>0</v>
          </cell>
        </row>
        <row r="33">
          <cell r="B33">
            <v>28.870833333333337</v>
          </cell>
          <cell r="C33">
            <v>36.5</v>
          </cell>
          <cell r="D33">
            <v>23.9</v>
          </cell>
          <cell r="E33">
            <v>28.958333333333332</v>
          </cell>
          <cell r="F33">
            <v>42</v>
          </cell>
          <cell r="G33">
            <v>17</v>
          </cell>
          <cell r="H33">
            <v>25.2</v>
          </cell>
          <cell r="I33" t="str">
            <v>L</v>
          </cell>
          <cell r="J33">
            <v>41.4</v>
          </cell>
          <cell r="K33">
            <v>0</v>
          </cell>
        </row>
        <row r="34">
          <cell r="B34">
            <v>28.433333333333337</v>
          </cell>
          <cell r="C34">
            <v>36.5</v>
          </cell>
          <cell r="D34">
            <v>20.5</v>
          </cell>
          <cell r="E34">
            <v>36.208333333333336</v>
          </cell>
          <cell r="F34">
            <v>53</v>
          </cell>
          <cell r="G34">
            <v>19</v>
          </cell>
          <cell r="H34">
            <v>15.48</v>
          </cell>
          <cell r="I34" t="str">
            <v>N</v>
          </cell>
          <cell r="J34">
            <v>30.6</v>
          </cell>
          <cell r="K34">
            <v>0</v>
          </cell>
        </row>
        <row r="35">
          <cell r="B35">
            <v>27.058333333333337</v>
          </cell>
          <cell r="C35">
            <v>35.4</v>
          </cell>
          <cell r="D35">
            <v>19.899999999999999</v>
          </cell>
          <cell r="E35">
            <v>47.75</v>
          </cell>
          <cell r="F35">
            <v>82</v>
          </cell>
          <cell r="G35">
            <v>17</v>
          </cell>
          <cell r="H35">
            <v>22.32</v>
          </cell>
          <cell r="I35" t="str">
            <v>L</v>
          </cell>
          <cell r="J35">
            <v>37.080000000000005</v>
          </cell>
          <cell r="K35">
            <v>0</v>
          </cell>
        </row>
        <row r="36">
          <cell r="I36" t="str">
            <v>L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18.937500000000004</v>
          </cell>
          <cell r="C5">
            <v>28.9</v>
          </cell>
          <cell r="D5">
            <v>9.4</v>
          </cell>
          <cell r="E5">
            <v>52.75</v>
          </cell>
          <cell r="F5">
            <v>84</v>
          </cell>
          <cell r="G5">
            <v>24</v>
          </cell>
          <cell r="H5">
            <v>11.520000000000001</v>
          </cell>
          <cell r="I5" t="str">
            <v>SO</v>
          </cell>
          <cell r="J5">
            <v>29.16</v>
          </cell>
          <cell r="K5">
            <v>0</v>
          </cell>
        </row>
        <row r="6">
          <cell r="B6">
            <v>20.870833333333334</v>
          </cell>
          <cell r="C6">
            <v>32.5</v>
          </cell>
          <cell r="D6">
            <v>10</v>
          </cell>
          <cell r="E6">
            <v>51.541666666666664</v>
          </cell>
          <cell r="F6">
            <v>87</v>
          </cell>
          <cell r="G6">
            <v>19</v>
          </cell>
          <cell r="H6">
            <v>12.24</v>
          </cell>
          <cell r="I6" t="str">
            <v>SO</v>
          </cell>
          <cell r="J6">
            <v>23.400000000000002</v>
          </cell>
          <cell r="K6">
            <v>0</v>
          </cell>
        </row>
        <row r="7">
          <cell r="B7">
            <v>19.966666666666672</v>
          </cell>
          <cell r="C7">
            <v>26.3</v>
          </cell>
          <cell r="D7">
            <v>14.2</v>
          </cell>
          <cell r="E7">
            <v>57.583333333333336</v>
          </cell>
          <cell r="F7">
            <v>78</v>
          </cell>
          <cell r="G7">
            <v>37</v>
          </cell>
          <cell r="H7">
            <v>15.840000000000002</v>
          </cell>
          <cell r="I7" t="str">
            <v>O</v>
          </cell>
          <cell r="J7">
            <v>39.24</v>
          </cell>
          <cell r="K7">
            <v>0</v>
          </cell>
        </row>
        <row r="8">
          <cell r="B8">
            <v>18.162500000000001</v>
          </cell>
          <cell r="C8">
            <v>26.1</v>
          </cell>
          <cell r="D8">
            <v>10.4</v>
          </cell>
          <cell r="E8">
            <v>60.875</v>
          </cell>
          <cell r="F8">
            <v>91</v>
          </cell>
          <cell r="G8">
            <v>32</v>
          </cell>
          <cell r="H8">
            <v>13.68</v>
          </cell>
          <cell r="I8" t="str">
            <v>SE</v>
          </cell>
          <cell r="J8">
            <v>25.92</v>
          </cell>
          <cell r="K8">
            <v>0</v>
          </cell>
        </row>
        <row r="9">
          <cell r="B9">
            <v>19.008333333333333</v>
          </cell>
          <cell r="C9">
            <v>27.8</v>
          </cell>
          <cell r="D9">
            <v>12.5</v>
          </cell>
          <cell r="E9">
            <v>56.916666666666664</v>
          </cell>
          <cell r="F9">
            <v>80</v>
          </cell>
          <cell r="G9">
            <v>28</v>
          </cell>
          <cell r="H9">
            <v>16.920000000000002</v>
          </cell>
          <cell r="I9" t="str">
            <v>L</v>
          </cell>
          <cell r="J9">
            <v>27</v>
          </cell>
          <cell r="K9">
            <v>0</v>
          </cell>
        </row>
        <row r="10">
          <cell r="B10">
            <v>20.125000000000004</v>
          </cell>
          <cell r="C10">
            <v>29.5</v>
          </cell>
          <cell r="D10">
            <v>13</v>
          </cell>
          <cell r="E10">
            <v>49.375</v>
          </cell>
          <cell r="F10">
            <v>76</v>
          </cell>
          <cell r="G10">
            <v>25</v>
          </cell>
          <cell r="H10">
            <v>12.96</v>
          </cell>
          <cell r="I10" t="str">
            <v>L</v>
          </cell>
          <cell r="J10">
            <v>22.32</v>
          </cell>
          <cell r="K10">
            <v>0</v>
          </cell>
        </row>
        <row r="11">
          <cell r="B11">
            <v>21.737500000000001</v>
          </cell>
          <cell r="C11">
            <v>33</v>
          </cell>
          <cell r="D11">
            <v>10.8</v>
          </cell>
          <cell r="E11">
            <v>45.666666666666664</v>
          </cell>
          <cell r="F11">
            <v>81</v>
          </cell>
          <cell r="G11">
            <v>18</v>
          </cell>
          <cell r="H11">
            <v>10.08</v>
          </cell>
          <cell r="I11" t="str">
            <v>L</v>
          </cell>
          <cell r="J11">
            <v>32.76</v>
          </cell>
          <cell r="K11">
            <v>0</v>
          </cell>
        </row>
        <row r="12">
          <cell r="B12">
            <v>23.208333333333332</v>
          </cell>
          <cell r="C12">
            <v>34.9</v>
          </cell>
          <cell r="D12">
            <v>12.9</v>
          </cell>
          <cell r="E12">
            <v>47.208333333333336</v>
          </cell>
          <cell r="F12">
            <v>81</v>
          </cell>
          <cell r="G12">
            <v>15</v>
          </cell>
          <cell r="H12">
            <v>10.44</v>
          </cell>
          <cell r="I12" t="str">
            <v>SO</v>
          </cell>
          <cell r="J12">
            <v>34.92</v>
          </cell>
          <cell r="K12">
            <v>0</v>
          </cell>
        </row>
        <row r="13">
          <cell r="B13">
            <v>24.324999999999999</v>
          </cell>
          <cell r="C13">
            <v>35.799999999999997</v>
          </cell>
          <cell r="D13">
            <v>14.1</v>
          </cell>
          <cell r="E13">
            <v>46.041666666666664</v>
          </cell>
          <cell r="F13">
            <v>80</v>
          </cell>
          <cell r="G13">
            <v>14</v>
          </cell>
          <cell r="H13">
            <v>11.879999999999999</v>
          </cell>
          <cell r="I13" t="str">
            <v>O</v>
          </cell>
          <cell r="J13">
            <v>32.4</v>
          </cell>
          <cell r="K13">
            <v>0</v>
          </cell>
        </row>
        <row r="14">
          <cell r="B14">
            <v>24.345833333333331</v>
          </cell>
          <cell r="C14">
            <v>35.5</v>
          </cell>
          <cell r="D14">
            <v>14.8</v>
          </cell>
          <cell r="E14">
            <v>45.416666666666664</v>
          </cell>
          <cell r="F14">
            <v>78</v>
          </cell>
          <cell r="G14">
            <v>14</v>
          </cell>
          <cell r="H14">
            <v>10.44</v>
          </cell>
          <cell r="I14" t="str">
            <v>O</v>
          </cell>
          <cell r="J14">
            <v>24.840000000000003</v>
          </cell>
          <cell r="K14">
            <v>0</v>
          </cell>
        </row>
        <row r="15">
          <cell r="B15">
            <v>24.841666666666665</v>
          </cell>
          <cell r="C15">
            <v>35.799999999999997</v>
          </cell>
          <cell r="D15">
            <v>14.6</v>
          </cell>
          <cell r="E15">
            <v>43</v>
          </cell>
          <cell r="F15">
            <v>75</v>
          </cell>
          <cell r="G15">
            <v>16</v>
          </cell>
          <cell r="H15">
            <v>12.6</v>
          </cell>
          <cell r="I15" t="str">
            <v>O</v>
          </cell>
          <cell r="J15">
            <v>27.36</v>
          </cell>
          <cell r="K15">
            <v>0</v>
          </cell>
        </row>
        <row r="16">
          <cell r="B16">
            <v>25.704166666666666</v>
          </cell>
          <cell r="C16">
            <v>36.299999999999997</v>
          </cell>
          <cell r="D16">
            <v>15.2</v>
          </cell>
          <cell r="E16">
            <v>41.166666666666664</v>
          </cell>
          <cell r="F16">
            <v>75</v>
          </cell>
          <cell r="G16">
            <v>15</v>
          </cell>
          <cell r="H16">
            <v>14.4</v>
          </cell>
          <cell r="I16" t="str">
            <v>SO</v>
          </cell>
          <cell r="J16">
            <v>31.680000000000003</v>
          </cell>
          <cell r="K16">
            <v>0</v>
          </cell>
        </row>
        <row r="17">
          <cell r="B17">
            <v>25.1875</v>
          </cell>
          <cell r="C17">
            <v>35.6</v>
          </cell>
          <cell r="D17">
            <v>16.600000000000001</v>
          </cell>
          <cell r="E17">
            <v>44.5</v>
          </cell>
          <cell r="F17">
            <v>72</v>
          </cell>
          <cell r="G17">
            <v>18</v>
          </cell>
          <cell r="H17">
            <v>24.840000000000003</v>
          </cell>
          <cell r="I17" t="str">
            <v>SO</v>
          </cell>
          <cell r="J17">
            <v>52.2</v>
          </cell>
          <cell r="K17">
            <v>0</v>
          </cell>
        </row>
        <row r="18">
          <cell r="B18">
            <v>23.245833333333326</v>
          </cell>
          <cell r="C18">
            <v>28.8</v>
          </cell>
          <cell r="D18">
            <v>19.3</v>
          </cell>
          <cell r="E18">
            <v>71.625</v>
          </cell>
          <cell r="F18">
            <v>87</v>
          </cell>
          <cell r="G18">
            <v>51</v>
          </cell>
          <cell r="H18">
            <v>12.96</v>
          </cell>
          <cell r="I18" t="str">
            <v>L</v>
          </cell>
          <cell r="J18">
            <v>29.16</v>
          </cell>
          <cell r="K18">
            <v>0</v>
          </cell>
        </row>
        <row r="19">
          <cell r="B19">
            <v>24.029166666666669</v>
          </cell>
          <cell r="C19">
            <v>33.700000000000003</v>
          </cell>
          <cell r="D19">
            <v>19.399999999999999</v>
          </cell>
          <cell r="E19">
            <v>64.791666666666671</v>
          </cell>
          <cell r="F19">
            <v>87</v>
          </cell>
          <cell r="G19">
            <v>27</v>
          </cell>
          <cell r="H19">
            <v>10.44</v>
          </cell>
          <cell r="I19" t="str">
            <v>SE</v>
          </cell>
          <cell r="J19">
            <v>33.119999999999997</v>
          </cell>
          <cell r="K19">
            <v>0</v>
          </cell>
        </row>
        <row r="20">
          <cell r="B20">
            <v>20.156521739130437</v>
          </cell>
          <cell r="C20">
            <v>25.4</v>
          </cell>
          <cell r="D20">
            <v>17.899999999999999</v>
          </cell>
          <cell r="E20">
            <v>72.739130434782609</v>
          </cell>
          <cell r="F20">
            <v>84</v>
          </cell>
          <cell r="G20">
            <v>46</v>
          </cell>
          <cell r="H20">
            <v>13.32</v>
          </cell>
          <cell r="I20" t="str">
            <v>SE</v>
          </cell>
          <cell r="J20">
            <v>34.92</v>
          </cell>
          <cell r="K20">
            <v>0.2</v>
          </cell>
        </row>
        <row r="21">
          <cell r="B21">
            <v>20.824999999999996</v>
          </cell>
          <cell r="C21">
            <v>23.3</v>
          </cell>
          <cell r="D21">
            <v>18.5</v>
          </cell>
          <cell r="E21">
            <v>80.0625</v>
          </cell>
          <cell r="F21">
            <v>91</v>
          </cell>
          <cell r="G21">
            <v>66</v>
          </cell>
          <cell r="H21">
            <v>10.08</v>
          </cell>
          <cell r="I21" t="str">
            <v>SE</v>
          </cell>
          <cell r="J21">
            <v>21.240000000000002</v>
          </cell>
          <cell r="K21">
            <v>0.4</v>
          </cell>
        </row>
        <row r="22">
          <cell r="B22">
            <v>21.216666666666665</v>
          </cell>
          <cell r="C22">
            <v>22.1</v>
          </cell>
          <cell r="D22">
            <v>19.8</v>
          </cell>
          <cell r="E22">
            <v>81.333333333333329</v>
          </cell>
          <cell r="F22">
            <v>88</v>
          </cell>
          <cell r="G22">
            <v>77</v>
          </cell>
          <cell r="H22">
            <v>5.7600000000000007</v>
          </cell>
          <cell r="I22" t="str">
            <v>SE</v>
          </cell>
          <cell r="J22">
            <v>16.559999999999999</v>
          </cell>
          <cell r="K22">
            <v>0</v>
          </cell>
        </row>
        <row r="23">
          <cell r="B23">
            <v>29.753846153846151</v>
          </cell>
          <cell r="C23">
            <v>35.799999999999997</v>
          </cell>
          <cell r="D23">
            <v>16</v>
          </cell>
          <cell r="E23">
            <v>41.384615384615387</v>
          </cell>
          <cell r="F23">
            <v>98</v>
          </cell>
          <cell r="G23">
            <v>20</v>
          </cell>
          <cell r="H23">
            <v>13.32</v>
          </cell>
          <cell r="I23" t="str">
            <v>NO</v>
          </cell>
          <cell r="J23">
            <v>34.200000000000003</v>
          </cell>
          <cell r="K23">
            <v>0</v>
          </cell>
        </row>
        <row r="24">
          <cell r="B24">
            <v>21.320833333333333</v>
          </cell>
          <cell r="C24">
            <v>27.9</v>
          </cell>
          <cell r="D24">
            <v>18</v>
          </cell>
          <cell r="E24">
            <v>75.791666666666671</v>
          </cell>
          <cell r="F24">
            <v>96</v>
          </cell>
          <cell r="G24">
            <v>35</v>
          </cell>
          <cell r="H24">
            <v>19.440000000000001</v>
          </cell>
          <cell r="I24" t="str">
            <v>O</v>
          </cell>
          <cell r="J24">
            <v>56.88</v>
          </cell>
          <cell r="K24">
            <v>24.6</v>
          </cell>
        </row>
        <row r="25">
          <cell r="B25">
            <v>21.083333333333332</v>
          </cell>
          <cell r="C25">
            <v>24.1</v>
          </cell>
          <cell r="D25">
            <v>17.2</v>
          </cell>
          <cell r="E25">
            <v>71.416666666666671</v>
          </cell>
          <cell r="F25">
            <v>97</v>
          </cell>
          <cell r="G25">
            <v>58</v>
          </cell>
          <cell r="H25">
            <v>9</v>
          </cell>
          <cell r="I25" t="str">
            <v>SE</v>
          </cell>
          <cell r="J25">
            <v>29.880000000000003</v>
          </cell>
          <cell r="K25">
            <v>1</v>
          </cell>
        </row>
        <row r="26">
          <cell r="B26">
            <v>20.817391304347822</v>
          </cell>
          <cell r="C26">
            <v>30</v>
          </cell>
          <cell r="D26">
            <v>14</v>
          </cell>
          <cell r="E26">
            <v>66.217391304347828</v>
          </cell>
          <cell r="F26">
            <v>86</v>
          </cell>
          <cell r="G26">
            <v>39</v>
          </cell>
          <cell r="H26">
            <v>15.120000000000001</v>
          </cell>
          <cell r="I26" t="str">
            <v>L</v>
          </cell>
          <cell r="J26">
            <v>29.880000000000003</v>
          </cell>
          <cell r="K26">
            <v>0</v>
          </cell>
        </row>
        <row r="27">
          <cell r="B27">
            <v>25.129166666666666</v>
          </cell>
          <cell r="C27">
            <v>33.200000000000003</v>
          </cell>
          <cell r="D27">
            <v>17.3</v>
          </cell>
          <cell r="E27">
            <v>54.583333333333336</v>
          </cell>
          <cell r="F27">
            <v>87</v>
          </cell>
          <cell r="G27">
            <v>26</v>
          </cell>
          <cell r="H27">
            <v>17.64</v>
          </cell>
          <cell r="I27" t="str">
            <v>NE</v>
          </cell>
          <cell r="J27">
            <v>33.480000000000004</v>
          </cell>
          <cell r="K27">
            <v>0</v>
          </cell>
        </row>
        <row r="28">
          <cell r="B28">
            <v>24.858333333333334</v>
          </cell>
          <cell r="C28">
            <v>32.5</v>
          </cell>
          <cell r="D28">
            <v>16.8</v>
          </cell>
          <cell r="E28">
            <v>50.875</v>
          </cell>
          <cell r="F28">
            <v>86</v>
          </cell>
          <cell r="G28">
            <v>20</v>
          </cell>
          <cell r="H28">
            <v>19.8</v>
          </cell>
          <cell r="I28" t="str">
            <v>L</v>
          </cell>
          <cell r="J28">
            <v>46.800000000000004</v>
          </cell>
          <cell r="K28">
            <v>0</v>
          </cell>
        </row>
        <row r="29">
          <cell r="B29">
            <v>24.141666666666666</v>
          </cell>
          <cell r="C29">
            <v>32.799999999999997</v>
          </cell>
          <cell r="D29">
            <v>15</v>
          </cell>
          <cell r="E29">
            <v>47.291666666666664</v>
          </cell>
          <cell r="F29">
            <v>81</v>
          </cell>
          <cell r="G29">
            <v>25</v>
          </cell>
          <cell r="H29">
            <v>11.520000000000001</v>
          </cell>
          <cell r="I29" t="str">
            <v>L</v>
          </cell>
          <cell r="J29">
            <v>29.16</v>
          </cell>
          <cell r="K29">
            <v>0</v>
          </cell>
        </row>
        <row r="30">
          <cell r="B30">
            <v>25.058333333333334</v>
          </cell>
          <cell r="C30">
            <v>34.299999999999997</v>
          </cell>
          <cell r="D30">
            <v>15.9</v>
          </cell>
          <cell r="E30">
            <v>47.458333333333336</v>
          </cell>
          <cell r="F30">
            <v>80</v>
          </cell>
          <cell r="G30">
            <v>21</v>
          </cell>
          <cell r="H30">
            <v>10.8</v>
          </cell>
          <cell r="I30" t="str">
            <v>L</v>
          </cell>
          <cell r="J30">
            <v>22.32</v>
          </cell>
          <cell r="K30">
            <v>0</v>
          </cell>
        </row>
        <row r="31">
          <cell r="B31">
            <v>25.487500000000008</v>
          </cell>
          <cell r="C31">
            <v>34.9</v>
          </cell>
          <cell r="D31">
            <v>16</v>
          </cell>
          <cell r="E31">
            <v>43.958333333333336</v>
          </cell>
          <cell r="F31">
            <v>79</v>
          </cell>
          <cell r="G31">
            <v>17</v>
          </cell>
          <cell r="H31">
            <v>9.3600000000000012</v>
          </cell>
          <cell r="I31" t="str">
            <v>L</v>
          </cell>
          <cell r="J31">
            <v>29.52</v>
          </cell>
          <cell r="K31">
            <v>0</v>
          </cell>
        </row>
        <row r="32">
          <cell r="B32">
            <v>26.045833333333334</v>
          </cell>
          <cell r="C32">
            <v>35.5</v>
          </cell>
          <cell r="D32">
            <v>17.399999999999999</v>
          </cell>
          <cell r="E32">
            <v>34.083333333333336</v>
          </cell>
          <cell r="F32">
            <v>61</v>
          </cell>
          <cell r="G32">
            <v>10</v>
          </cell>
          <cell r="H32">
            <v>11.16</v>
          </cell>
          <cell r="I32" t="str">
            <v>L</v>
          </cell>
          <cell r="J32">
            <v>23.759999999999998</v>
          </cell>
          <cell r="K32">
            <v>0</v>
          </cell>
        </row>
        <row r="33">
          <cell r="B33">
            <v>24.833333333333332</v>
          </cell>
          <cell r="C33">
            <v>36.5</v>
          </cell>
          <cell r="D33">
            <v>13.7</v>
          </cell>
          <cell r="E33">
            <v>39.458333333333336</v>
          </cell>
          <cell r="F33">
            <v>75</v>
          </cell>
          <cell r="G33">
            <v>11</v>
          </cell>
          <cell r="H33">
            <v>9</v>
          </cell>
          <cell r="I33" t="str">
            <v>O</v>
          </cell>
          <cell r="J33">
            <v>23.400000000000002</v>
          </cell>
          <cell r="K33">
            <v>0</v>
          </cell>
        </row>
        <row r="34">
          <cell r="B34">
            <v>25.341666666666672</v>
          </cell>
          <cell r="C34">
            <v>36.9</v>
          </cell>
          <cell r="D34">
            <v>14.2</v>
          </cell>
          <cell r="E34">
            <v>39.375</v>
          </cell>
          <cell r="F34">
            <v>80</v>
          </cell>
          <cell r="G34">
            <v>13</v>
          </cell>
          <cell r="H34">
            <v>9.7200000000000006</v>
          </cell>
          <cell r="I34" t="str">
            <v>O</v>
          </cell>
          <cell r="J34">
            <v>19.8</v>
          </cell>
          <cell r="K34">
            <v>0</v>
          </cell>
        </row>
        <row r="35">
          <cell r="B35">
            <v>25.612500000000001</v>
          </cell>
          <cell r="C35">
            <v>36.4</v>
          </cell>
          <cell r="D35">
            <v>14.5</v>
          </cell>
          <cell r="E35">
            <v>40.208333333333336</v>
          </cell>
          <cell r="F35">
            <v>75</v>
          </cell>
          <cell r="G35">
            <v>12</v>
          </cell>
          <cell r="H35">
            <v>13.68</v>
          </cell>
          <cell r="I35" t="str">
            <v>O</v>
          </cell>
          <cell r="J35">
            <v>32.4</v>
          </cell>
          <cell r="K35">
            <v>0</v>
          </cell>
        </row>
        <row r="36">
          <cell r="I36" t="str">
            <v>L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B35" t="str">
            <v>*</v>
          </cell>
          <cell r="C35" t="str">
            <v>*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H35" t="str">
            <v>*</v>
          </cell>
          <cell r="I35" t="str">
            <v>*</v>
          </cell>
          <cell r="J35" t="str">
            <v>*</v>
          </cell>
          <cell r="K35" t="str">
            <v>*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25.895833333333332</v>
          </cell>
          <cell r="C5">
            <v>29.5</v>
          </cell>
          <cell r="D5">
            <v>22</v>
          </cell>
          <cell r="E5">
            <v>47.75</v>
          </cell>
          <cell r="F5">
            <v>59</v>
          </cell>
          <cell r="G5">
            <v>38</v>
          </cell>
          <cell r="H5">
            <v>15.120000000000001</v>
          </cell>
          <cell r="I5" t="str">
            <v>SE</v>
          </cell>
          <cell r="J5">
            <v>33.840000000000003</v>
          </cell>
          <cell r="K5">
            <v>0</v>
          </cell>
        </row>
        <row r="6">
          <cell r="B6">
            <v>24.662499999999998</v>
          </cell>
          <cell r="C6">
            <v>28.8</v>
          </cell>
          <cell r="D6">
            <v>17.8</v>
          </cell>
          <cell r="E6">
            <v>52.75</v>
          </cell>
          <cell r="F6">
            <v>66</v>
          </cell>
          <cell r="G6">
            <v>39</v>
          </cell>
          <cell r="H6">
            <v>18.720000000000002</v>
          </cell>
          <cell r="I6" t="str">
            <v>L</v>
          </cell>
          <cell r="J6">
            <v>47.16</v>
          </cell>
          <cell r="K6">
            <v>0</v>
          </cell>
        </row>
        <row r="7">
          <cell r="B7">
            <v>18.499999999999996</v>
          </cell>
          <cell r="C7">
            <v>23.8</v>
          </cell>
          <cell r="D7">
            <v>15.4</v>
          </cell>
          <cell r="E7">
            <v>60.75</v>
          </cell>
          <cell r="F7">
            <v>72</v>
          </cell>
          <cell r="G7">
            <v>41</v>
          </cell>
          <cell r="H7">
            <v>18.36</v>
          </cell>
          <cell r="I7" t="str">
            <v>SO</v>
          </cell>
          <cell r="J7">
            <v>39.96</v>
          </cell>
          <cell r="K7">
            <v>0</v>
          </cell>
        </row>
        <row r="8">
          <cell r="B8">
            <v>19.858333333333331</v>
          </cell>
          <cell r="C8">
            <v>24.3</v>
          </cell>
          <cell r="D8">
            <v>16.100000000000001</v>
          </cell>
          <cell r="E8">
            <v>56.541666666666664</v>
          </cell>
          <cell r="F8">
            <v>67</v>
          </cell>
          <cell r="G8">
            <v>44</v>
          </cell>
          <cell r="H8">
            <v>16.920000000000002</v>
          </cell>
          <cell r="I8" t="str">
            <v>SE</v>
          </cell>
          <cell r="J8">
            <v>30.6</v>
          </cell>
          <cell r="K8">
            <v>0</v>
          </cell>
        </row>
        <row r="9">
          <cell r="B9">
            <v>22.933333333333337</v>
          </cell>
          <cell r="C9">
            <v>27.9</v>
          </cell>
          <cell r="D9">
            <v>18.3</v>
          </cell>
          <cell r="E9">
            <v>55.708333333333336</v>
          </cell>
          <cell r="F9">
            <v>81</v>
          </cell>
          <cell r="G9">
            <v>40</v>
          </cell>
          <cell r="H9">
            <v>11.16</v>
          </cell>
          <cell r="I9" t="str">
            <v>NE</v>
          </cell>
          <cell r="J9">
            <v>20.88</v>
          </cell>
          <cell r="K9">
            <v>0</v>
          </cell>
        </row>
        <row r="10">
          <cell r="B10">
            <v>25.412500000000005</v>
          </cell>
          <cell r="C10">
            <v>29.1</v>
          </cell>
          <cell r="D10">
            <v>22.5</v>
          </cell>
          <cell r="E10">
            <v>48.666666666666664</v>
          </cell>
          <cell r="F10">
            <v>62</v>
          </cell>
          <cell r="G10">
            <v>43</v>
          </cell>
          <cell r="H10">
            <v>16.920000000000002</v>
          </cell>
          <cell r="I10" t="str">
            <v>L</v>
          </cell>
          <cell r="J10">
            <v>28.08</v>
          </cell>
          <cell r="K10">
            <v>0</v>
          </cell>
        </row>
        <row r="11">
          <cell r="B11">
            <v>27.004166666666666</v>
          </cell>
          <cell r="C11">
            <v>31.1</v>
          </cell>
          <cell r="D11">
            <v>22.9</v>
          </cell>
          <cell r="E11">
            <v>45.958333333333336</v>
          </cell>
          <cell r="F11">
            <v>64</v>
          </cell>
          <cell r="G11">
            <v>34</v>
          </cell>
          <cell r="H11">
            <v>18.720000000000002</v>
          </cell>
          <cell r="I11" t="str">
            <v>SE</v>
          </cell>
          <cell r="J11">
            <v>33.480000000000004</v>
          </cell>
          <cell r="K11">
            <v>0</v>
          </cell>
        </row>
        <row r="12">
          <cell r="B12">
            <v>28.566666666666666</v>
          </cell>
          <cell r="C12">
            <v>35</v>
          </cell>
          <cell r="D12">
            <v>23.8</v>
          </cell>
          <cell r="E12">
            <v>50.75</v>
          </cell>
          <cell r="F12">
            <v>65</v>
          </cell>
          <cell r="G12">
            <v>31</v>
          </cell>
          <cell r="H12">
            <v>10.44</v>
          </cell>
          <cell r="I12" t="str">
            <v>L</v>
          </cell>
          <cell r="J12">
            <v>19.8</v>
          </cell>
          <cell r="K12">
            <v>0</v>
          </cell>
        </row>
        <row r="13">
          <cell r="B13">
            <v>29.587500000000002</v>
          </cell>
          <cell r="C13">
            <v>34.200000000000003</v>
          </cell>
          <cell r="D13">
            <v>26</v>
          </cell>
          <cell r="E13">
            <v>45.208333333333336</v>
          </cell>
          <cell r="F13">
            <v>60</v>
          </cell>
          <cell r="G13">
            <v>37</v>
          </cell>
          <cell r="H13">
            <v>8.2799999999999994</v>
          </cell>
          <cell r="I13" t="str">
            <v>L</v>
          </cell>
          <cell r="J13">
            <v>17.64</v>
          </cell>
          <cell r="K13">
            <v>0</v>
          </cell>
        </row>
        <row r="14">
          <cell r="B14">
            <v>29.349999999999998</v>
          </cell>
          <cell r="C14">
            <v>33.700000000000003</v>
          </cell>
          <cell r="D14">
            <v>26.2</v>
          </cell>
          <cell r="E14">
            <v>46.333333333333336</v>
          </cell>
          <cell r="F14">
            <v>56</v>
          </cell>
          <cell r="G14">
            <v>32</v>
          </cell>
          <cell r="H14">
            <v>12.6</v>
          </cell>
          <cell r="I14" t="str">
            <v>L</v>
          </cell>
          <cell r="J14">
            <v>26.64</v>
          </cell>
          <cell r="K14">
            <v>0</v>
          </cell>
        </row>
        <row r="15">
          <cell r="B15">
            <v>29.225000000000005</v>
          </cell>
          <cell r="C15">
            <v>33.6</v>
          </cell>
          <cell r="D15">
            <v>25.5</v>
          </cell>
          <cell r="E15">
            <v>51.5</v>
          </cell>
          <cell r="F15">
            <v>63</v>
          </cell>
          <cell r="G15">
            <v>42</v>
          </cell>
          <cell r="H15">
            <v>12.6</v>
          </cell>
          <cell r="I15" t="str">
            <v>L</v>
          </cell>
          <cell r="J15">
            <v>30.6</v>
          </cell>
          <cell r="K15">
            <v>0</v>
          </cell>
        </row>
        <row r="16">
          <cell r="B16">
            <v>29.562500000000004</v>
          </cell>
          <cell r="C16">
            <v>35.200000000000003</v>
          </cell>
          <cell r="D16">
            <v>26.4</v>
          </cell>
          <cell r="E16">
            <v>55.125</v>
          </cell>
          <cell r="F16">
            <v>66</v>
          </cell>
          <cell r="G16">
            <v>35</v>
          </cell>
          <cell r="H16">
            <v>22.32</v>
          </cell>
          <cell r="I16" t="str">
            <v>N</v>
          </cell>
          <cell r="J16">
            <v>39.24</v>
          </cell>
          <cell r="K16">
            <v>0</v>
          </cell>
        </row>
        <row r="17">
          <cell r="B17">
            <v>22.320833333333336</v>
          </cell>
          <cell r="C17">
            <v>29.1</v>
          </cell>
          <cell r="D17">
            <v>16.8</v>
          </cell>
          <cell r="E17">
            <v>70.458333333333329</v>
          </cell>
          <cell r="F17">
            <v>87</v>
          </cell>
          <cell r="G17">
            <v>54</v>
          </cell>
          <cell r="H17">
            <v>27.36</v>
          </cell>
          <cell r="I17" t="str">
            <v>SO</v>
          </cell>
          <cell r="J17">
            <v>63.72</v>
          </cell>
          <cell r="K17">
            <v>4.2</v>
          </cell>
        </row>
        <row r="18">
          <cell r="B18">
            <v>21.312499999999996</v>
          </cell>
          <cell r="C18">
            <v>26.1</v>
          </cell>
          <cell r="D18">
            <v>18</v>
          </cell>
          <cell r="E18">
            <v>74.916666666666671</v>
          </cell>
          <cell r="F18">
            <v>83</v>
          </cell>
          <cell r="G18">
            <v>62</v>
          </cell>
          <cell r="H18">
            <v>16.2</v>
          </cell>
          <cell r="I18" t="str">
            <v>L</v>
          </cell>
          <cell r="J18">
            <v>26.64</v>
          </cell>
          <cell r="K18">
            <v>0.2</v>
          </cell>
        </row>
        <row r="19">
          <cell r="B19">
            <v>25.120833333333334</v>
          </cell>
          <cell r="C19">
            <v>29.9</v>
          </cell>
          <cell r="D19">
            <v>22.6</v>
          </cell>
          <cell r="E19">
            <v>72.166666666666671</v>
          </cell>
          <cell r="F19">
            <v>87</v>
          </cell>
          <cell r="G19">
            <v>55</v>
          </cell>
          <cell r="H19">
            <v>18</v>
          </cell>
          <cell r="I19" t="str">
            <v>SE</v>
          </cell>
          <cell r="J19">
            <v>50.76</v>
          </cell>
          <cell r="K19">
            <v>4</v>
          </cell>
        </row>
        <row r="20">
          <cell r="B20">
            <v>23.837500000000006</v>
          </cell>
          <cell r="C20">
            <v>28.1</v>
          </cell>
          <cell r="D20">
            <v>22</v>
          </cell>
          <cell r="E20">
            <v>78.458333333333329</v>
          </cell>
          <cell r="F20">
            <v>90</v>
          </cell>
          <cell r="G20">
            <v>62</v>
          </cell>
          <cell r="H20">
            <v>18</v>
          </cell>
          <cell r="I20" t="str">
            <v>SE</v>
          </cell>
          <cell r="J20">
            <v>46.080000000000005</v>
          </cell>
          <cell r="K20">
            <v>10.8</v>
          </cell>
        </row>
        <row r="21">
          <cell r="B21">
            <v>21.758333333333336</v>
          </cell>
          <cell r="C21">
            <v>23.4</v>
          </cell>
          <cell r="D21">
            <v>20.9</v>
          </cell>
          <cell r="E21">
            <v>89.416666666666671</v>
          </cell>
          <cell r="F21">
            <v>92</v>
          </cell>
          <cell r="G21">
            <v>82</v>
          </cell>
          <cell r="H21">
            <v>7.9200000000000008</v>
          </cell>
          <cell r="I21" t="str">
            <v>SO</v>
          </cell>
          <cell r="J21">
            <v>20.52</v>
          </cell>
          <cell r="K21">
            <v>14.8</v>
          </cell>
        </row>
        <row r="22">
          <cell r="B22">
            <v>22.900000000000002</v>
          </cell>
          <cell r="C22">
            <v>25.6</v>
          </cell>
          <cell r="D22">
            <v>21.2</v>
          </cell>
          <cell r="E22">
            <v>84.708333333333329</v>
          </cell>
          <cell r="F22">
            <v>93</v>
          </cell>
          <cell r="G22">
            <v>70</v>
          </cell>
          <cell r="H22">
            <v>11.879999999999999</v>
          </cell>
          <cell r="I22" t="str">
            <v>L</v>
          </cell>
          <cell r="J22">
            <v>19.440000000000001</v>
          </cell>
          <cell r="K22">
            <v>1.4</v>
          </cell>
        </row>
        <row r="23">
          <cell r="B23">
            <v>26.558333333333337</v>
          </cell>
          <cell r="C23">
            <v>33.299999999999997</v>
          </cell>
          <cell r="D23">
            <v>22.8</v>
          </cell>
          <cell r="E23">
            <v>73.75</v>
          </cell>
          <cell r="F23">
            <v>88</v>
          </cell>
          <cell r="G23">
            <v>43</v>
          </cell>
          <cell r="H23">
            <v>14.04</v>
          </cell>
          <cell r="I23" t="str">
            <v>L</v>
          </cell>
          <cell r="J23">
            <v>27</v>
          </cell>
          <cell r="K23">
            <v>0</v>
          </cell>
        </row>
        <row r="24">
          <cell r="B24">
            <v>26.662500000000005</v>
          </cell>
          <cell r="C24">
            <v>28.5</v>
          </cell>
          <cell r="D24">
            <v>23.5</v>
          </cell>
          <cell r="E24">
            <v>57.25</v>
          </cell>
          <cell r="F24">
            <v>80</v>
          </cell>
          <cell r="G24">
            <v>29</v>
          </cell>
          <cell r="H24">
            <v>26.64</v>
          </cell>
          <cell r="I24" t="str">
            <v>S</v>
          </cell>
          <cell r="J24">
            <v>59.760000000000005</v>
          </cell>
          <cell r="K24">
            <v>0</v>
          </cell>
        </row>
        <row r="25">
          <cell r="B25">
            <v>20.158333333333331</v>
          </cell>
          <cell r="C25">
            <v>24.7</v>
          </cell>
          <cell r="D25">
            <v>13.6</v>
          </cell>
          <cell r="E25">
            <v>46.25</v>
          </cell>
          <cell r="F25">
            <v>67</v>
          </cell>
          <cell r="G25">
            <v>29</v>
          </cell>
          <cell r="H25">
            <v>26.64</v>
          </cell>
          <cell r="I25" t="str">
            <v>S</v>
          </cell>
          <cell r="J25">
            <v>46.440000000000005</v>
          </cell>
          <cell r="K25">
            <v>0</v>
          </cell>
        </row>
        <row r="26">
          <cell r="B26">
            <v>21.1875</v>
          </cell>
          <cell r="C26">
            <v>27.7</v>
          </cell>
          <cell r="D26">
            <v>15.1</v>
          </cell>
          <cell r="E26">
            <v>58.25</v>
          </cell>
          <cell r="F26">
            <v>78</v>
          </cell>
          <cell r="G26">
            <v>31</v>
          </cell>
          <cell r="H26">
            <v>11.879999999999999</v>
          </cell>
          <cell r="I26" t="str">
            <v>L</v>
          </cell>
          <cell r="J26">
            <v>25.2</v>
          </cell>
          <cell r="K26">
            <v>0</v>
          </cell>
        </row>
        <row r="27">
          <cell r="B27">
            <v>26.916666666666668</v>
          </cell>
          <cell r="C27">
            <v>32.6</v>
          </cell>
          <cell r="D27">
            <v>23.3</v>
          </cell>
          <cell r="E27">
            <v>62</v>
          </cell>
          <cell r="F27">
            <v>75</v>
          </cell>
          <cell r="G27">
            <v>44</v>
          </cell>
          <cell r="H27">
            <v>13.68</v>
          </cell>
          <cell r="I27" t="str">
            <v>L</v>
          </cell>
          <cell r="J27">
            <v>32.04</v>
          </cell>
          <cell r="K27">
            <v>0.2</v>
          </cell>
        </row>
        <row r="28">
          <cell r="B28">
            <v>29.262500000000003</v>
          </cell>
          <cell r="C28">
            <v>33.700000000000003</v>
          </cell>
          <cell r="D28">
            <v>25.9</v>
          </cell>
          <cell r="E28">
            <v>52.375</v>
          </cell>
          <cell r="F28">
            <v>63</v>
          </cell>
          <cell r="G28">
            <v>32</v>
          </cell>
          <cell r="H28">
            <v>16.920000000000002</v>
          </cell>
          <cell r="I28" t="str">
            <v>L</v>
          </cell>
          <cell r="J28">
            <v>41.04</v>
          </cell>
          <cell r="K28">
            <v>0</v>
          </cell>
        </row>
        <row r="29">
          <cell r="B29">
            <v>28.783333333333335</v>
          </cell>
          <cell r="C29">
            <v>33.6</v>
          </cell>
          <cell r="D29">
            <v>25.1</v>
          </cell>
          <cell r="E29">
            <v>49.208333333333336</v>
          </cell>
          <cell r="F29">
            <v>60</v>
          </cell>
          <cell r="G29">
            <v>36</v>
          </cell>
          <cell r="H29">
            <v>16.2</v>
          </cell>
          <cell r="I29" t="str">
            <v>L</v>
          </cell>
          <cell r="J29">
            <v>32.04</v>
          </cell>
          <cell r="K29">
            <v>0</v>
          </cell>
        </row>
        <row r="30">
          <cell r="B30">
            <v>29.420833333333334</v>
          </cell>
          <cell r="C30">
            <v>34.299999999999997</v>
          </cell>
          <cell r="D30">
            <v>26.3</v>
          </cell>
          <cell r="E30">
            <v>49.583333333333336</v>
          </cell>
          <cell r="F30">
            <v>59</v>
          </cell>
          <cell r="G30">
            <v>36</v>
          </cell>
          <cell r="H30">
            <v>10.8</v>
          </cell>
          <cell r="I30" t="str">
            <v>L</v>
          </cell>
          <cell r="J30">
            <v>19.440000000000001</v>
          </cell>
          <cell r="K30">
            <v>0</v>
          </cell>
        </row>
        <row r="31">
          <cell r="B31">
            <v>29.841666666666665</v>
          </cell>
          <cell r="C31">
            <v>34.299999999999997</v>
          </cell>
          <cell r="D31">
            <v>24.8</v>
          </cell>
          <cell r="E31">
            <v>48.833333333333336</v>
          </cell>
          <cell r="F31">
            <v>76</v>
          </cell>
          <cell r="G31">
            <v>36</v>
          </cell>
          <cell r="H31">
            <v>10.08</v>
          </cell>
          <cell r="I31" t="str">
            <v>L</v>
          </cell>
          <cell r="J31">
            <v>21.6</v>
          </cell>
          <cell r="K31">
            <v>0</v>
          </cell>
        </row>
        <row r="32">
          <cell r="B32">
            <v>30.254166666666659</v>
          </cell>
          <cell r="C32">
            <v>35.299999999999997</v>
          </cell>
          <cell r="D32">
            <v>25.8</v>
          </cell>
          <cell r="E32">
            <v>46.541666666666664</v>
          </cell>
          <cell r="F32">
            <v>64</v>
          </cell>
          <cell r="G32">
            <v>28</v>
          </cell>
          <cell r="H32">
            <v>10.8</v>
          </cell>
          <cell r="I32" t="str">
            <v>L</v>
          </cell>
          <cell r="J32">
            <v>21.240000000000002</v>
          </cell>
          <cell r="K32">
            <v>0</v>
          </cell>
        </row>
        <row r="33">
          <cell r="B33">
            <v>30.804166666666664</v>
          </cell>
          <cell r="C33">
            <v>35.299999999999997</v>
          </cell>
          <cell r="D33">
            <v>25.3</v>
          </cell>
          <cell r="E33">
            <v>43.25</v>
          </cell>
          <cell r="F33">
            <v>72</v>
          </cell>
          <cell r="G33">
            <v>33</v>
          </cell>
          <cell r="H33">
            <v>12.96</v>
          </cell>
          <cell r="I33" t="str">
            <v>L</v>
          </cell>
          <cell r="J33">
            <v>23.400000000000002</v>
          </cell>
          <cell r="K33">
            <v>0</v>
          </cell>
        </row>
        <row r="34">
          <cell r="B34">
            <v>30.333333333333332</v>
          </cell>
          <cell r="C34">
            <v>35</v>
          </cell>
          <cell r="D34">
            <v>26.9</v>
          </cell>
          <cell r="E34">
            <v>43.75</v>
          </cell>
          <cell r="F34">
            <v>67</v>
          </cell>
          <cell r="G34">
            <v>30</v>
          </cell>
          <cell r="H34">
            <v>25.56</v>
          </cell>
          <cell r="I34" t="str">
            <v>SE</v>
          </cell>
          <cell r="J34">
            <v>53.64</v>
          </cell>
          <cell r="K34">
            <v>0</v>
          </cell>
        </row>
        <row r="35">
          <cell r="B35">
            <v>23.379166666666663</v>
          </cell>
          <cell r="C35">
            <v>30.5</v>
          </cell>
          <cell r="D35">
            <v>17.899999999999999</v>
          </cell>
          <cell r="E35">
            <v>56.541666666666664</v>
          </cell>
          <cell r="F35">
            <v>74</v>
          </cell>
          <cell r="G35">
            <v>34</v>
          </cell>
          <cell r="H35">
            <v>30.240000000000002</v>
          </cell>
          <cell r="I35" t="str">
            <v>SO</v>
          </cell>
          <cell r="J35">
            <v>65.160000000000011</v>
          </cell>
          <cell r="K35">
            <v>0</v>
          </cell>
        </row>
        <row r="36">
          <cell r="I36" t="str">
            <v>L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tabSelected="1" zoomScale="90" zoomScaleNormal="90" workbookViewId="0">
      <selection activeCell="AJ27" sqref="AJ27"/>
    </sheetView>
  </sheetViews>
  <sheetFormatPr defaultRowHeight="12.75" x14ac:dyDescent="0.2"/>
  <cols>
    <col min="1" max="1" width="19.140625" style="2" bestFit="1" customWidth="1"/>
    <col min="2" max="32" width="5.42578125" style="2" customWidth="1"/>
    <col min="33" max="33" width="6.5703125" style="9" bestFit="1" customWidth="1"/>
    <col min="34" max="34" width="9.140625" style="1"/>
  </cols>
  <sheetData>
    <row r="1" spans="1:34" ht="20.100000000000001" customHeight="1" x14ac:dyDescent="0.2">
      <c r="A1" s="132" t="s">
        <v>22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4"/>
    </row>
    <row r="2" spans="1:34" s="4" customFormat="1" ht="20.100000000000001" customHeight="1" x14ac:dyDescent="0.2">
      <c r="A2" s="135" t="s">
        <v>21</v>
      </c>
      <c r="B2" s="130" t="s">
        <v>133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1"/>
      <c r="AH2" s="7"/>
    </row>
    <row r="3" spans="1:34" s="5" customFormat="1" ht="20.100000000000001" customHeight="1" x14ac:dyDescent="0.2">
      <c r="A3" s="135"/>
      <c r="B3" s="127">
        <v>1</v>
      </c>
      <c r="C3" s="127">
        <f>SUM(B3+1)</f>
        <v>2</v>
      </c>
      <c r="D3" s="127">
        <f t="shared" ref="D3:AD3" si="0">SUM(C3+1)</f>
        <v>3</v>
      </c>
      <c r="E3" s="127">
        <f t="shared" si="0"/>
        <v>4</v>
      </c>
      <c r="F3" s="127">
        <f t="shared" si="0"/>
        <v>5</v>
      </c>
      <c r="G3" s="127">
        <f t="shared" si="0"/>
        <v>6</v>
      </c>
      <c r="H3" s="127">
        <f t="shared" si="0"/>
        <v>7</v>
      </c>
      <c r="I3" s="127">
        <f t="shared" si="0"/>
        <v>8</v>
      </c>
      <c r="J3" s="127">
        <f t="shared" si="0"/>
        <v>9</v>
      </c>
      <c r="K3" s="127">
        <f t="shared" si="0"/>
        <v>10</v>
      </c>
      <c r="L3" s="127">
        <f t="shared" si="0"/>
        <v>11</v>
      </c>
      <c r="M3" s="127">
        <f t="shared" si="0"/>
        <v>12</v>
      </c>
      <c r="N3" s="127">
        <f t="shared" si="0"/>
        <v>13</v>
      </c>
      <c r="O3" s="127">
        <f t="shared" si="0"/>
        <v>14</v>
      </c>
      <c r="P3" s="127">
        <f t="shared" si="0"/>
        <v>15</v>
      </c>
      <c r="Q3" s="127">
        <f t="shared" si="0"/>
        <v>16</v>
      </c>
      <c r="R3" s="127">
        <f t="shared" si="0"/>
        <v>17</v>
      </c>
      <c r="S3" s="127">
        <f t="shared" si="0"/>
        <v>18</v>
      </c>
      <c r="T3" s="127">
        <f t="shared" si="0"/>
        <v>19</v>
      </c>
      <c r="U3" s="127">
        <f t="shared" si="0"/>
        <v>20</v>
      </c>
      <c r="V3" s="127">
        <f t="shared" si="0"/>
        <v>21</v>
      </c>
      <c r="W3" s="127">
        <f t="shared" si="0"/>
        <v>22</v>
      </c>
      <c r="X3" s="127">
        <f t="shared" si="0"/>
        <v>23</v>
      </c>
      <c r="Y3" s="127">
        <f t="shared" si="0"/>
        <v>24</v>
      </c>
      <c r="Z3" s="127">
        <f t="shared" si="0"/>
        <v>25</v>
      </c>
      <c r="AA3" s="127">
        <f t="shared" si="0"/>
        <v>26</v>
      </c>
      <c r="AB3" s="127">
        <f t="shared" si="0"/>
        <v>27</v>
      </c>
      <c r="AC3" s="127">
        <f t="shared" si="0"/>
        <v>28</v>
      </c>
      <c r="AD3" s="127">
        <f t="shared" si="0"/>
        <v>29</v>
      </c>
      <c r="AE3" s="127">
        <v>30</v>
      </c>
      <c r="AF3" s="127">
        <v>31</v>
      </c>
      <c r="AG3" s="110" t="s">
        <v>38</v>
      </c>
      <c r="AH3" s="8"/>
    </row>
    <row r="4" spans="1:34" s="5" customFormat="1" ht="20.100000000000001" customHeight="1" x14ac:dyDescent="0.2">
      <c r="A4" s="135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10" t="s">
        <v>37</v>
      </c>
      <c r="AH4" s="8"/>
    </row>
    <row r="5" spans="1:34" s="5" customFormat="1" ht="20.100000000000001" customHeight="1" x14ac:dyDescent="0.2">
      <c r="A5" s="87" t="s">
        <v>44</v>
      </c>
      <c r="B5" s="16">
        <f>[1]Agosto!$B$5</f>
        <v>19.837500000000002</v>
      </c>
      <c r="C5" s="16">
        <f>[1]Agosto!$B$6</f>
        <v>21.129166666666666</v>
      </c>
      <c r="D5" s="16">
        <f>[1]Agosto!$B$7</f>
        <v>19.866666666666667</v>
      </c>
      <c r="E5" s="16">
        <f>[1]Agosto!$B$8</f>
        <v>15.966666666666667</v>
      </c>
      <c r="F5" s="16">
        <f>[1]Agosto!$B$9</f>
        <v>17.530434782608694</v>
      </c>
      <c r="G5" s="16">
        <f>[1]Agosto!$B$10</f>
        <v>18.795652173913048</v>
      </c>
      <c r="H5" s="16">
        <f>[1]Agosto!$B$11</f>
        <v>20.395833333333332</v>
      </c>
      <c r="I5" s="16">
        <f>[1]Agosto!$B$12</f>
        <v>22.787499999999998</v>
      </c>
      <c r="J5" s="16">
        <f>[1]Agosto!$B$13</f>
        <v>24.739130434782609</v>
      </c>
      <c r="K5" s="16">
        <f>[1]Agosto!$B$14</f>
        <v>25.416666666666668</v>
      </c>
      <c r="L5" s="16">
        <f>[1]Agosto!$B$15</f>
        <v>24.908333333333331</v>
      </c>
      <c r="M5" s="16">
        <f>[1]Agosto!$B$16</f>
        <v>26.108333333333338</v>
      </c>
      <c r="N5" s="16">
        <f>[1]Agosto!$B$17</f>
        <v>23.629166666666666</v>
      </c>
      <c r="O5" s="16">
        <f>[1]Agosto!$B$18</f>
        <v>21.762500000000003</v>
      </c>
      <c r="P5" s="16">
        <f>[1]Agosto!$B$19</f>
        <v>20.7</v>
      </c>
      <c r="Q5" s="16">
        <f>[1]Agosto!$B$20</f>
        <v>19.391304347826086</v>
      </c>
      <c r="R5" s="16">
        <f>[1]Agosto!$B$21</f>
        <v>19.899999999999999</v>
      </c>
      <c r="S5" s="16">
        <f>[1]Agosto!$B$22</f>
        <v>21.358333333333334</v>
      </c>
      <c r="T5" s="16">
        <f>[1]Agosto!$B$23</f>
        <v>23.483333333333334</v>
      </c>
      <c r="U5" s="16">
        <f>[1]Agosto!$B$24</f>
        <v>22.195833333333329</v>
      </c>
      <c r="V5" s="16">
        <f>[1]Agosto!$B$25</f>
        <v>20.070588235294117</v>
      </c>
      <c r="W5" s="16">
        <f>[1]Agosto!$B$26</f>
        <v>19.179166666666667</v>
      </c>
      <c r="X5" s="16">
        <f>[1]Agosto!$B$27</f>
        <v>24.775000000000006</v>
      </c>
      <c r="Y5" s="16">
        <f>[1]Agosto!$B$28</f>
        <v>25.675000000000001</v>
      </c>
      <c r="Z5" s="16">
        <f>[1]Agosto!$B$29</f>
        <v>25.408333333333331</v>
      </c>
      <c r="AA5" s="16">
        <f>[1]Agosto!$B$30</f>
        <v>25.141666666666666</v>
      </c>
      <c r="AB5" s="16">
        <f>[1]Agosto!$B$31</f>
        <v>25.708333333333329</v>
      </c>
      <c r="AC5" s="16">
        <f>[1]Agosto!$B$32</f>
        <v>25.395833333333332</v>
      </c>
      <c r="AD5" s="16">
        <f>[1]Agosto!$B$33</f>
        <v>24.25</v>
      </c>
      <c r="AE5" s="16">
        <f>[1]Agosto!$B$34</f>
        <v>24.520833333333329</v>
      </c>
      <c r="AF5" s="16">
        <f>[1]Agosto!$B$35</f>
        <v>24.5625</v>
      </c>
      <c r="AG5" s="111">
        <f>AVERAGE(B5:AF5)</f>
        <v>22.406116450787888</v>
      </c>
      <c r="AH5" s="8"/>
    </row>
    <row r="6" spans="1:34" ht="17.100000000000001" customHeight="1" x14ac:dyDescent="0.2">
      <c r="A6" s="87" t="s">
        <v>0</v>
      </c>
      <c r="B6" s="16">
        <f>[2]Agosto!$B$5</f>
        <v>19.587499999999995</v>
      </c>
      <c r="C6" s="16">
        <f>[2]Agosto!$B$6</f>
        <v>19.487500000000001</v>
      </c>
      <c r="D6" s="16">
        <f>[2]Agosto!$B$7</f>
        <v>14.137500000000003</v>
      </c>
      <c r="E6" s="16">
        <f>[2]Agosto!$B$8</f>
        <v>15.125000000000002</v>
      </c>
      <c r="F6" s="16">
        <f>[2]Agosto!$B$9</f>
        <v>15.774999999999999</v>
      </c>
      <c r="G6" s="16">
        <f>[2]Agosto!$B$10</f>
        <v>16.633333333333336</v>
      </c>
      <c r="H6" s="16">
        <f>[2]Agosto!$B$11</f>
        <v>18.966666666666665</v>
      </c>
      <c r="I6" s="16">
        <f>[2]Agosto!$B$12</f>
        <v>23.170833333333334</v>
      </c>
      <c r="J6" s="16">
        <f>[2]Agosto!$B$13</f>
        <v>24.899999999999995</v>
      </c>
      <c r="K6" s="16">
        <f>[2]Agosto!$B$14</f>
        <v>25.5</v>
      </c>
      <c r="L6" s="16">
        <f>[2]Agosto!$B$15</f>
        <v>24.245833333333334</v>
      </c>
      <c r="M6" s="16">
        <f>[2]Agosto!$B$16</f>
        <v>25.679166666666671</v>
      </c>
      <c r="N6" s="16">
        <f>[2]Agosto!$B$17</f>
        <v>20.641666666666669</v>
      </c>
      <c r="O6" s="16">
        <f>[2]Agosto!$B$18</f>
        <v>14.970833333333331</v>
      </c>
      <c r="P6" s="16">
        <f>[2]Agosto!$B$19</f>
        <v>15.225</v>
      </c>
      <c r="Q6" s="16">
        <f>[2]Agosto!$B$20</f>
        <v>17.574999999999999</v>
      </c>
      <c r="R6" s="16">
        <f>[2]Agosto!$B$21</f>
        <v>19.987500000000001</v>
      </c>
      <c r="S6" s="16">
        <f>[2]Agosto!$B$22</f>
        <v>19.68</v>
      </c>
      <c r="T6" s="16">
        <f>[2]Agosto!$B$23</f>
        <v>26.890909090909091</v>
      </c>
      <c r="U6" s="16">
        <f>[2]Agosto!$B$24</f>
        <v>20.658333333333335</v>
      </c>
      <c r="V6" s="16">
        <f>[2]Agosto!$B$25</f>
        <v>13.4125</v>
      </c>
      <c r="W6" s="16">
        <f>[2]Agosto!$B$26</f>
        <v>15.199999999999998</v>
      </c>
      <c r="X6" s="16">
        <f>[2]Agosto!$B$27</f>
        <v>20.087500000000002</v>
      </c>
      <c r="Y6" s="16">
        <f>[2]Agosto!$B$28</f>
        <v>23.349999999999998</v>
      </c>
      <c r="Z6" s="16">
        <f>[2]Agosto!$B$29</f>
        <v>23.212499999999995</v>
      </c>
      <c r="AA6" s="16">
        <f>[2]Agosto!$B$30</f>
        <v>23.054166666666671</v>
      </c>
      <c r="AB6" s="16">
        <f>[2]Agosto!$B$31</f>
        <v>24.650000000000002</v>
      </c>
      <c r="AC6" s="16">
        <f>[2]Agosto!$B$32</f>
        <v>24.691666666666663</v>
      </c>
      <c r="AD6" s="16">
        <f>[2]Agosto!$B$33</f>
        <v>24.225000000000005</v>
      </c>
      <c r="AE6" s="16">
        <f>[2]Agosto!$B$34</f>
        <v>23.766666666666669</v>
      </c>
      <c r="AF6" s="16">
        <f>[2]Agosto!$B$35</f>
        <v>22.604166666666668</v>
      </c>
      <c r="AG6" s="112">
        <f t="shared" ref="AG6:AG19" si="1">AVERAGE(B6:AF6)</f>
        <v>20.551346529814268</v>
      </c>
    </row>
    <row r="7" spans="1:34" ht="17.100000000000001" customHeight="1" x14ac:dyDescent="0.2">
      <c r="A7" s="87" t="s">
        <v>1</v>
      </c>
      <c r="B7" s="16">
        <f>[3]Agosto!$B$5</f>
        <v>29.822222222222219</v>
      </c>
      <c r="C7" s="16">
        <f>[3]Agosto!$B$6</f>
        <v>31.525000000000002</v>
      </c>
      <c r="D7" s="16" t="str">
        <f>[3]Agosto!$B$7</f>
        <v>*</v>
      </c>
      <c r="E7" s="16">
        <f>[3]Agosto!$B$8</f>
        <v>22.45</v>
      </c>
      <c r="F7" s="16">
        <f>[3]Agosto!$B$9</f>
        <v>26.283333333333335</v>
      </c>
      <c r="G7" s="16">
        <f>[3]Agosto!$B$10</f>
        <v>23.5625</v>
      </c>
      <c r="H7" s="16">
        <f>[3]Agosto!$B$11</f>
        <v>25.337500000000002</v>
      </c>
      <c r="I7" s="16">
        <f>[3]Agosto!$B$12</f>
        <v>24.620833333333334</v>
      </c>
      <c r="J7" s="16">
        <f>[3]Agosto!$B$13</f>
        <v>26.299999999999997</v>
      </c>
      <c r="K7" s="16">
        <f>[3]Agosto!$B$14</f>
        <v>26.079166666666666</v>
      </c>
      <c r="L7" s="16">
        <f>[3]Agosto!$B$15</f>
        <v>29.55</v>
      </c>
      <c r="M7" s="16">
        <f>[3]Agosto!$B$16</f>
        <v>33.614285714285714</v>
      </c>
      <c r="N7" s="16">
        <f>[3]Agosto!$B$17</f>
        <v>21.5</v>
      </c>
      <c r="O7" s="16">
        <f>[3]Agosto!$B$18</f>
        <v>26.133333333333333</v>
      </c>
      <c r="P7" s="16">
        <f>[3]Agosto!$B$19</f>
        <v>24.837499999999999</v>
      </c>
      <c r="Q7" s="16">
        <f>[3]Agosto!$B$20</f>
        <v>24.3</v>
      </c>
      <c r="R7" s="16" t="str">
        <f>[3]Agosto!$B$21</f>
        <v>*</v>
      </c>
      <c r="S7" s="16">
        <f>[3]Agosto!$B$22</f>
        <v>24.727272727272727</v>
      </c>
      <c r="T7" s="16">
        <f>[3]Agosto!$B$23</f>
        <v>29.385714285714283</v>
      </c>
      <c r="U7" s="16">
        <f>[3]Agosto!$B$24</f>
        <v>25.412500000000001</v>
      </c>
      <c r="V7" s="16">
        <f>[3]Agosto!$B$25</f>
        <v>21.646153846153847</v>
      </c>
      <c r="W7" s="16">
        <f>[3]Agosto!$B$26</f>
        <v>20.566666666666666</v>
      </c>
      <c r="X7" s="16">
        <f>[3]Agosto!$B$27</f>
        <v>26.691666666666666</v>
      </c>
      <c r="Y7" s="16">
        <f>[3]Agosto!$B$28</f>
        <v>27.8125</v>
      </c>
      <c r="Z7" s="16">
        <f>[3]Agosto!$B$29</f>
        <v>29.808333333333334</v>
      </c>
      <c r="AA7" s="16">
        <f>[3]Agosto!$B$30</f>
        <v>27.095833333333335</v>
      </c>
      <c r="AB7" s="16">
        <f>[3]Agosto!$B$31</f>
        <v>27.274999999999995</v>
      </c>
      <c r="AC7" s="16">
        <f>[3]Agosto!$B$32</f>
        <v>27.679166666666664</v>
      </c>
      <c r="AD7" s="16">
        <f>[3]Agosto!$B$33</f>
        <v>28.837499999999995</v>
      </c>
      <c r="AE7" s="16">
        <f>[3]Agosto!$B$34</f>
        <v>27.500000000000004</v>
      </c>
      <c r="AF7" s="16">
        <f>[3]Agosto!$B$35</f>
        <v>26.479166666666671</v>
      </c>
      <c r="AG7" s="112">
        <f t="shared" si="1"/>
        <v>26.442522372263749</v>
      </c>
    </row>
    <row r="8" spans="1:34" ht="17.100000000000001" customHeight="1" x14ac:dyDescent="0.2">
      <c r="A8" s="87" t="s">
        <v>72</v>
      </c>
      <c r="B8" s="16">
        <f>[4]Agosto!$B$5</f>
        <v>21.816666666666666</v>
      </c>
      <c r="C8" s="16">
        <f>[4]Agosto!$B$6</f>
        <v>23.829166666666669</v>
      </c>
      <c r="D8" s="16">
        <f>[4]Agosto!$B$7</f>
        <v>18.587500000000002</v>
      </c>
      <c r="E8" s="16">
        <f>[4]Agosto!$B$8</f>
        <v>17.200000000000003</v>
      </c>
      <c r="F8" s="16">
        <f>[4]Agosto!$B$9</f>
        <v>18.704166666666669</v>
      </c>
      <c r="G8" s="16">
        <f>[4]Agosto!$B$10</f>
        <v>18.808333333333334</v>
      </c>
      <c r="H8" s="16">
        <f>[4]Agosto!$B$11</f>
        <v>20.829166666666666</v>
      </c>
      <c r="I8" s="16">
        <f>[4]Agosto!$B$12</f>
        <v>25.695833333333336</v>
      </c>
      <c r="J8" s="16">
        <f>[4]Agosto!$B$13</f>
        <v>28.037499999999994</v>
      </c>
      <c r="K8" s="16">
        <f>[4]Agosto!$B$14</f>
        <v>28.566666666666663</v>
      </c>
      <c r="L8" s="16">
        <f>[4]Agosto!$B$15</f>
        <v>25.025000000000006</v>
      </c>
      <c r="M8" s="16">
        <f>[4]Agosto!$B$16</f>
        <v>26.720833333333335</v>
      </c>
      <c r="N8" s="16">
        <f>[4]Agosto!$B$17</f>
        <v>25.862499999999997</v>
      </c>
      <c r="O8" s="16">
        <f>[4]Agosto!$B$18</f>
        <v>20.008333333333329</v>
      </c>
      <c r="P8" s="16">
        <f>[4]Agosto!$B$19</f>
        <v>18.441666666666666</v>
      </c>
      <c r="Q8" s="16">
        <f>[4]Agosto!$B$20</f>
        <v>18.966666666666665</v>
      </c>
      <c r="R8" s="16">
        <f>[4]Agosto!$B$21</f>
        <v>19.379166666666666</v>
      </c>
      <c r="S8" s="16">
        <f>[4]Agosto!$B$22</f>
        <v>20.470833333333335</v>
      </c>
      <c r="T8" s="16">
        <f>[4]Agosto!$B$23</f>
        <v>22.229166666666668</v>
      </c>
      <c r="U8" s="16">
        <f>[4]Agosto!$B$24</f>
        <v>22.579166666666666</v>
      </c>
      <c r="V8" s="16">
        <f>[4]Agosto!$B$25</f>
        <v>18.095833333333335</v>
      </c>
      <c r="W8" s="16">
        <f>[4]Agosto!$B$26</f>
        <v>18.204166666666669</v>
      </c>
      <c r="X8" s="16">
        <f>[4]Agosto!$B$27</f>
        <v>23.741666666666664</v>
      </c>
      <c r="Y8" s="16">
        <f>[4]Agosto!$B$28</f>
        <v>25.375</v>
      </c>
      <c r="Z8" s="16">
        <f>[4]Agosto!$B$29</f>
        <v>23.775000000000002</v>
      </c>
      <c r="AA8" s="16">
        <f>[4]Agosto!$B$30</f>
        <v>25.362499999999997</v>
      </c>
      <c r="AB8" s="16">
        <f>[4]Agosto!$B$31</f>
        <v>26.383333333333336</v>
      </c>
      <c r="AC8" s="16">
        <f>[4]Agosto!$B$32</f>
        <v>26.520833333333339</v>
      </c>
      <c r="AD8" s="16">
        <f>[4]Agosto!$B$33</f>
        <v>26.050000000000008</v>
      </c>
      <c r="AE8" s="16">
        <f>[4]Agosto!$B$34</f>
        <v>27.383333333333329</v>
      </c>
      <c r="AF8" s="16">
        <f>[4]Agosto!$B$35</f>
        <v>27.604166666666668</v>
      </c>
      <c r="AG8" s="113">
        <f t="shared" si="1"/>
        <v>22.911424731182791</v>
      </c>
    </row>
    <row r="9" spans="1:34" ht="17.100000000000001" customHeight="1" x14ac:dyDescent="0.2">
      <c r="A9" s="87" t="s">
        <v>45</v>
      </c>
      <c r="B9" s="16">
        <f>[5]Agosto!$B$5</f>
        <v>23.608333333333334</v>
      </c>
      <c r="C9" s="16">
        <f>[5]Agosto!$B$6</f>
        <v>21.512499999999999</v>
      </c>
      <c r="D9" s="16">
        <f>[5]Agosto!$B$7</f>
        <v>15.016666666666666</v>
      </c>
      <c r="E9" s="16">
        <f>[5]Agosto!$B$8</f>
        <v>16.325000000000003</v>
      </c>
      <c r="F9" s="16">
        <f>[5]Agosto!$B$9</f>
        <v>16.845833333333331</v>
      </c>
      <c r="G9" s="16">
        <f>[5]Agosto!$B$10</f>
        <v>21.029166666666665</v>
      </c>
      <c r="H9" s="16">
        <f>[5]Agosto!$B$11</f>
        <v>23.545833333333324</v>
      </c>
      <c r="I9" s="16">
        <f>[5]Agosto!$B$12</f>
        <v>27.4375</v>
      </c>
      <c r="J9" s="16">
        <f>[5]Agosto!$B$13</f>
        <v>26.891666666666662</v>
      </c>
      <c r="K9" s="16">
        <f>[5]Agosto!$B$14</f>
        <v>27.604166666666661</v>
      </c>
      <c r="L9" s="16">
        <f>[5]Agosto!$B$15</f>
        <v>27.395833333333339</v>
      </c>
      <c r="M9" s="16">
        <f>[5]Agosto!$B$16</f>
        <v>27.799999999999997</v>
      </c>
      <c r="N9" s="16">
        <f>[5]Agosto!$B$17</f>
        <v>20.350000000000001</v>
      </c>
      <c r="O9" s="16">
        <f>[5]Agosto!$B$18</f>
        <v>16.624999999999996</v>
      </c>
      <c r="P9" s="16">
        <f>[5]Agosto!$B$19</f>
        <v>19.391666666666669</v>
      </c>
      <c r="Q9" s="16">
        <f>[5]Agosto!$B$20</f>
        <v>20.683333333333334</v>
      </c>
      <c r="R9" s="16">
        <f>[5]Agosto!$B$21</f>
        <v>20.966666666666669</v>
      </c>
      <c r="S9" s="16">
        <f>[5]Agosto!$B$22</f>
        <v>22.412500000000005</v>
      </c>
      <c r="T9" s="16">
        <f>[5]Agosto!$B$23</f>
        <v>25.454166666666662</v>
      </c>
      <c r="U9" s="16">
        <f>[5]Agosto!$B$24</f>
        <v>23.154166666666669</v>
      </c>
      <c r="V9" s="16">
        <f>[5]Agosto!$B$25</f>
        <v>14.895833333333336</v>
      </c>
      <c r="W9" s="16">
        <f>[5]Agosto!$B$26</f>
        <v>17.204166666666666</v>
      </c>
      <c r="X9" s="16">
        <f>[5]Agosto!$B$27</f>
        <v>26.358333333333331</v>
      </c>
      <c r="Y9" s="16">
        <f>[5]Agosto!$B$28</f>
        <v>27.808333333333334</v>
      </c>
      <c r="Z9" s="16">
        <f>[5]Agosto!$B$29</f>
        <v>25.925000000000001</v>
      </c>
      <c r="AA9" s="16">
        <f>[5]Agosto!$B$30</f>
        <v>25.908333333333328</v>
      </c>
      <c r="AB9" s="16">
        <f>[5]Agosto!$B$31</f>
        <v>26.900000000000002</v>
      </c>
      <c r="AC9" s="16">
        <f>[5]Agosto!$B$32</f>
        <v>27.120833333333337</v>
      </c>
      <c r="AD9" s="16">
        <f>[5]Agosto!$B$33</f>
        <v>26.775000000000002</v>
      </c>
      <c r="AE9" s="16">
        <f>[5]Agosto!$B$34</f>
        <v>23.520833333333339</v>
      </c>
      <c r="AF9" s="16">
        <f>[5]Agosto!$B$35</f>
        <v>20.029166666666665</v>
      </c>
      <c r="AG9" s="112">
        <f t="shared" si="1"/>
        <v>22.790188172043013</v>
      </c>
    </row>
    <row r="10" spans="1:34" ht="17.100000000000001" customHeight="1" x14ac:dyDescent="0.2">
      <c r="A10" s="87" t="s">
        <v>2</v>
      </c>
      <c r="B10" s="16">
        <f>[6]Agosto!$B$5</f>
        <v>22.745833333333334</v>
      </c>
      <c r="C10" s="16">
        <f>[6]Agosto!$B$6</f>
        <v>23.670833333333331</v>
      </c>
      <c r="D10" s="16">
        <f>[6]Agosto!$B$7</f>
        <v>16.908333333333335</v>
      </c>
      <c r="E10" s="16">
        <f>[6]Agosto!$B$8</f>
        <v>16.8125</v>
      </c>
      <c r="F10" s="16">
        <f>[6]Agosto!$B$9</f>
        <v>20.045833333333331</v>
      </c>
      <c r="G10" s="16">
        <f>[6]Agosto!$B$10</f>
        <v>22.029166666666669</v>
      </c>
      <c r="H10" s="16">
        <f>[6]Agosto!$B$11</f>
        <v>24.358333333333334</v>
      </c>
      <c r="I10" s="16">
        <f>[6]Agosto!$B$12</f>
        <v>25.74166666666666</v>
      </c>
      <c r="J10" s="16">
        <f>[6]Agosto!$B$13</f>
        <v>26.479166666666671</v>
      </c>
      <c r="K10" s="16">
        <f>[6]Agosto!$B$14</f>
        <v>26.324999999999992</v>
      </c>
      <c r="L10" s="16">
        <f>[6]Agosto!$B$15</f>
        <v>27.774999999999995</v>
      </c>
      <c r="M10" s="16">
        <f>[6]Agosto!$B$16</f>
        <v>26.912500000000005</v>
      </c>
      <c r="N10" s="16">
        <f>[6]Agosto!$B$17</f>
        <v>23.420833333333334</v>
      </c>
      <c r="O10" s="16">
        <f>[6]Agosto!$B$18</f>
        <v>20.858333333333334</v>
      </c>
      <c r="P10" s="16">
        <f>[6]Agosto!$B$19</f>
        <v>21.945833333333329</v>
      </c>
      <c r="Q10" s="16">
        <f>[6]Agosto!$B$20</f>
        <v>19.425000000000001</v>
      </c>
      <c r="R10" s="16">
        <f>[6]Agosto!$B$21</f>
        <v>19.733333333333331</v>
      </c>
      <c r="S10" s="16">
        <f>[6]Agosto!$B$22</f>
        <v>20.054166666666671</v>
      </c>
      <c r="T10" s="16">
        <f>[6]Agosto!$B$23</f>
        <v>24.349999999999998</v>
      </c>
      <c r="U10" s="16">
        <f>[6]Agosto!$B$24</f>
        <v>23.654166666666665</v>
      </c>
      <c r="V10" s="16">
        <f>[6]Agosto!$B$25</f>
        <v>16.829166666666666</v>
      </c>
      <c r="W10" s="16">
        <f>[6]Agosto!$B$26</f>
        <v>19.595833333333339</v>
      </c>
      <c r="X10" s="16">
        <f>[6]Agosto!$B$27</f>
        <v>25.845833333333331</v>
      </c>
      <c r="Y10" s="16">
        <f>[6]Agosto!$B$28</f>
        <v>27.283333333333328</v>
      </c>
      <c r="Z10" s="16">
        <f>[6]Agosto!$B$29</f>
        <v>26.762499999999999</v>
      </c>
      <c r="AA10" s="16">
        <f>[6]Agosto!$B$30</f>
        <v>27.645833333333332</v>
      </c>
      <c r="AB10" s="16">
        <f>[6]Agosto!$B$31</f>
        <v>27.775000000000002</v>
      </c>
      <c r="AC10" s="16">
        <f>[6]Agosto!$B$32</f>
        <v>28.283333333333335</v>
      </c>
      <c r="AD10" s="16">
        <f>[6]Agosto!$B$33</f>
        <v>28.870833333333337</v>
      </c>
      <c r="AE10" s="16">
        <f>[6]Agosto!$B$34</f>
        <v>28.433333333333337</v>
      </c>
      <c r="AF10" s="16">
        <f>[6]Agosto!$B$35</f>
        <v>27.058333333333337</v>
      </c>
      <c r="AG10" s="112">
        <f t="shared" si="1"/>
        <v>23.794489247311834</v>
      </c>
    </row>
    <row r="11" spans="1:34" ht="17.100000000000001" customHeight="1" x14ac:dyDescent="0.2">
      <c r="A11" s="87" t="s">
        <v>3</v>
      </c>
      <c r="B11" s="16">
        <f>[7]Agosto!$B$5</f>
        <v>18.937500000000004</v>
      </c>
      <c r="C11" s="16">
        <f>[7]Agosto!$B$6</f>
        <v>20.870833333333334</v>
      </c>
      <c r="D11" s="16">
        <f>[7]Agosto!$B$7</f>
        <v>19.966666666666672</v>
      </c>
      <c r="E11" s="16">
        <f>[7]Agosto!$B$8</f>
        <v>18.162500000000001</v>
      </c>
      <c r="F11" s="16">
        <f>[7]Agosto!$B$9</f>
        <v>19.008333333333333</v>
      </c>
      <c r="G11" s="16">
        <f>[7]Agosto!$B$10</f>
        <v>20.125000000000004</v>
      </c>
      <c r="H11" s="16">
        <f>[7]Agosto!$B$11</f>
        <v>21.737500000000001</v>
      </c>
      <c r="I11" s="16">
        <f>[7]Agosto!$B$12</f>
        <v>23.208333333333332</v>
      </c>
      <c r="J11" s="16">
        <f>[7]Agosto!$B$13</f>
        <v>24.324999999999999</v>
      </c>
      <c r="K11" s="16">
        <f>[7]Agosto!$B$14</f>
        <v>24.345833333333331</v>
      </c>
      <c r="L11" s="16">
        <f>[7]Agosto!$B$15</f>
        <v>24.841666666666665</v>
      </c>
      <c r="M11" s="16">
        <f>[7]Agosto!$B$16</f>
        <v>25.704166666666666</v>
      </c>
      <c r="N11" s="16">
        <f>[7]Agosto!$B$17</f>
        <v>25.1875</v>
      </c>
      <c r="O11" s="16">
        <f>[7]Agosto!$B$18</f>
        <v>23.245833333333326</v>
      </c>
      <c r="P11" s="16">
        <f>[7]Agosto!$B$19</f>
        <v>24.029166666666669</v>
      </c>
      <c r="Q11" s="16">
        <f>[7]Agosto!$B$20</f>
        <v>20.156521739130437</v>
      </c>
      <c r="R11" s="16">
        <f>[7]Agosto!$B$21</f>
        <v>20.824999999999996</v>
      </c>
      <c r="S11" s="16">
        <f>[7]Agosto!$B$22</f>
        <v>21.216666666666665</v>
      </c>
      <c r="T11" s="16">
        <f>[7]Agosto!$B$23</f>
        <v>29.753846153846151</v>
      </c>
      <c r="U11" s="16">
        <f>[7]Agosto!$B$24</f>
        <v>21.320833333333333</v>
      </c>
      <c r="V11" s="16">
        <f>[7]Agosto!$B$25</f>
        <v>21.083333333333332</v>
      </c>
      <c r="W11" s="16">
        <f>[7]Agosto!$B$26</f>
        <v>20.817391304347822</v>
      </c>
      <c r="X11" s="16">
        <f>[7]Agosto!$B$27</f>
        <v>25.129166666666666</v>
      </c>
      <c r="Y11" s="16">
        <f>[7]Agosto!$B$28</f>
        <v>24.858333333333334</v>
      </c>
      <c r="Z11" s="16">
        <f>[7]Agosto!$B$29</f>
        <v>24.141666666666666</v>
      </c>
      <c r="AA11" s="16">
        <f>[7]Agosto!$B$30</f>
        <v>25.058333333333334</v>
      </c>
      <c r="AB11" s="16">
        <f>[7]Agosto!$B$31</f>
        <v>25.487500000000008</v>
      </c>
      <c r="AC11" s="16">
        <f>[7]Agosto!$B$32</f>
        <v>26.045833333333334</v>
      </c>
      <c r="AD11" s="16">
        <f>[7]Agosto!$B$33</f>
        <v>24.833333333333332</v>
      </c>
      <c r="AE11" s="16">
        <f>[7]Agosto!$B$34</f>
        <v>25.341666666666672</v>
      </c>
      <c r="AF11" s="16">
        <f>[7]Agosto!$B$35</f>
        <v>25.612500000000001</v>
      </c>
      <c r="AG11" s="112">
        <f t="shared" si="1"/>
        <v>23.076701909591105</v>
      </c>
    </row>
    <row r="12" spans="1:34" ht="17.100000000000001" customHeight="1" x14ac:dyDescent="0.2">
      <c r="A12" s="87" t="s">
        <v>4</v>
      </c>
      <c r="B12" s="16" t="str">
        <f>[8]Agosto!$B$5</f>
        <v>*</v>
      </c>
      <c r="C12" s="16" t="str">
        <f>[8]Agosto!$B$6</f>
        <v>*</v>
      </c>
      <c r="D12" s="16" t="str">
        <f>[8]Agosto!$B$7</f>
        <v>*</v>
      </c>
      <c r="E12" s="16" t="str">
        <f>[8]Agosto!$B$8</f>
        <v>*</v>
      </c>
      <c r="F12" s="16" t="str">
        <f>[8]Agosto!$B$9</f>
        <v>*</v>
      </c>
      <c r="G12" s="16" t="str">
        <f>[8]Agosto!$B$10</f>
        <v>*</v>
      </c>
      <c r="H12" s="16" t="str">
        <f>[8]Agosto!$B$11</f>
        <v>*</v>
      </c>
      <c r="I12" s="16" t="str">
        <f>[8]Agosto!$B$12</f>
        <v>*</v>
      </c>
      <c r="J12" s="16" t="str">
        <f>[8]Agosto!$B$13</f>
        <v>*</v>
      </c>
      <c r="K12" s="16" t="str">
        <f>[8]Agosto!$B$14</f>
        <v>*</v>
      </c>
      <c r="L12" s="16" t="str">
        <f>[8]Agosto!$B$15</f>
        <v>*</v>
      </c>
      <c r="M12" s="16" t="str">
        <f>[8]Agosto!$B$16</f>
        <v>*</v>
      </c>
      <c r="N12" s="16" t="str">
        <f>[8]Agosto!$B$17</f>
        <v>*</v>
      </c>
      <c r="O12" s="16" t="str">
        <f>[8]Agosto!$B$18</f>
        <v>*</v>
      </c>
      <c r="P12" s="16" t="str">
        <f>[8]Agosto!$B$19</f>
        <v>*</v>
      </c>
      <c r="Q12" s="16" t="str">
        <f>[8]Agosto!$B$20</f>
        <v>*</v>
      </c>
      <c r="R12" s="16" t="str">
        <f>[8]Agosto!$B$21</f>
        <v>*</v>
      </c>
      <c r="S12" s="16" t="str">
        <f>[8]Agosto!$B$22</f>
        <v>*</v>
      </c>
      <c r="T12" s="16" t="str">
        <f>[8]Agosto!$B$23</f>
        <v>*</v>
      </c>
      <c r="U12" s="16" t="str">
        <f>[8]Agosto!$B$24</f>
        <v>*</v>
      </c>
      <c r="V12" s="16" t="str">
        <f>[8]Agosto!$B$25</f>
        <v>*</v>
      </c>
      <c r="W12" s="16" t="str">
        <f>[8]Agosto!$B$26</f>
        <v>*</v>
      </c>
      <c r="X12" s="16" t="str">
        <f>[8]Agosto!$B$27</f>
        <v>*</v>
      </c>
      <c r="Y12" s="16" t="str">
        <f>[8]Agosto!$B$28</f>
        <v>*</v>
      </c>
      <c r="Z12" s="16" t="str">
        <f>[8]Agosto!$B$29</f>
        <v>*</v>
      </c>
      <c r="AA12" s="16" t="str">
        <f>[8]Agosto!$B$30</f>
        <v>*</v>
      </c>
      <c r="AB12" s="16" t="str">
        <f>[8]Agosto!$B$31</f>
        <v>*</v>
      </c>
      <c r="AC12" s="16" t="str">
        <f>[8]Agosto!$B$32</f>
        <v>*</v>
      </c>
      <c r="AD12" s="16" t="str">
        <f>[8]Agosto!$B$33</f>
        <v>*</v>
      </c>
      <c r="AE12" s="16" t="str">
        <f>[8]Agosto!$B$34</f>
        <v>*</v>
      </c>
      <c r="AF12" s="16" t="str">
        <f>[8]Agosto!$B$35</f>
        <v>*</v>
      </c>
      <c r="AG12" s="112" t="s">
        <v>138</v>
      </c>
    </row>
    <row r="13" spans="1:34" ht="17.100000000000001" customHeight="1" x14ac:dyDescent="0.2">
      <c r="A13" s="87" t="s">
        <v>5</v>
      </c>
      <c r="B13" s="16">
        <f>[9]Agosto!$B$5</f>
        <v>25.895833333333332</v>
      </c>
      <c r="C13" s="16">
        <f>[9]Agosto!$B$6</f>
        <v>24.662499999999998</v>
      </c>
      <c r="D13" s="16">
        <f>[9]Agosto!$B$7</f>
        <v>18.499999999999996</v>
      </c>
      <c r="E13" s="16">
        <f>[9]Agosto!$B$8</f>
        <v>19.858333333333331</v>
      </c>
      <c r="F13" s="16">
        <f>[9]Agosto!$B$9</f>
        <v>22.933333333333337</v>
      </c>
      <c r="G13" s="16">
        <f>[9]Agosto!$B$10</f>
        <v>25.412500000000005</v>
      </c>
      <c r="H13" s="16">
        <f>[9]Agosto!$B$11</f>
        <v>27.004166666666666</v>
      </c>
      <c r="I13" s="16">
        <f>[9]Agosto!$B$12</f>
        <v>28.566666666666666</v>
      </c>
      <c r="J13" s="16">
        <f>[9]Agosto!$B$13</f>
        <v>29.587500000000002</v>
      </c>
      <c r="K13" s="16">
        <f>[9]Agosto!$B$14</f>
        <v>29.349999999999998</v>
      </c>
      <c r="L13" s="16">
        <f>[9]Agosto!$B$15</f>
        <v>29.225000000000005</v>
      </c>
      <c r="M13" s="16">
        <f>[9]Agosto!$B$16</f>
        <v>29.562500000000004</v>
      </c>
      <c r="N13" s="16">
        <f>[9]Agosto!$B$17</f>
        <v>22.320833333333336</v>
      </c>
      <c r="O13" s="16">
        <f>[9]Agosto!$B$18</f>
        <v>21.312499999999996</v>
      </c>
      <c r="P13" s="16">
        <f>[9]Agosto!$B$19</f>
        <v>25.120833333333334</v>
      </c>
      <c r="Q13" s="16">
        <f>[9]Agosto!$B$20</f>
        <v>23.837500000000006</v>
      </c>
      <c r="R13" s="16">
        <f>[9]Agosto!$B$21</f>
        <v>21.758333333333336</v>
      </c>
      <c r="S13" s="16">
        <f>[9]Agosto!$B$22</f>
        <v>22.900000000000002</v>
      </c>
      <c r="T13" s="16">
        <f>[9]Agosto!$B$23</f>
        <v>26.558333333333337</v>
      </c>
      <c r="U13" s="16">
        <f>[9]Agosto!$B$24</f>
        <v>26.662500000000005</v>
      </c>
      <c r="V13" s="16">
        <f>[9]Agosto!$B$25</f>
        <v>20.158333333333331</v>
      </c>
      <c r="W13" s="16">
        <f>[9]Agosto!$B$26</f>
        <v>21.1875</v>
      </c>
      <c r="X13" s="16">
        <f>[9]Agosto!$B$27</f>
        <v>26.916666666666668</v>
      </c>
      <c r="Y13" s="16">
        <f>[9]Agosto!$B$28</f>
        <v>29.262500000000003</v>
      </c>
      <c r="Z13" s="16">
        <f>[9]Agosto!$B$29</f>
        <v>28.783333333333335</v>
      </c>
      <c r="AA13" s="16">
        <f>[9]Agosto!$B$30</f>
        <v>29.420833333333334</v>
      </c>
      <c r="AB13" s="16">
        <f>[9]Agosto!$B$31</f>
        <v>29.841666666666665</v>
      </c>
      <c r="AC13" s="16">
        <f>[9]Agosto!$B$32</f>
        <v>30.254166666666659</v>
      </c>
      <c r="AD13" s="16">
        <f>[9]Agosto!$B$33</f>
        <v>30.804166666666664</v>
      </c>
      <c r="AE13" s="16">
        <f>[9]Agosto!$B$34</f>
        <v>30.333333333333332</v>
      </c>
      <c r="AF13" s="16">
        <f>[9]Agosto!$B$35</f>
        <v>23.379166666666663</v>
      </c>
      <c r="AG13" s="112">
        <f t="shared" si="1"/>
        <v>25.850672043010753</v>
      </c>
    </row>
    <row r="14" spans="1:34" ht="17.100000000000001" customHeight="1" x14ac:dyDescent="0.2">
      <c r="A14" s="87" t="s">
        <v>47</v>
      </c>
      <c r="B14" s="16">
        <f>[10]Agosto!$B$5</f>
        <v>19.587499999999999</v>
      </c>
      <c r="C14" s="16">
        <f>[10]Agosto!$B$6</f>
        <v>21.620833333333334</v>
      </c>
      <c r="D14" s="16">
        <f>[10]Agosto!$B$7</f>
        <v>20</v>
      </c>
      <c r="E14" s="16">
        <f>[10]Agosto!$B$8</f>
        <v>18.079166666666669</v>
      </c>
      <c r="F14" s="16">
        <f>[10]Agosto!$B$9</f>
        <v>19.875</v>
      </c>
      <c r="G14" s="16">
        <f>[10]Agosto!$B$10</f>
        <v>21.645833333333332</v>
      </c>
      <c r="H14" s="16">
        <f>[10]Agosto!$B$11</f>
        <v>22.700000000000003</v>
      </c>
      <c r="I14" s="16">
        <f>[10]Agosto!$B$12</f>
        <v>24.616666666666671</v>
      </c>
      <c r="J14" s="16">
        <f>[10]Agosto!$B$13</f>
        <v>25.087499999999995</v>
      </c>
      <c r="K14" s="16">
        <f>[10]Agosto!$B$14</f>
        <v>25.129166666666674</v>
      </c>
      <c r="L14" s="16">
        <f>[10]Agosto!$B$15</f>
        <v>25.504166666666666</v>
      </c>
      <c r="M14" s="16">
        <f>[10]Agosto!$B$16</f>
        <v>26.616666666666671</v>
      </c>
      <c r="N14" s="16">
        <f>[10]Agosto!$B$17</f>
        <v>24.650000000000006</v>
      </c>
      <c r="O14" s="16">
        <f>[10]Agosto!$B$18</f>
        <v>22.687500000000004</v>
      </c>
      <c r="P14" s="16">
        <f>[10]Agosto!$B$19</f>
        <v>23.875000000000004</v>
      </c>
      <c r="Q14" s="16">
        <f>[10]Agosto!$B$20</f>
        <v>18.875000000000004</v>
      </c>
      <c r="R14" s="16">
        <f>[10]Agosto!$B$21</f>
        <v>18.737500000000004</v>
      </c>
      <c r="S14" s="16">
        <f>[10]Agosto!$B$22</f>
        <v>20.443478260869568</v>
      </c>
      <c r="T14" s="16">
        <f>[10]Agosto!$B$23</f>
        <v>24.137499999999999</v>
      </c>
      <c r="U14" s="16">
        <f>[10]Agosto!$B$24</f>
        <v>21.014999999999997</v>
      </c>
      <c r="V14" s="16">
        <f>[10]Agosto!$B$25</f>
        <v>18.11538461538462</v>
      </c>
      <c r="W14" s="16">
        <f>[10]Agosto!$B$26</f>
        <v>20.266666666666666</v>
      </c>
      <c r="X14" s="16">
        <f>[10]Agosto!$B$27</f>
        <v>24.154166666666669</v>
      </c>
      <c r="Y14" s="16">
        <f>[10]Agosto!$B$28</f>
        <v>24.758333333333329</v>
      </c>
      <c r="Z14" s="16">
        <f>[10]Agosto!$B$29</f>
        <v>24.333333333333343</v>
      </c>
      <c r="AA14" s="16">
        <f>[10]Agosto!$B$30</f>
        <v>25.329166666666666</v>
      </c>
      <c r="AB14" s="16">
        <f>[10]Agosto!$B$31</f>
        <v>25.879166666666666</v>
      </c>
      <c r="AC14" s="16">
        <f>[10]Agosto!$B$32</f>
        <v>26.616666666666664</v>
      </c>
      <c r="AD14" s="16">
        <f>[10]Agosto!$B$33</f>
        <v>26.124999999999996</v>
      </c>
      <c r="AE14" s="16">
        <f>[10]Agosto!$B$34</f>
        <v>26.862500000000001</v>
      </c>
      <c r="AF14" s="16">
        <f>[10]Agosto!$B$35</f>
        <v>26.125</v>
      </c>
      <c r="AG14" s="112">
        <f>AVERAGE(B14:AF14)</f>
        <v>23.014479447621099</v>
      </c>
    </row>
    <row r="15" spans="1:34" ht="17.100000000000001" customHeight="1" x14ac:dyDescent="0.2">
      <c r="A15" s="87" t="s">
        <v>6</v>
      </c>
      <c r="B15" s="16">
        <f>[11]Agosto!$B$5</f>
        <v>21.266666666666666</v>
      </c>
      <c r="C15" s="16">
        <f>[11]Agosto!$B$6</f>
        <v>21.358333333333331</v>
      </c>
      <c r="D15" s="16">
        <f>[11]Agosto!$B$7</f>
        <v>20.716666666666665</v>
      </c>
      <c r="E15" s="16">
        <f>[11]Agosto!$B$8</f>
        <v>19.233333333333334</v>
      </c>
      <c r="F15" s="16">
        <f>[11]Agosto!$B$9</f>
        <v>20.62083333333333</v>
      </c>
      <c r="G15" s="16">
        <f>[11]Agosto!$B$10</f>
        <v>22.333333333333329</v>
      </c>
      <c r="H15" s="16">
        <f>[11]Agosto!$B$11</f>
        <v>22.929166666666671</v>
      </c>
      <c r="I15" s="16">
        <f>[11]Agosto!$B$12</f>
        <v>23.854166666666661</v>
      </c>
      <c r="J15" s="16">
        <f>[11]Agosto!$B$13</f>
        <v>24.816666666666674</v>
      </c>
      <c r="K15" s="16">
        <f>[11]Agosto!$B$14</f>
        <v>24.970833333333331</v>
      </c>
      <c r="L15" s="16">
        <f>[11]Agosto!$B$15</f>
        <v>25.120833333333337</v>
      </c>
      <c r="M15" s="16">
        <f>[11]Agosto!$B$16</f>
        <v>25.320833333333336</v>
      </c>
      <c r="N15" s="16">
        <f>[11]Agosto!$B$17</f>
        <v>23.658333333333331</v>
      </c>
      <c r="O15" s="16">
        <f>[11]Agosto!$B$18</f>
        <v>24.366666666666671</v>
      </c>
      <c r="P15" s="16">
        <f>[11]Agosto!$B$19</f>
        <v>25.299999999999997</v>
      </c>
      <c r="Q15" s="16">
        <f>[11]Agosto!$B$20</f>
        <v>21.041666666666668</v>
      </c>
      <c r="R15" s="16">
        <f>[11]Agosto!$B$21</f>
        <v>20.866666666666671</v>
      </c>
      <c r="S15" s="16">
        <f>[11]Agosto!$B$22</f>
        <v>21.770833333333339</v>
      </c>
      <c r="T15" s="16">
        <f>[11]Agosto!$B$23</f>
        <v>24.570833333333329</v>
      </c>
      <c r="U15" s="16">
        <f>[11]Agosto!$B$24</f>
        <v>23.054166666666664</v>
      </c>
      <c r="V15" s="16">
        <f>[11]Agosto!$B$25</f>
        <v>19.762500000000006</v>
      </c>
      <c r="W15" s="16">
        <f>[11]Agosto!$B$26</f>
        <v>20.854166666666668</v>
      </c>
      <c r="X15" s="16">
        <f>[11]Agosto!$B$27</f>
        <v>25.666666666666671</v>
      </c>
      <c r="Y15" s="16">
        <f>[11]Agosto!$B$28</f>
        <v>25.954166666666666</v>
      </c>
      <c r="Z15" s="16">
        <f>[11]Agosto!$B$29</f>
        <v>25.441666666666663</v>
      </c>
      <c r="AA15" s="16">
        <f>[11]Agosto!$B$30</f>
        <v>26.133333333333329</v>
      </c>
      <c r="AB15" s="16">
        <f>[11]Agosto!$B$31</f>
        <v>26.008333333333329</v>
      </c>
      <c r="AC15" s="16">
        <f>[11]Agosto!$B$32</f>
        <v>26.329166666666662</v>
      </c>
      <c r="AD15" s="16">
        <f>[11]Agosto!$B$33</f>
        <v>26.454166666666666</v>
      </c>
      <c r="AE15" s="16">
        <f>[11]Agosto!$B$34</f>
        <v>26.650000000000002</v>
      </c>
      <c r="AF15" s="16">
        <f>[11]Agosto!$B$35</f>
        <v>27.649999999999995</v>
      </c>
      <c r="AG15" s="112">
        <f t="shared" si="1"/>
        <v>23.679838709677412</v>
      </c>
    </row>
    <row r="16" spans="1:34" ht="17.100000000000001" customHeight="1" x14ac:dyDescent="0.2">
      <c r="A16" s="87" t="s">
        <v>7</v>
      </c>
      <c r="B16" s="16">
        <f>[12]Agosto!$B$5</f>
        <v>21.333333333333332</v>
      </c>
      <c r="C16" s="16">
        <f>[12]Agosto!$B$6</f>
        <v>21.412499999999994</v>
      </c>
      <c r="D16" s="16">
        <f>[12]Agosto!$B$7</f>
        <v>14.25</v>
      </c>
      <c r="E16" s="16">
        <f>[12]Agosto!$B$8</f>
        <v>15.2125</v>
      </c>
      <c r="F16" s="16">
        <f>[12]Agosto!$B$9</f>
        <v>18.450000000000003</v>
      </c>
      <c r="G16" s="16">
        <f>[12]Agosto!$B$10</f>
        <v>18.829166666666669</v>
      </c>
      <c r="H16" s="16">
        <f>[12]Agosto!$B$11</f>
        <v>21.487500000000001</v>
      </c>
      <c r="I16" s="16">
        <f>[12]Agosto!$B$12</f>
        <v>24.974999999999998</v>
      </c>
      <c r="J16" s="16">
        <f>[12]Agosto!$B$13</f>
        <v>27.229166666666668</v>
      </c>
      <c r="K16" s="16">
        <f>[12]Agosto!$B$14</f>
        <v>26.916666666666668</v>
      </c>
      <c r="L16" s="16">
        <f>[12]Agosto!$B$15</f>
        <v>26.362500000000001</v>
      </c>
      <c r="M16" s="16">
        <f>[12]Agosto!$B$16</f>
        <v>26.275000000000002</v>
      </c>
      <c r="N16" s="16">
        <f>[12]Agosto!$B$17</f>
        <v>20.237500000000004</v>
      </c>
      <c r="O16" s="16">
        <f>[12]Agosto!$B$18</f>
        <v>15.854166666666664</v>
      </c>
      <c r="P16" s="16">
        <f>[12]Agosto!$B$19</f>
        <v>15.30833333333333</v>
      </c>
      <c r="Q16" s="16">
        <f>[12]Agosto!$B$20</f>
        <v>17.612500000000001</v>
      </c>
      <c r="R16" s="16">
        <f>[12]Agosto!$B$21</f>
        <v>18.170833333333331</v>
      </c>
      <c r="S16" s="16">
        <f>[12]Agosto!$B$22</f>
        <v>19.270833333333336</v>
      </c>
      <c r="T16" s="16">
        <f>[12]Agosto!$B$23</f>
        <v>22.604166666666668</v>
      </c>
      <c r="U16" s="16">
        <f>[12]Agosto!$B$24</f>
        <v>21.054166666666667</v>
      </c>
      <c r="V16" s="16">
        <f>[12]Agosto!$B$25</f>
        <v>14.499999999999998</v>
      </c>
      <c r="W16" s="16">
        <f>[12]Agosto!$B$26</f>
        <v>17.112500000000001</v>
      </c>
      <c r="X16" s="16">
        <f>[12]Agosto!$B$27</f>
        <v>22.895833333333332</v>
      </c>
      <c r="Y16" s="16">
        <f>[12]Agosto!$B$28</f>
        <v>25.229166666666671</v>
      </c>
      <c r="Z16" s="16">
        <f>[12]Agosto!$B$29</f>
        <v>24.712500000000002</v>
      </c>
      <c r="AA16" s="16">
        <f>[12]Agosto!$B$30</f>
        <v>25.791666666666671</v>
      </c>
      <c r="AB16" s="16">
        <f>[12]Agosto!$B$31</f>
        <v>27.099999999999998</v>
      </c>
      <c r="AC16" s="16">
        <f>[12]Agosto!$B$32</f>
        <v>27.220833333333335</v>
      </c>
      <c r="AD16" s="16">
        <f>[12]Agosto!$B$33</f>
        <v>27.020833333333339</v>
      </c>
      <c r="AE16" s="16">
        <f>[12]Agosto!$B$34</f>
        <v>27.470833333333331</v>
      </c>
      <c r="AF16" s="16">
        <f>[12]Agosto!$B$35</f>
        <v>24.616666666666664</v>
      </c>
      <c r="AG16" s="112">
        <f t="shared" si="1"/>
        <v>21.823118279569893</v>
      </c>
    </row>
    <row r="17" spans="1:33" ht="17.100000000000001" customHeight="1" x14ac:dyDescent="0.2">
      <c r="A17" s="87" t="s">
        <v>8</v>
      </c>
      <c r="B17" s="16">
        <f>[13]Agosto!$B$5</f>
        <v>21.083333333333336</v>
      </c>
      <c r="C17" s="16">
        <f>[13]Agosto!$B$6</f>
        <v>19.249999999999996</v>
      </c>
      <c r="D17" s="16">
        <f>[13]Agosto!$B$7</f>
        <v>15.329166666666664</v>
      </c>
      <c r="E17" s="16">
        <f>[13]Agosto!$B$8</f>
        <v>16.562500000000004</v>
      </c>
      <c r="F17" s="16">
        <f>[13]Agosto!$B$9</f>
        <v>17.487500000000001</v>
      </c>
      <c r="G17" s="16">
        <f>[13]Agosto!$B$10</f>
        <v>17.7</v>
      </c>
      <c r="H17" s="16">
        <f>[13]Agosto!$B$11</f>
        <v>19.337499999999995</v>
      </c>
      <c r="I17" s="16">
        <f>[13]Agosto!$B$12</f>
        <v>24.099999999999998</v>
      </c>
      <c r="J17" s="16">
        <f>[13]Agosto!$B$13</f>
        <v>25.508333333333336</v>
      </c>
      <c r="K17" s="16">
        <f>[13]Agosto!$B$14</f>
        <v>26.349999999999998</v>
      </c>
      <c r="L17" s="16">
        <f>[13]Agosto!$B$15</f>
        <v>24.141666666666669</v>
      </c>
      <c r="M17" s="16">
        <f>[13]Agosto!$B$16</f>
        <v>24.708333333333332</v>
      </c>
      <c r="N17" s="16">
        <f>[13]Agosto!$B$17</f>
        <v>21.333333333333339</v>
      </c>
      <c r="O17" s="16">
        <f>[13]Agosto!$B$18</f>
        <v>15.291666666666666</v>
      </c>
      <c r="P17" s="16">
        <f>[13]Agosto!$B$19</f>
        <v>15.512500000000003</v>
      </c>
      <c r="Q17" s="16">
        <f>[13]Agosto!$B$20</f>
        <v>17.820833333333329</v>
      </c>
      <c r="R17" s="16">
        <f>[13]Agosto!$B$21</f>
        <v>18.979166666666668</v>
      </c>
      <c r="S17" s="16">
        <f>[13]Agosto!$B$22</f>
        <v>18.858333333333334</v>
      </c>
      <c r="T17" s="16">
        <f>[13]Agosto!$B$23</f>
        <v>21.670833333333334</v>
      </c>
      <c r="U17" s="16">
        <f>[13]Agosto!$B$24</f>
        <v>19.833333333333332</v>
      </c>
      <c r="V17" s="16">
        <f>[13]Agosto!$B$25</f>
        <v>14.299999999999999</v>
      </c>
      <c r="W17" s="16">
        <f>[13]Agosto!$B$26</f>
        <v>16.650000000000002</v>
      </c>
      <c r="X17" s="16">
        <f>[13]Agosto!$B$27</f>
        <v>19.745833333333334</v>
      </c>
      <c r="Y17" s="16">
        <f>[13]Agosto!$B$28</f>
        <v>24.079166666666669</v>
      </c>
      <c r="Z17" s="16">
        <f>[13]Agosto!$B$29</f>
        <v>23.679166666666671</v>
      </c>
      <c r="AA17" s="16">
        <f>[13]Agosto!$B$30</f>
        <v>23.629166666666674</v>
      </c>
      <c r="AB17" s="16">
        <f>[13]Agosto!$B$31</f>
        <v>25.237500000000001</v>
      </c>
      <c r="AC17" s="16">
        <f>[13]Agosto!$B$32</f>
        <v>25.483333333333331</v>
      </c>
      <c r="AD17" s="16">
        <f>[13]Agosto!$B$33</f>
        <v>25.766666666666669</v>
      </c>
      <c r="AE17" s="16">
        <f>[13]Agosto!$B$34</f>
        <v>25.941666666666674</v>
      </c>
      <c r="AF17" s="16">
        <f>[13]Agosto!$B$35</f>
        <v>24.420833333333338</v>
      </c>
      <c r="AG17" s="112">
        <f t="shared" si="1"/>
        <v>20.961021505376348</v>
      </c>
    </row>
    <row r="18" spans="1:33" ht="17.100000000000001" customHeight="1" x14ac:dyDescent="0.2">
      <c r="A18" s="87" t="s">
        <v>9</v>
      </c>
      <c r="B18" s="16">
        <f>[14]Agosto!$B$5</f>
        <v>27.700000000000003</v>
      </c>
      <c r="C18" s="16" t="str">
        <f>[14]Agosto!$B$6</f>
        <v>*</v>
      </c>
      <c r="D18" s="16" t="str">
        <f>[14]Agosto!$B$7</f>
        <v>*</v>
      </c>
      <c r="E18" s="16">
        <f>[14]Agosto!$B$8</f>
        <v>21.29</v>
      </c>
      <c r="F18" s="16">
        <f>[14]Agosto!$B$9</f>
        <v>20.714285714285715</v>
      </c>
      <c r="G18" s="16">
        <f>[14]Agosto!$B$10</f>
        <v>18.837500000000002</v>
      </c>
      <c r="H18" s="16">
        <f>[14]Agosto!$B$11</f>
        <v>21.304166666666664</v>
      </c>
      <c r="I18" s="16">
        <f>[14]Agosto!$B$12</f>
        <v>25.154166666666658</v>
      </c>
      <c r="J18" s="16">
        <f>[14]Agosto!$B$13</f>
        <v>27.387499999999992</v>
      </c>
      <c r="K18" s="16">
        <f>[14]Agosto!$B$14</f>
        <v>28.083333333333339</v>
      </c>
      <c r="L18" s="16">
        <f>[14]Agosto!$B$15</f>
        <v>25.82083333333334</v>
      </c>
      <c r="M18" s="16">
        <f>[14]Agosto!$B$16</f>
        <v>26.795833333333334</v>
      </c>
      <c r="N18" s="16">
        <f>[14]Agosto!$B$17</f>
        <v>23.587500000000002</v>
      </c>
      <c r="O18" s="16">
        <f>[14]Agosto!$B$18</f>
        <v>17.908333333333335</v>
      </c>
      <c r="P18" s="16">
        <f>[14]Agosto!$B$19</f>
        <v>16.537500000000001</v>
      </c>
      <c r="Q18" s="16">
        <f>[14]Agosto!$B$20</f>
        <v>17.662499999999998</v>
      </c>
      <c r="R18" s="16">
        <f>[14]Agosto!$B$21</f>
        <v>18.329166666666662</v>
      </c>
      <c r="S18" s="16">
        <f>[14]Agosto!$B$22</f>
        <v>20.637499999999999</v>
      </c>
      <c r="T18" s="16">
        <f>[14]Agosto!$B$23</f>
        <v>23.922222222222224</v>
      </c>
      <c r="U18" s="16">
        <f>[14]Agosto!$B$24</f>
        <v>21.326315789473682</v>
      </c>
      <c r="V18" s="16">
        <f>[14]Agosto!$B$25</f>
        <v>16.672727272727272</v>
      </c>
      <c r="W18" s="16">
        <f>[14]Agosto!$B$26</f>
        <v>18.599999999999998</v>
      </c>
      <c r="X18" s="16">
        <f>[14]Agosto!$B$27</f>
        <v>23.614285714285714</v>
      </c>
      <c r="Y18" s="16">
        <f>[14]Agosto!$B$28</f>
        <v>26.906250000000004</v>
      </c>
      <c r="Z18" s="16">
        <f>[14]Agosto!$B$29</f>
        <v>26.094444444444441</v>
      </c>
      <c r="AA18" s="16">
        <f>[14]Agosto!$B$30</f>
        <v>28.707142857142856</v>
      </c>
      <c r="AB18" s="16">
        <f>[14]Agosto!$B$31</f>
        <v>30.339999999999996</v>
      </c>
      <c r="AC18" s="16">
        <f>[14]Agosto!$B$32</f>
        <v>30.977777777777778</v>
      </c>
      <c r="AD18" s="16">
        <f>[14]Agosto!$B$33</f>
        <v>32.233333333333327</v>
      </c>
      <c r="AE18" s="16">
        <f>[14]Agosto!$B$34</f>
        <v>35.650000000000006</v>
      </c>
      <c r="AF18" s="16">
        <f>[14]Agosto!$B$35</f>
        <v>33.9</v>
      </c>
      <c r="AG18" s="112">
        <f t="shared" si="1"/>
        <v>24.368779946862976</v>
      </c>
    </row>
    <row r="19" spans="1:33" ht="17.100000000000001" customHeight="1" x14ac:dyDescent="0.2">
      <c r="A19" s="87" t="s">
        <v>46</v>
      </c>
      <c r="B19" s="16">
        <f>[15]Agosto!$B$5</f>
        <v>23.17916666666666</v>
      </c>
      <c r="C19" s="16">
        <f>[15]Agosto!$B$6</f>
        <v>21.958333333333332</v>
      </c>
      <c r="D19" s="16">
        <f>[15]Agosto!$B$7</f>
        <v>15.545833333333333</v>
      </c>
      <c r="E19" s="16">
        <f>[15]Agosto!$B$8</f>
        <v>17.366666666666664</v>
      </c>
      <c r="F19" s="16">
        <f>[15]Agosto!$B$9</f>
        <v>19.108333333333338</v>
      </c>
      <c r="G19" s="16">
        <f>[15]Agosto!$B$10</f>
        <v>22.595833333333331</v>
      </c>
      <c r="H19" s="16">
        <f>[15]Agosto!$B$11</f>
        <v>23.55</v>
      </c>
      <c r="I19" s="16">
        <f>[15]Agosto!$B$12</f>
        <v>25.183333333333337</v>
      </c>
      <c r="J19" s="16">
        <f>[15]Agosto!$B$13</f>
        <v>26.737500000000001</v>
      </c>
      <c r="K19" s="16">
        <f>[15]Agosto!$B$14</f>
        <v>26.916666666666671</v>
      </c>
      <c r="L19" s="16">
        <f>[15]Agosto!$B$15</f>
        <v>26.150000000000006</v>
      </c>
      <c r="M19" s="16">
        <f>[15]Agosto!$B$16</f>
        <v>27.854166666666668</v>
      </c>
      <c r="N19" s="16">
        <f>[15]Agosto!$B$17</f>
        <v>21.383333333333336</v>
      </c>
      <c r="O19" s="16">
        <f>[15]Agosto!$B$18</f>
        <v>18.079166666666666</v>
      </c>
      <c r="P19" s="16">
        <f>[15]Agosto!$B$19</f>
        <v>19.55833333333333</v>
      </c>
      <c r="Q19" s="16">
        <f>[15]Agosto!$B$20</f>
        <v>19.820833333333336</v>
      </c>
      <c r="R19" s="16">
        <f>[15]Agosto!$B$21</f>
        <v>19.965217391304343</v>
      </c>
      <c r="S19" s="16">
        <f>[15]Agosto!$B$22</f>
        <v>21.341666666666669</v>
      </c>
      <c r="T19" s="16">
        <f>[15]Agosto!$B$23</f>
        <v>24.841666666666665</v>
      </c>
      <c r="U19" s="16">
        <f>[15]Agosto!$B$24</f>
        <v>23.487499999999997</v>
      </c>
      <c r="V19" s="16">
        <f>[15]Agosto!$B$25</f>
        <v>16.733333333333334</v>
      </c>
      <c r="W19" s="16">
        <f>[15]Agosto!$B$26</f>
        <v>19.341666666666665</v>
      </c>
      <c r="X19" s="16">
        <f>[15]Agosto!$B$27</f>
        <v>25.937500000000004</v>
      </c>
      <c r="Y19" s="16">
        <f>[15]Agosto!$B$28</f>
        <v>27.970833333333328</v>
      </c>
      <c r="Z19" s="16">
        <f>[15]Agosto!$B$29</f>
        <v>27.266666666666666</v>
      </c>
      <c r="AA19" s="16">
        <f>[15]Agosto!$B$30</f>
        <v>26.833333333333329</v>
      </c>
      <c r="AB19" s="16">
        <f>[15]Agosto!$B$31</f>
        <v>27.358333333333331</v>
      </c>
      <c r="AC19" s="16">
        <f>[15]Agosto!$B$32</f>
        <v>27.191666666666674</v>
      </c>
      <c r="AD19" s="16">
        <f>[15]Agosto!$B$33</f>
        <v>27.170833333333331</v>
      </c>
      <c r="AE19" s="16">
        <f>[15]Agosto!$B$34</f>
        <v>25.469565217391306</v>
      </c>
      <c r="AF19" s="16">
        <f>[15]Agosto!$B$35</f>
        <v>22.583333333333332</v>
      </c>
      <c r="AG19" s="112">
        <f t="shared" si="1"/>
        <v>23.176794062646099</v>
      </c>
    </row>
    <row r="20" spans="1:33" ht="17.100000000000001" customHeight="1" x14ac:dyDescent="0.2">
      <c r="A20" s="87" t="s">
        <v>10</v>
      </c>
      <c r="B20" s="16">
        <f>[16]Agosto!$B$5</f>
        <v>21.774999999999995</v>
      </c>
      <c r="C20" s="16">
        <f>[16]Agosto!$B$6</f>
        <v>21.720833333333331</v>
      </c>
      <c r="D20" s="16">
        <f>[16]Agosto!$B$7</f>
        <v>15.158333333333333</v>
      </c>
      <c r="E20" s="16">
        <f>[16]Agosto!$B$8</f>
        <v>16.241666666666664</v>
      </c>
      <c r="F20" s="16">
        <f>[16]Agosto!$B$9</f>
        <v>17.724999999999994</v>
      </c>
      <c r="G20" s="16">
        <f>[16]Agosto!$B$10</f>
        <v>19.037500000000001</v>
      </c>
      <c r="H20" s="16">
        <f>[16]Agosto!$B$11</f>
        <v>21.395833333333329</v>
      </c>
      <c r="I20" s="16">
        <f>[16]Agosto!$B$12</f>
        <v>25.858333333333331</v>
      </c>
      <c r="J20" s="16">
        <f>[16]Agosto!$B$13</f>
        <v>26.266666666666666</v>
      </c>
      <c r="K20" s="16">
        <f>[16]Agosto!$B$14</f>
        <v>27.462499999999995</v>
      </c>
      <c r="L20" s="16">
        <f>[16]Agosto!$B$15</f>
        <v>26.054166666666664</v>
      </c>
      <c r="M20" s="16">
        <f>[16]Agosto!$B$16</f>
        <v>26.783333333333331</v>
      </c>
      <c r="N20" s="16">
        <f>[16]Agosto!$B$17</f>
        <v>21.654166666666665</v>
      </c>
      <c r="O20" s="16">
        <f>[16]Agosto!$B$18</f>
        <v>15.945833333333335</v>
      </c>
      <c r="P20" s="16">
        <f>[16]Agosto!$B$19</f>
        <v>16.008333333333333</v>
      </c>
      <c r="Q20" s="16">
        <f>[16]Agosto!$B$20</f>
        <v>18.075000000000006</v>
      </c>
      <c r="R20" s="16">
        <f>[16]Agosto!$B$21</f>
        <v>19.125</v>
      </c>
      <c r="S20" s="16">
        <f>[16]Agosto!$B$22</f>
        <v>19.600000000000001</v>
      </c>
      <c r="T20" s="16">
        <f>[16]Agosto!$B$23</f>
        <v>23.120833333333334</v>
      </c>
      <c r="U20" s="16">
        <f>[16]Agosto!$B$24</f>
        <v>21.229166666666671</v>
      </c>
      <c r="V20" s="16">
        <f>[16]Agosto!$B$25</f>
        <v>14.354166666666666</v>
      </c>
      <c r="W20" s="16">
        <f>[16]Agosto!$B$26</f>
        <v>17.416666666666668</v>
      </c>
      <c r="X20" s="16">
        <f>[16]Agosto!$B$27</f>
        <v>21.400000000000002</v>
      </c>
      <c r="Y20" s="16">
        <f>[16]Agosto!$B$28</f>
        <v>25.870833333333337</v>
      </c>
      <c r="Z20" s="16">
        <f>[16]Agosto!$B$29</f>
        <v>25.245833333333337</v>
      </c>
      <c r="AA20" s="16">
        <f>[16]Agosto!$B$30</f>
        <v>25.079166666666666</v>
      </c>
      <c r="AB20" s="16">
        <f>[16]Agosto!$B$31</f>
        <v>26.783333333333335</v>
      </c>
      <c r="AC20" s="16">
        <f>[16]Agosto!$B$32</f>
        <v>26.204166666666666</v>
      </c>
      <c r="AD20" s="16">
        <f>[16]Agosto!$B$33</f>
        <v>26.899999999999995</v>
      </c>
      <c r="AE20" s="16">
        <f>[16]Agosto!$B$34</f>
        <v>26.495833333333337</v>
      </c>
      <c r="AF20" s="16">
        <f>[16]Agosto!$B$35</f>
        <v>24.725000000000005</v>
      </c>
      <c r="AG20" s="112">
        <f t="shared" ref="AG20:AG30" si="2">AVERAGE(B20:AF20)</f>
        <v>21.958467741935483</v>
      </c>
    </row>
    <row r="21" spans="1:33" ht="17.100000000000001" customHeight="1" x14ac:dyDescent="0.2">
      <c r="A21" s="87" t="s">
        <v>11</v>
      </c>
      <c r="B21" s="16">
        <f>[17]Agosto!$B$5</f>
        <v>24.853846153846156</v>
      </c>
      <c r="C21" s="16">
        <f>[17]Agosto!$B$6</f>
        <v>26.842857142857149</v>
      </c>
      <c r="D21" s="16">
        <f>[17]Agosto!$B$7</f>
        <v>16.8</v>
      </c>
      <c r="E21" s="16">
        <f>[17]Agosto!$B$8</f>
        <v>18.87777777777778</v>
      </c>
      <c r="F21" s="16">
        <f>[17]Agosto!$B$9</f>
        <v>15.856521739130434</v>
      </c>
      <c r="G21" s="16">
        <f>[17]Agosto!$B$10</f>
        <v>20.328571428571426</v>
      </c>
      <c r="H21" s="16">
        <f>[17]Agosto!$B$11</f>
        <v>21.081818181818186</v>
      </c>
      <c r="I21" s="16">
        <f>[17]Agosto!$B$12</f>
        <v>22.808695652173913</v>
      </c>
      <c r="J21" s="16">
        <f>[17]Agosto!$B$13</f>
        <v>32.299999999999997</v>
      </c>
      <c r="K21" s="16">
        <f>[17]Agosto!$B$14</f>
        <v>30.208333333333339</v>
      </c>
      <c r="L21" s="16">
        <f>[17]Agosto!$B$15</f>
        <v>30.516666666666669</v>
      </c>
      <c r="M21" s="16">
        <f>[17]Agosto!$B$16</f>
        <v>28.205882352941178</v>
      </c>
      <c r="N21" s="16">
        <f>[17]Agosto!$B$17</f>
        <v>22.37</v>
      </c>
      <c r="O21" s="16">
        <f>[17]Agosto!$B$18</f>
        <v>20.924999999999997</v>
      </c>
      <c r="P21" s="16">
        <f>[17]Agosto!$B$19</f>
        <v>17.24285714285714</v>
      </c>
      <c r="Q21" s="16">
        <f>[17]Agosto!$B$20</f>
        <v>17.941666666666666</v>
      </c>
      <c r="R21" s="16" t="str">
        <f>[17]Agosto!$B$21</f>
        <v>*</v>
      </c>
      <c r="S21" s="16">
        <f>[17]Agosto!$B$22</f>
        <v>22.912500000000001</v>
      </c>
      <c r="T21" s="16">
        <f>[17]Agosto!$B$23</f>
        <v>28.24545454545455</v>
      </c>
      <c r="U21" s="16">
        <f>[17]Agosto!$B$24</f>
        <v>21.678571428571423</v>
      </c>
      <c r="V21" s="16">
        <f>[17]Agosto!$B$25</f>
        <v>16.638095238095236</v>
      </c>
      <c r="W21" s="16">
        <f>[17]Agosto!$B$26</f>
        <v>17.441666666666666</v>
      </c>
      <c r="X21" s="16">
        <f>[17]Agosto!$B$27</f>
        <v>23.600000000000005</v>
      </c>
      <c r="Y21" s="16">
        <f>[17]Agosto!$B$28</f>
        <v>25.654166666666658</v>
      </c>
      <c r="Z21" s="16">
        <f>[17]Agosto!$B$29</f>
        <v>23.954166666666666</v>
      </c>
      <c r="AA21" s="16">
        <f>[17]Agosto!$B$30</f>
        <v>24.233333333333331</v>
      </c>
      <c r="AB21" s="16">
        <f>[17]Agosto!$B$31</f>
        <v>24.899999999999995</v>
      </c>
      <c r="AC21" s="16">
        <f>[17]Agosto!$B$32</f>
        <v>25.008333333333329</v>
      </c>
      <c r="AD21" s="16">
        <f>[17]Agosto!$B$33</f>
        <v>24.441666666666666</v>
      </c>
      <c r="AE21" s="16">
        <f>[17]Agosto!$B$34</f>
        <v>24.625</v>
      </c>
      <c r="AF21" s="16">
        <f>[17]Agosto!$B$35</f>
        <v>25.083333333333329</v>
      </c>
      <c r="AG21" s="112">
        <f t="shared" si="2"/>
        <v>23.185892737247602</v>
      </c>
    </row>
    <row r="22" spans="1:33" ht="17.100000000000001" customHeight="1" x14ac:dyDescent="0.2">
      <c r="A22" s="87" t="s">
        <v>12</v>
      </c>
      <c r="B22" s="16">
        <f>[18]Agosto!$B$5</f>
        <v>22.962500000000002</v>
      </c>
      <c r="C22" s="16">
        <f>[18]Agosto!$B$6</f>
        <v>22.741666666666664</v>
      </c>
      <c r="D22" s="16">
        <f>[18]Agosto!$B$7</f>
        <v>17.970833333333331</v>
      </c>
      <c r="E22" s="16">
        <f>[18]Agosto!$B$8</f>
        <v>17.033333333333335</v>
      </c>
      <c r="F22" s="16">
        <f>[18]Agosto!$B$9</f>
        <v>20.329166666666666</v>
      </c>
      <c r="G22" s="16">
        <f>[18]Agosto!$B$10</f>
        <v>23.5</v>
      </c>
      <c r="H22" s="16">
        <f>[18]Agosto!$B$11</f>
        <v>24.391666666666666</v>
      </c>
      <c r="I22" s="16">
        <f>[18]Agosto!$B$12</f>
        <v>24.966666666666669</v>
      </c>
      <c r="J22" s="16">
        <f>[18]Agosto!$B$13</f>
        <v>27.091666666666672</v>
      </c>
      <c r="K22" s="16">
        <f>[18]Agosto!$B$14</f>
        <v>26.016666666666666</v>
      </c>
      <c r="L22" s="16">
        <f>[18]Agosto!$B$15</f>
        <v>25.404166666666669</v>
      </c>
      <c r="M22" s="16">
        <f>[18]Agosto!$B$16</f>
        <v>27.016666666666669</v>
      </c>
      <c r="N22" s="16">
        <f>[18]Agosto!$B$17</f>
        <v>23.120833333333334</v>
      </c>
      <c r="O22" s="16">
        <f>[18]Agosto!$B$18</f>
        <v>20.466666666666665</v>
      </c>
      <c r="P22" s="16">
        <f>[18]Agosto!$B$19</f>
        <v>22.245833333333334</v>
      </c>
      <c r="Q22" s="16">
        <f>[18]Agosto!$B$20</f>
        <v>21.016666666666666</v>
      </c>
      <c r="R22" s="16">
        <f>[18]Agosto!$B$21</f>
        <v>20.775000000000002</v>
      </c>
      <c r="S22" s="16">
        <f>[18]Agosto!$B$22</f>
        <v>22.5625</v>
      </c>
      <c r="T22" s="16">
        <f>[18]Agosto!$B$23</f>
        <v>25.129166666666663</v>
      </c>
      <c r="U22" s="16">
        <f>[18]Agosto!$B$24</f>
        <v>25.366666666666671</v>
      </c>
      <c r="V22" s="16">
        <f>[18]Agosto!$B$25</f>
        <v>18.387499999999999</v>
      </c>
      <c r="W22" s="16">
        <f>[18]Agosto!$B$26</f>
        <v>20.183333333333334</v>
      </c>
      <c r="X22" s="16">
        <f>[18]Agosto!$B$27</f>
        <v>24.966666666666665</v>
      </c>
      <c r="Y22" s="16">
        <f>[18]Agosto!$B$28</f>
        <v>26.995833333333326</v>
      </c>
      <c r="Z22" s="16">
        <f>[18]Agosto!$B$29</f>
        <v>26.737499999999997</v>
      </c>
      <c r="AA22" s="16">
        <f>[18]Agosto!$B$30</f>
        <v>26.92916666666666</v>
      </c>
      <c r="AB22" s="16">
        <f>[18]Agosto!$B$31</f>
        <v>27.000000000000011</v>
      </c>
      <c r="AC22" s="16">
        <f>[18]Agosto!$B$32</f>
        <v>27.633333333333329</v>
      </c>
      <c r="AD22" s="16">
        <f>[18]Agosto!$B$33</f>
        <v>27.770833333333325</v>
      </c>
      <c r="AE22" s="16">
        <f>[18]Agosto!$B$34</f>
        <v>27.554166666666671</v>
      </c>
      <c r="AF22" s="16">
        <f>[18]Agosto!$B$35</f>
        <v>25.066666666666698</v>
      </c>
      <c r="AG22" s="112">
        <f t="shared" si="2"/>
        <v>23.849462365591396</v>
      </c>
    </row>
    <row r="23" spans="1:33" ht="17.100000000000001" customHeight="1" x14ac:dyDescent="0.2">
      <c r="A23" s="87" t="s">
        <v>13</v>
      </c>
      <c r="B23" s="16">
        <f>[19]Agosto!$B$5</f>
        <v>22.154166666666669</v>
      </c>
      <c r="C23" s="16">
        <f>[19]Agosto!$B$6</f>
        <v>22.212499999999995</v>
      </c>
      <c r="D23" s="16">
        <f>[19]Agosto!$B$7</f>
        <v>17.775000000000002</v>
      </c>
      <c r="E23" s="16">
        <f>[19]Agosto!$B$8</f>
        <v>17.316666666666666</v>
      </c>
      <c r="F23" s="16">
        <f>[19]Agosto!$B$9</f>
        <v>21.12916666666667</v>
      </c>
      <c r="G23" s="16">
        <f>[19]Agosto!$B$10</f>
        <v>22.512499999999999</v>
      </c>
      <c r="H23" s="16">
        <f>[19]Agosto!$B$11</f>
        <v>24.195833333333329</v>
      </c>
      <c r="I23" s="16">
        <f>[19]Agosto!$B$12</f>
        <v>25.620833333333337</v>
      </c>
      <c r="J23" s="16">
        <f>[19]Agosto!$B$13</f>
        <v>26.275000000000002</v>
      </c>
      <c r="K23" s="16">
        <f>[19]Agosto!$B$14</f>
        <v>26.116666666666671</v>
      </c>
      <c r="L23" s="16">
        <f>[19]Agosto!$B$15</f>
        <v>25.983333333333334</v>
      </c>
      <c r="M23" s="16">
        <f>[19]Agosto!$B$16</f>
        <v>27.287499999999998</v>
      </c>
      <c r="N23" s="16">
        <f>[19]Agosto!$B$17</f>
        <v>22.149999999999995</v>
      </c>
      <c r="O23" s="16">
        <f>[19]Agosto!$B$18</f>
        <v>21.366666666666671</v>
      </c>
      <c r="P23" s="16">
        <f>[19]Agosto!$B$19</f>
        <v>25.166666666666675</v>
      </c>
      <c r="Q23" s="16">
        <f>[19]Agosto!$B$20</f>
        <v>24.254166666666663</v>
      </c>
      <c r="R23" s="16">
        <f>[19]Agosto!$B$21</f>
        <v>22.074999999999999</v>
      </c>
      <c r="S23" s="16">
        <f>[19]Agosto!$B$22</f>
        <v>22.604166666666668</v>
      </c>
      <c r="T23" s="16">
        <f>[19]Agosto!$B$23</f>
        <v>26.183333333333337</v>
      </c>
      <c r="U23" s="16">
        <f>[19]Agosto!$B$24</f>
        <v>25.962499999999995</v>
      </c>
      <c r="V23" s="16">
        <f>[19]Agosto!$B$25</f>
        <v>20.054166666666664</v>
      </c>
      <c r="W23" s="16">
        <f>[19]Agosto!$B$26</f>
        <v>19.820833333333336</v>
      </c>
      <c r="X23" s="16">
        <f>[19]Agosto!$B$27</f>
        <v>25.808333333333337</v>
      </c>
      <c r="Y23" s="16">
        <f>[19]Agosto!$B$28</f>
        <v>26.712499999999995</v>
      </c>
      <c r="Z23" s="16">
        <f>[19]Agosto!$B$29</f>
        <v>26.608333333333334</v>
      </c>
      <c r="AA23" s="16">
        <f>[19]Agosto!$B$30</f>
        <v>26.474999999999994</v>
      </c>
      <c r="AB23" s="16">
        <f>[19]Agosto!$B$31</f>
        <v>26.929166666666664</v>
      </c>
      <c r="AC23" s="16">
        <f>[19]Agosto!$B$32</f>
        <v>27.304166666666664</v>
      </c>
      <c r="AD23" s="16">
        <f>[19]Agosto!$B$33</f>
        <v>27.295833333333334</v>
      </c>
      <c r="AE23" s="16">
        <f>[19]Agosto!$B$34</f>
        <v>26.470833333333335</v>
      </c>
      <c r="AF23" s="16">
        <f>[19]Agosto!$B$35</f>
        <v>23.791666666666675</v>
      </c>
      <c r="AG23" s="112">
        <f t="shared" si="2"/>
        <v>24.05201612903226</v>
      </c>
    </row>
    <row r="24" spans="1:33" ht="17.100000000000001" customHeight="1" x14ac:dyDescent="0.2">
      <c r="A24" s="87" t="s">
        <v>14</v>
      </c>
      <c r="B24" s="16">
        <f>[20]Agosto!$B$5</f>
        <v>18.900000000000002</v>
      </c>
      <c r="C24" s="16">
        <f>[20]Agosto!$B$6</f>
        <v>21.558333333333334</v>
      </c>
      <c r="D24" s="16">
        <f>[20]Agosto!$B$7</f>
        <v>19.920833333333334</v>
      </c>
      <c r="E24" s="16">
        <f>[20]Agosto!$B$8</f>
        <v>17.254166666666663</v>
      </c>
      <c r="F24" s="16">
        <f>[20]Agosto!$B$9</f>
        <v>18.579166666666666</v>
      </c>
      <c r="G24" s="16">
        <f>[20]Agosto!$B$10</f>
        <v>19.658333333333335</v>
      </c>
      <c r="H24" s="16">
        <f>[20]Agosto!$B$11</f>
        <v>21.187500000000004</v>
      </c>
      <c r="I24" s="16">
        <f>[20]Agosto!$B$12</f>
        <v>24.137499999999999</v>
      </c>
      <c r="J24" s="16">
        <f>[20]Agosto!$B$13</f>
        <v>25.399999999999995</v>
      </c>
      <c r="K24" s="16">
        <f>[20]Agosto!$B$14</f>
        <v>25.1875</v>
      </c>
      <c r="L24" s="16">
        <f>[20]Agosto!$B$15</f>
        <v>25.604166666666661</v>
      </c>
      <c r="M24" s="16">
        <f>[20]Agosto!$B$16</f>
        <v>26.137499999999999</v>
      </c>
      <c r="N24" s="16">
        <f>[20]Agosto!$B$17</f>
        <v>27.066666666666674</v>
      </c>
      <c r="O24" s="16">
        <f>[20]Agosto!$B$18</f>
        <v>23.124999999999996</v>
      </c>
      <c r="P24" s="16">
        <f>[20]Agosto!$B$19</f>
        <v>22.458333333333332</v>
      </c>
      <c r="Q24" s="16">
        <f>[20]Agosto!$B$20</f>
        <v>19.733333333333334</v>
      </c>
      <c r="R24" s="16">
        <f>[20]Agosto!$B$21</f>
        <v>20.020833333333332</v>
      </c>
      <c r="S24" s="16">
        <f>[20]Agosto!$B$22</f>
        <v>20.154166666666672</v>
      </c>
      <c r="T24" s="16">
        <f>[20]Agosto!$B$23</f>
        <v>24.287499999999998</v>
      </c>
      <c r="U24" s="16">
        <f>[20]Agosto!$B$24</f>
        <v>21.445833333333336</v>
      </c>
      <c r="V24" s="16">
        <f>[20]Agosto!$B$25</f>
        <v>19.570833333333333</v>
      </c>
      <c r="W24" s="16">
        <f>[20]Agosto!$B$26</f>
        <v>20.537500000000001</v>
      </c>
      <c r="X24" s="16">
        <f>[20]Agosto!$B$27</f>
        <v>25.937499999999996</v>
      </c>
      <c r="Y24" s="16">
        <f>[20]Agosto!$B$28</f>
        <v>25.324999999999992</v>
      </c>
      <c r="Z24" s="16">
        <f>[20]Agosto!$B$29</f>
        <v>24.462500000000002</v>
      </c>
      <c r="AA24" s="16">
        <f>[20]Agosto!$B$30</f>
        <v>25.129166666666666</v>
      </c>
      <c r="AB24" s="16">
        <f>[20]Agosto!$B$31</f>
        <v>25.308333333333337</v>
      </c>
      <c r="AC24" s="16">
        <f>[20]Agosto!$B$32</f>
        <v>25.583333333333339</v>
      </c>
      <c r="AD24" s="16">
        <f>[20]Agosto!$B$33</f>
        <v>24.941666666666666</v>
      </c>
      <c r="AE24" s="16">
        <f>[20]Agosto!$B$34</f>
        <v>25.808333333333337</v>
      </c>
      <c r="AF24" s="16">
        <f>[20]Agosto!$B$35</f>
        <v>25.75</v>
      </c>
      <c r="AG24" s="112">
        <f t="shared" si="2"/>
        <v>22.908736559139793</v>
      </c>
    </row>
    <row r="25" spans="1:33" ht="17.100000000000001" customHeight="1" x14ac:dyDescent="0.2">
      <c r="A25" s="87" t="s">
        <v>15</v>
      </c>
      <c r="B25" s="16">
        <f>[21]Agosto!$B$5</f>
        <v>19.466666666666665</v>
      </c>
      <c r="C25" s="16">
        <f>[21]Agosto!$B$6</f>
        <v>18.304166666666667</v>
      </c>
      <c r="D25" s="16">
        <f>[21]Agosto!$B$7</f>
        <v>12.029166666666667</v>
      </c>
      <c r="E25" s="16">
        <f>[21]Agosto!$B$8</f>
        <v>14.675000000000002</v>
      </c>
      <c r="F25" s="16">
        <f>[21]Agosto!$B$9</f>
        <v>16.074999999999999</v>
      </c>
      <c r="G25" s="16">
        <f>[21]Agosto!$B$10</f>
        <v>17.483333333333331</v>
      </c>
      <c r="H25" s="16">
        <f>[21]Agosto!$B$11</f>
        <v>19.241666666666667</v>
      </c>
      <c r="I25" s="16">
        <f>[21]Agosto!$B$12</f>
        <v>23.929166666666664</v>
      </c>
      <c r="J25" s="16">
        <f>[21]Agosto!$B$13</f>
        <v>27.641666666666666</v>
      </c>
      <c r="K25" s="16">
        <f>[21]Agosto!$B$14</f>
        <v>26.545833333333334</v>
      </c>
      <c r="L25" s="16">
        <f>[21]Agosto!$B$15</f>
        <v>24.849999999999998</v>
      </c>
      <c r="M25" s="16">
        <f>[21]Agosto!$B$16</f>
        <v>25.775000000000002</v>
      </c>
      <c r="N25" s="16">
        <f>[21]Agosto!$B$17</f>
        <v>19.020833333333332</v>
      </c>
      <c r="O25" s="16">
        <f>[21]Agosto!$B$18</f>
        <v>14.574999999999998</v>
      </c>
      <c r="P25" s="16">
        <f>[21]Agosto!$B$19</f>
        <v>14.700000000000003</v>
      </c>
      <c r="Q25" s="16">
        <f>[21]Agosto!$B$20</f>
        <v>16.870833333333334</v>
      </c>
      <c r="R25" s="16">
        <f>[21]Agosto!$B$21</f>
        <v>17.883333333333333</v>
      </c>
      <c r="S25" s="16">
        <f>[21]Agosto!$B$22</f>
        <v>18.645833333333336</v>
      </c>
      <c r="T25" s="16">
        <f>[21]Agosto!$B$23</f>
        <v>22.149999999999995</v>
      </c>
      <c r="U25" s="16">
        <f>[21]Agosto!$B$24</f>
        <v>19.770833333333336</v>
      </c>
      <c r="V25" s="16">
        <f>[21]Agosto!$B$25</f>
        <v>13.458333333333336</v>
      </c>
      <c r="W25" s="16">
        <f>[21]Agosto!$B$26</f>
        <v>15.829166666666667</v>
      </c>
      <c r="X25" s="16">
        <f>[21]Agosto!$B$27</f>
        <v>21.616666666666664</v>
      </c>
      <c r="Y25" s="16">
        <f>[21]Agosto!$B$28</f>
        <v>23.833333333333332</v>
      </c>
      <c r="Z25" s="16">
        <f>[21]Agosto!$B$29</f>
        <v>23.383333333333336</v>
      </c>
      <c r="AA25" s="16">
        <f>[21]Agosto!$B$30</f>
        <v>23.233333333333334</v>
      </c>
      <c r="AB25" s="16">
        <f>[21]Agosto!$B$31</f>
        <v>25.620833333333334</v>
      </c>
      <c r="AC25" s="16">
        <f>[21]Agosto!$B$32</f>
        <v>25.545833333333338</v>
      </c>
      <c r="AD25" s="16">
        <f>[21]Agosto!$B$33</f>
        <v>25.345833333333335</v>
      </c>
      <c r="AE25" s="16">
        <f>[21]Agosto!$B$34</f>
        <v>25.987499999999994</v>
      </c>
      <c r="AF25" s="16">
        <f>[21]Agosto!$B$35</f>
        <v>21.883333333333336</v>
      </c>
      <c r="AG25" s="112">
        <f t="shared" si="2"/>
        <v>20.495833333333326</v>
      </c>
    </row>
    <row r="26" spans="1:33" ht="17.100000000000001" customHeight="1" x14ac:dyDescent="0.2">
      <c r="A26" s="87" t="s">
        <v>16</v>
      </c>
      <c r="B26" s="16">
        <f>[22]Agosto!$B$5</f>
        <v>25.033333333333331</v>
      </c>
      <c r="C26" s="16">
        <f>[22]Agosto!$B$6</f>
        <v>21.816666666666674</v>
      </c>
      <c r="D26" s="16">
        <f>[22]Agosto!$B$7</f>
        <v>16.650000000000002</v>
      </c>
      <c r="E26" s="16">
        <f>[22]Agosto!$B$8</f>
        <v>16.041666666666668</v>
      </c>
      <c r="F26" s="16">
        <f>[22]Agosto!$B$9</f>
        <v>19.649999999999999</v>
      </c>
      <c r="G26" s="16">
        <f>[22]Agosto!$B$10</f>
        <v>23.120833333333334</v>
      </c>
      <c r="H26" s="16">
        <f>[22]Agosto!$B$11</f>
        <v>25.487500000000008</v>
      </c>
      <c r="I26" s="16">
        <f>[22]Agosto!$B$12</f>
        <v>28.933333333333334</v>
      </c>
      <c r="J26" s="16">
        <f>[22]Agosto!$B$13</f>
        <v>29.170833333333334</v>
      </c>
      <c r="K26" s="16">
        <f>[22]Agosto!$B$14</f>
        <v>30.054166666666664</v>
      </c>
      <c r="L26" s="16">
        <f>[22]Agosto!$B$15</f>
        <v>30.204166666666669</v>
      </c>
      <c r="M26" s="16">
        <f>[22]Agosto!$B$16</f>
        <v>29.595833333333328</v>
      </c>
      <c r="N26" s="16">
        <f>[22]Agosto!$B$17</f>
        <v>18.841666666666665</v>
      </c>
      <c r="O26" s="16">
        <f>[22]Agosto!$B$18</f>
        <v>17.650000000000002</v>
      </c>
      <c r="P26" s="16">
        <f>[22]Agosto!$B$19</f>
        <v>20.708333333333332</v>
      </c>
      <c r="Q26" s="16">
        <f>[22]Agosto!$B$20</f>
        <v>20.704166666666669</v>
      </c>
      <c r="R26" s="16">
        <f>[22]Agosto!$B$21</f>
        <v>21.654166666666665</v>
      </c>
      <c r="S26" s="16">
        <f>[22]Agosto!$B$22</f>
        <v>22.808333333333334</v>
      </c>
      <c r="T26" s="16">
        <f>[22]Agosto!$B$23</f>
        <v>26.141666666666666</v>
      </c>
      <c r="U26" s="16">
        <f>[22]Agosto!$B$24</f>
        <v>23.979166666666668</v>
      </c>
      <c r="V26" s="16">
        <f>[22]Agosto!$B$25</f>
        <v>15.633333333333335</v>
      </c>
      <c r="W26" s="16">
        <f>[22]Agosto!$B$26</f>
        <v>18.995833333333334</v>
      </c>
      <c r="X26" s="16">
        <f>[22]Agosto!$B$27</f>
        <v>27.133333333333336</v>
      </c>
      <c r="Y26" s="16">
        <f>[22]Agosto!$B$28</f>
        <v>28.854166666666671</v>
      </c>
      <c r="Z26" s="16">
        <f>[22]Agosto!$B$29</f>
        <v>29.391666666666662</v>
      </c>
      <c r="AA26" s="16">
        <f>[22]Agosto!$B$30</f>
        <v>29.491666666666664</v>
      </c>
      <c r="AB26" s="16">
        <f>[22]Agosto!$B$31</f>
        <v>29.8</v>
      </c>
      <c r="AC26" s="16">
        <f>[22]Agosto!$B$32</f>
        <v>30.520833333333329</v>
      </c>
      <c r="AD26" s="16">
        <f>[22]Agosto!$B$33</f>
        <v>30.845833333333335</v>
      </c>
      <c r="AE26" s="16">
        <f>[22]Agosto!$B$34</f>
        <v>24.074999999999999</v>
      </c>
      <c r="AF26" s="16">
        <f>[22]Agosto!$B$35</f>
        <v>20.120833333333334</v>
      </c>
      <c r="AG26" s="112">
        <f t="shared" si="2"/>
        <v>24.293817204301067</v>
      </c>
    </row>
    <row r="27" spans="1:33" ht="17.100000000000001" customHeight="1" x14ac:dyDescent="0.2">
      <c r="A27" s="87" t="s">
        <v>17</v>
      </c>
      <c r="B27" s="16">
        <f>[23]Agosto!$B$5</f>
        <v>21.4375</v>
      </c>
      <c r="C27" s="16">
        <f>[23]Agosto!$B$6</f>
        <v>22.783333333333331</v>
      </c>
      <c r="D27" s="16">
        <f>[23]Agosto!$B$7</f>
        <v>16.43333333333333</v>
      </c>
      <c r="E27" s="16">
        <f>[23]Agosto!$B$8</f>
        <v>16.0625</v>
      </c>
      <c r="F27" s="16">
        <f>[23]Agosto!$B$9</f>
        <v>16.099999999999998</v>
      </c>
      <c r="G27" s="16">
        <f>[23]Agosto!$B$10</f>
        <v>19.354166666666668</v>
      </c>
      <c r="H27" s="16">
        <f>[23]Agosto!$B$11</f>
        <v>21.345833333333331</v>
      </c>
      <c r="I27" s="16">
        <f>[23]Agosto!$B$12</f>
        <v>24.887499999999999</v>
      </c>
      <c r="J27" s="16">
        <f>[23]Agosto!$B$13</f>
        <v>25.604166666666668</v>
      </c>
      <c r="K27" s="16">
        <f>[23]Agosto!$B$14</f>
        <v>25.391666666666666</v>
      </c>
      <c r="L27" s="16">
        <f>[23]Agosto!$B$15</f>
        <v>25.545833333333334</v>
      </c>
      <c r="M27" s="16">
        <f>[23]Agosto!$B$16</f>
        <v>26.600000000000009</v>
      </c>
      <c r="N27" s="16">
        <f>[23]Agosto!$B$17</f>
        <v>22.074999999999992</v>
      </c>
      <c r="O27" s="16">
        <f>[23]Agosto!$B$18</f>
        <v>16.804166666666667</v>
      </c>
      <c r="P27" s="16">
        <f>[23]Agosto!$B$19</f>
        <v>16.49583333333333</v>
      </c>
      <c r="Q27" s="16">
        <f>[23]Agosto!$B$20</f>
        <v>17.787499999999998</v>
      </c>
      <c r="R27" s="16">
        <f>[23]Agosto!$B$21</f>
        <v>18.925000000000001</v>
      </c>
      <c r="S27" s="16">
        <f>[23]Agosto!$B$22</f>
        <v>20.766666666666666</v>
      </c>
      <c r="T27" s="16">
        <f>[23]Agosto!$B$23</f>
        <v>24.100000000000005</v>
      </c>
      <c r="U27" s="16">
        <f>[23]Agosto!$B$24</f>
        <v>22.137499999999992</v>
      </c>
      <c r="V27" s="16">
        <f>[23]Agosto!$B$25</f>
        <v>15.679166666666665</v>
      </c>
      <c r="W27" s="16">
        <f>[23]Agosto!$B$26</f>
        <v>18.179166666666664</v>
      </c>
      <c r="X27" s="16">
        <f>[23]Agosto!$B$27</f>
        <v>23.083333333333329</v>
      </c>
      <c r="Y27" s="16">
        <f>[23]Agosto!$B$28</f>
        <v>26.004166666666663</v>
      </c>
      <c r="Z27" s="16">
        <f>[23]Agosto!$B$29</f>
        <v>25.637499999999999</v>
      </c>
      <c r="AA27" s="16">
        <f>[23]Agosto!$B$30</f>
        <v>25.979166666666668</v>
      </c>
      <c r="AB27" s="16">
        <f>[23]Agosto!$B$31</f>
        <v>26.700000000000003</v>
      </c>
      <c r="AC27" s="16">
        <f>[23]Agosto!$B$32</f>
        <v>26.574999999999999</v>
      </c>
      <c r="AD27" s="16">
        <f>[23]Agosto!$B$33</f>
        <v>27.137500000000003</v>
      </c>
      <c r="AE27" s="16">
        <f>[23]Agosto!$B$34</f>
        <v>25.404166666666669</v>
      </c>
      <c r="AF27" s="16">
        <f>[23]Agosto!$B$35</f>
        <v>26.112500000000001</v>
      </c>
      <c r="AG27" s="112">
        <f t="shared" si="2"/>
        <v>22.165456989247318</v>
      </c>
    </row>
    <row r="28" spans="1:33" ht="17.100000000000001" customHeight="1" x14ac:dyDescent="0.2">
      <c r="A28" s="87" t="s">
        <v>18</v>
      </c>
      <c r="B28" s="16">
        <f>[24]Agosto!$B$5</f>
        <v>20.904166666666669</v>
      </c>
      <c r="C28" s="16">
        <f>[24]Agosto!$B$6</f>
        <v>21.537500000000005</v>
      </c>
      <c r="D28" s="16">
        <f>[24]Agosto!$B$7</f>
        <v>17.087499999999995</v>
      </c>
      <c r="E28" s="16">
        <f>[24]Agosto!$B$8</f>
        <v>16.499999999999996</v>
      </c>
      <c r="F28" s="16">
        <f>[24]Agosto!$B$9</f>
        <v>19.095833333333335</v>
      </c>
      <c r="G28" s="16">
        <f>[24]Agosto!$B$10</f>
        <v>21.558333333333334</v>
      </c>
      <c r="H28" s="16">
        <f>[24]Agosto!$B$11</f>
        <v>23.012499999999999</v>
      </c>
      <c r="I28" s="16">
        <f>[24]Agosto!$B$12</f>
        <v>24.708333333333329</v>
      </c>
      <c r="J28" s="16">
        <f>[24]Agosto!$B$13</f>
        <v>24.179166666666664</v>
      </c>
      <c r="K28" s="16">
        <f>[24]Agosto!$B$14</f>
        <v>24.995833333333337</v>
      </c>
      <c r="L28" s="16">
        <f>[24]Agosto!$B$15</f>
        <v>25.641666666666662</v>
      </c>
      <c r="M28" s="16">
        <f>[24]Agosto!$B$16</f>
        <v>25.966666666666669</v>
      </c>
      <c r="N28" s="16">
        <f>[24]Agosto!$B$17</f>
        <v>21.525000000000006</v>
      </c>
      <c r="O28" s="16">
        <f>[24]Agosto!$B$18</f>
        <v>20.316666666666666</v>
      </c>
      <c r="P28" s="16">
        <f>[24]Agosto!$B$19</f>
        <v>22.700000000000003</v>
      </c>
      <c r="Q28" s="16">
        <f>[24]Agosto!$B$20</f>
        <v>18.683333333333334</v>
      </c>
      <c r="R28" s="16">
        <f>[24]Agosto!$B$21</f>
        <v>18.141666666666662</v>
      </c>
      <c r="S28" s="16">
        <f>[24]Agosto!$B$22</f>
        <v>19.125</v>
      </c>
      <c r="T28" s="16">
        <f>[24]Agosto!$B$23</f>
        <v>23.095833333333331</v>
      </c>
      <c r="U28" s="16">
        <f>[24]Agosto!$B$24</f>
        <v>22.254166666666666</v>
      </c>
      <c r="V28" s="16">
        <f>[24]Agosto!$B$25</f>
        <v>17.162499999999998</v>
      </c>
      <c r="W28" s="16">
        <f>[24]Agosto!$B$26</f>
        <v>18.829166666666662</v>
      </c>
      <c r="X28" s="16">
        <f>[24]Agosto!$B$27</f>
        <v>24.083333333333339</v>
      </c>
      <c r="Y28" s="16">
        <f>[24]Agosto!$B$28</f>
        <v>25.6875</v>
      </c>
      <c r="Z28" s="16">
        <f>[24]Agosto!$B$29</f>
        <v>24.891666666666666</v>
      </c>
      <c r="AA28" s="16">
        <f>[24]Agosto!$B$30</f>
        <v>25.566666666666663</v>
      </c>
      <c r="AB28" s="16">
        <f>[24]Agosto!$B$31</f>
        <v>25.737500000000008</v>
      </c>
      <c r="AC28" s="16">
        <f>[24]Agosto!$B$32</f>
        <v>25.845833333333331</v>
      </c>
      <c r="AD28" s="16">
        <f>[24]Agosto!$B$33</f>
        <v>26.537499999999998</v>
      </c>
      <c r="AE28" s="16">
        <f>[24]Agosto!$B$34</f>
        <v>27.099999999999994</v>
      </c>
      <c r="AF28" s="16">
        <f>[24]Agosto!$B$35</f>
        <v>26.287500000000005</v>
      </c>
      <c r="AG28" s="112">
        <f t="shared" si="2"/>
        <v>22.540591397849461</v>
      </c>
    </row>
    <row r="29" spans="1:33" ht="17.100000000000001" customHeight="1" x14ac:dyDescent="0.2">
      <c r="A29" s="87" t="s">
        <v>19</v>
      </c>
      <c r="B29" s="16">
        <f>[25]Agosto!$B$5</f>
        <v>21.270833333333336</v>
      </c>
      <c r="C29" s="16">
        <f>[25]Agosto!$B$6</f>
        <v>18.270833333333336</v>
      </c>
      <c r="D29" s="16">
        <f>[25]Agosto!$B$7</f>
        <v>13.904166666666667</v>
      </c>
      <c r="E29" s="16">
        <f>[25]Agosto!$B$8</f>
        <v>15.483333333333334</v>
      </c>
      <c r="F29" s="16">
        <f>[25]Agosto!$B$9</f>
        <v>17.495833333333334</v>
      </c>
      <c r="G29" s="16">
        <f>[25]Agosto!$B$10</f>
        <v>18.029166666666669</v>
      </c>
      <c r="H29" s="16">
        <f>[25]Agosto!$B$11</f>
        <v>20.233333333333331</v>
      </c>
      <c r="I29" s="16">
        <f>[25]Agosto!$B$12</f>
        <v>23.879166666666663</v>
      </c>
      <c r="J29" s="16">
        <f>[25]Agosto!$B$13</f>
        <v>25.279166666666665</v>
      </c>
      <c r="K29" s="16">
        <f>[25]Agosto!$B$14</f>
        <v>26.216666666666669</v>
      </c>
      <c r="L29" s="16">
        <f>[25]Agosto!$B$15</f>
        <v>24.875</v>
      </c>
      <c r="M29" s="16">
        <f>[25]Agosto!$B$16</f>
        <v>24.75</v>
      </c>
      <c r="N29" s="16">
        <f>[25]Agosto!$B$17</f>
        <v>18.133333333333333</v>
      </c>
      <c r="O29" s="16">
        <f>[25]Agosto!$B$18</f>
        <v>14.108333333333333</v>
      </c>
      <c r="P29" s="16">
        <f>[25]Agosto!$B$19</f>
        <v>14.758333333333333</v>
      </c>
      <c r="Q29" s="16">
        <f>[25]Agosto!$B$20</f>
        <v>17.262499999999999</v>
      </c>
      <c r="R29" s="16">
        <f>[25]Agosto!$B$21</f>
        <v>18.791666666666668</v>
      </c>
      <c r="S29" s="16">
        <f>[25]Agosto!$B$22</f>
        <v>18.274999999999999</v>
      </c>
      <c r="T29" s="16">
        <f>[25]Agosto!$B$23</f>
        <v>21.920833333333334</v>
      </c>
      <c r="U29" s="16">
        <f>[25]Agosto!$B$24</f>
        <v>18.708333333333332</v>
      </c>
      <c r="V29" s="16">
        <f>[25]Agosto!$B$25</f>
        <v>12.58333333333333</v>
      </c>
      <c r="W29" s="16">
        <f>[25]Agosto!$B$26</f>
        <v>15.925000000000002</v>
      </c>
      <c r="X29" s="16">
        <f>[25]Agosto!$B$27</f>
        <v>20.587499999999995</v>
      </c>
      <c r="Y29" s="16">
        <f>[25]Agosto!$B$28</f>
        <v>23.958333333333332</v>
      </c>
      <c r="Z29" s="16">
        <f>[25]Agosto!$B$29</f>
        <v>24.237500000000001</v>
      </c>
      <c r="AA29" s="16">
        <f>[25]Agosto!$B$30</f>
        <v>23.845833333333331</v>
      </c>
      <c r="AB29" s="16">
        <f>[25]Agosto!$B$31</f>
        <v>24.475000000000005</v>
      </c>
      <c r="AC29" s="16">
        <f>[25]Agosto!$B$32</f>
        <v>24.879166666666674</v>
      </c>
      <c r="AD29" s="16">
        <f>[25]Agosto!$B$33</f>
        <v>25.887499999999999</v>
      </c>
      <c r="AE29" s="16">
        <f>[25]Agosto!$B$34</f>
        <v>25.295833333333331</v>
      </c>
      <c r="AF29" s="16">
        <f>[25]Agosto!$B$35</f>
        <v>21.679166666666664</v>
      </c>
      <c r="AG29" s="112">
        <f t="shared" si="2"/>
        <v>20.483870967741939</v>
      </c>
    </row>
    <row r="30" spans="1:33" ht="17.100000000000001" customHeight="1" x14ac:dyDescent="0.2">
      <c r="A30" s="87" t="s">
        <v>31</v>
      </c>
      <c r="B30" s="16">
        <f>[26]Agosto!$B$5</f>
        <v>27.342857142857138</v>
      </c>
      <c r="C30" s="16">
        <f>[26]Agosto!$B$6</f>
        <v>29.340000000000003</v>
      </c>
      <c r="D30" s="16">
        <f>[26]Agosto!$B$7</f>
        <v>17.979999999999997</v>
      </c>
      <c r="E30" s="16">
        <f>[26]Agosto!$B$8</f>
        <v>20.371428571428574</v>
      </c>
      <c r="F30" s="16">
        <f>[26]Agosto!$B$9</f>
        <v>22.737500000000001</v>
      </c>
      <c r="G30" s="16">
        <f>[26]Agosto!$B$10</f>
        <v>25.657142857142855</v>
      </c>
      <c r="H30" s="16">
        <f>[26]Agosto!$B$11</f>
        <v>30.619999999999997</v>
      </c>
      <c r="I30" s="16">
        <f>[26]Agosto!$B$12</f>
        <v>31.439999999999998</v>
      </c>
      <c r="J30" s="16">
        <f>[26]Agosto!$B$13</f>
        <v>31.96</v>
      </c>
      <c r="K30" s="16">
        <f>[26]Agosto!$B$14</f>
        <v>34.057142857142857</v>
      </c>
      <c r="L30" s="16">
        <f>[26]Agosto!$B$15</f>
        <v>33.262500000000003</v>
      </c>
      <c r="M30" s="16">
        <f>[26]Agosto!$B$16</f>
        <v>32.416666666666671</v>
      </c>
      <c r="N30" s="16">
        <f>[26]Agosto!$B$17</f>
        <v>21.5</v>
      </c>
      <c r="O30" s="16">
        <f>[26]Agosto!$B$18</f>
        <v>20.100000000000001</v>
      </c>
      <c r="P30" s="16">
        <f>[26]Agosto!$B$19</f>
        <v>16.7</v>
      </c>
      <c r="Q30" s="16" t="str">
        <f>[26]Agosto!$B$20</f>
        <v>*</v>
      </c>
      <c r="R30" s="16" t="str">
        <f>[26]Agosto!$B$21</f>
        <v>*</v>
      </c>
      <c r="S30" s="16">
        <f>[26]Agosto!$B$22</f>
        <v>24.8</v>
      </c>
      <c r="T30" s="16">
        <f>[26]Agosto!$B$23</f>
        <v>29.066666666666663</v>
      </c>
      <c r="U30" s="16">
        <f>[26]Agosto!$B$24</f>
        <v>22.65</v>
      </c>
      <c r="V30" s="16">
        <f>[26]Agosto!$B$25</f>
        <v>18.150000000000002</v>
      </c>
      <c r="W30" s="16">
        <f>[26]Agosto!$B$26</f>
        <v>24.25</v>
      </c>
      <c r="X30" s="16">
        <f>[26]Agosto!$B$27</f>
        <v>27</v>
      </c>
      <c r="Y30" s="16">
        <f>[26]Agosto!$B$28</f>
        <v>33.25</v>
      </c>
      <c r="Z30" s="16">
        <f>[26]Agosto!$B$29</f>
        <v>29.24</v>
      </c>
      <c r="AA30" s="16">
        <f>[26]Agosto!$B$30</f>
        <v>31</v>
      </c>
      <c r="AB30" s="16" t="str">
        <f>[26]Agosto!$B$31</f>
        <v>*</v>
      </c>
      <c r="AC30" s="16">
        <f>[26]Agosto!$B$32</f>
        <v>30.3</v>
      </c>
      <c r="AD30" s="16">
        <f>[26]Agosto!$B$33</f>
        <v>34.349999999999994</v>
      </c>
      <c r="AE30" s="16" t="str">
        <f>[26]Agosto!$B$34</f>
        <v>*</v>
      </c>
      <c r="AF30" s="16">
        <f>[26]Agosto!$B$35</f>
        <v>27.900000000000002</v>
      </c>
      <c r="AG30" s="112">
        <f t="shared" si="2"/>
        <v>26.942292768959433</v>
      </c>
    </row>
    <row r="31" spans="1:33" ht="17.100000000000001" customHeight="1" x14ac:dyDescent="0.2">
      <c r="A31" s="87" t="s">
        <v>48</v>
      </c>
      <c r="B31" s="16">
        <f>[27]Agosto!$B$5</f>
        <v>26.514285714285716</v>
      </c>
      <c r="C31" s="16">
        <f>[27]Agosto!$B$6</f>
        <v>26.620000000000005</v>
      </c>
      <c r="D31" s="16">
        <f>[27]Agosto!$B$7</f>
        <v>19.594444444444441</v>
      </c>
      <c r="E31" s="16">
        <f>[27]Agosto!$B$8</f>
        <v>21.09333333333333</v>
      </c>
      <c r="F31" s="16">
        <f>[27]Agosto!$B$9</f>
        <v>23.085000000000001</v>
      </c>
      <c r="G31" s="16">
        <f>[27]Agosto!$B$10</f>
        <v>25.244999999999997</v>
      </c>
      <c r="H31" s="16">
        <f>[27]Agosto!$B$11</f>
        <v>27.572222222222223</v>
      </c>
      <c r="I31" s="16">
        <f>[27]Agosto!$B$12</f>
        <v>26.745454545454539</v>
      </c>
      <c r="J31" s="16">
        <f>[27]Agosto!$B$13</f>
        <v>26.495833333333337</v>
      </c>
      <c r="K31" s="16">
        <f>[27]Agosto!$B$14</f>
        <v>26.958333333333339</v>
      </c>
      <c r="L31" s="16">
        <f>[27]Agosto!$B$15</f>
        <v>27.975000000000005</v>
      </c>
      <c r="M31" s="16">
        <f>[27]Agosto!$B$16</f>
        <v>27.529166666666672</v>
      </c>
      <c r="N31" s="16">
        <f>[27]Agosto!$B$17</f>
        <v>25.416666666666661</v>
      </c>
      <c r="O31" s="16">
        <f>[27]Agosto!$B$18</f>
        <v>24.099999999999994</v>
      </c>
      <c r="P31" s="16">
        <f>[27]Agosto!$B$19</f>
        <v>26.512500000000003</v>
      </c>
      <c r="Q31" s="16">
        <f>[27]Agosto!$B$20</f>
        <v>23.179166666666664</v>
      </c>
      <c r="R31" s="16">
        <f>[27]Agosto!$B$21</f>
        <v>21.24583333333333</v>
      </c>
      <c r="S31" s="16">
        <f>[27]Agosto!$B$22</f>
        <v>23.170833333333334</v>
      </c>
      <c r="T31" s="16">
        <f>[27]Agosto!$B$23</f>
        <v>29.062500000000004</v>
      </c>
      <c r="U31" s="16">
        <f>[27]Agosto!$B$24</f>
        <v>23.847619047619048</v>
      </c>
      <c r="V31" s="16">
        <f>[27]Agosto!$B$25</f>
        <v>20.516666666666669</v>
      </c>
      <c r="W31" s="16">
        <f>[27]Agosto!$B$26</f>
        <v>21.850000000000005</v>
      </c>
      <c r="X31" s="16">
        <f>[27]Agosto!$B$27</f>
        <v>26.099999999999998</v>
      </c>
      <c r="Y31" s="16">
        <f>[27]Agosto!$B$28</f>
        <v>26.425000000000001</v>
      </c>
      <c r="Z31" s="16">
        <f>[27]Agosto!$B$29</f>
        <v>26.104166666666671</v>
      </c>
      <c r="AA31" s="16">
        <f>[27]Agosto!$B$30</f>
        <v>27.300000000000008</v>
      </c>
      <c r="AB31" s="16">
        <f>[27]Agosto!$B$31</f>
        <v>27.725000000000005</v>
      </c>
      <c r="AC31" s="16">
        <f>[27]Agosto!$B$32</f>
        <v>28.745833333333337</v>
      </c>
      <c r="AD31" s="16">
        <f>[27]Agosto!$B$33</f>
        <v>28.866666666666671</v>
      </c>
      <c r="AE31" s="16">
        <f>[27]Agosto!$B$34</f>
        <v>29.104166666666668</v>
      </c>
      <c r="AF31" s="16">
        <f>[27]Agosto!$B$35</f>
        <v>27.374999999999996</v>
      </c>
      <c r="AG31" s="112">
        <f>AVERAGE(B31:AF31)</f>
        <v>25.550828794861058</v>
      </c>
    </row>
    <row r="32" spans="1:33" ht="17.100000000000001" customHeight="1" x14ac:dyDescent="0.2">
      <c r="A32" s="87" t="s">
        <v>20</v>
      </c>
      <c r="B32" s="16" t="str">
        <f>[28]Agosto!$B$5</f>
        <v>*</v>
      </c>
      <c r="C32" s="16" t="str">
        <f>[28]Agosto!$B$6</f>
        <v>*</v>
      </c>
      <c r="D32" s="16" t="str">
        <f>[28]Agosto!$B$7</f>
        <v>*</v>
      </c>
      <c r="E32" s="16" t="str">
        <f>[28]Agosto!$B$8</f>
        <v>*</v>
      </c>
      <c r="F32" s="16" t="str">
        <f>[28]Agosto!$B$9</f>
        <v>*</v>
      </c>
      <c r="G32" s="16" t="str">
        <f>[28]Agosto!$B$10</f>
        <v>*</v>
      </c>
      <c r="H32" s="16" t="str">
        <f>[28]Agosto!$B$11</f>
        <v>*</v>
      </c>
      <c r="I32" s="16" t="str">
        <f>[28]Agosto!$B$12</f>
        <v>*</v>
      </c>
      <c r="J32" s="16" t="str">
        <f>[28]Agosto!$B$13</f>
        <v>*</v>
      </c>
      <c r="K32" s="16" t="str">
        <f>[28]Agosto!$B$14</f>
        <v>*</v>
      </c>
      <c r="L32" s="16" t="str">
        <f>[28]Agosto!$B$15</f>
        <v>*</v>
      </c>
      <c r="M32" s="16" t="str">
        <f>[28]Agosto!$B$16</f>
        <v>*</v>
      </c>
      <c r="N32" s="16" t="str">
        <f>[28]Agosto!$B$17</f>
        <v>*</v>
      </c>
      <c r="O32" s="16" t="str">
        <f>[28]Agosto!$B$18</f>
        <v>*</v>
      </c>
      <c r="P32" s="16" t="str">
        <f>[28]Agosto!$B$19</f>
        <v>*</v>
      </c>
      <c r="Q32" s="16" t="str">
        <f>[28]Agosto!$B$20</f>
        <v>*</v>
      </c>
      <c r="R32" s="16" t="str">
        <f>[28]Agosto!$B$21</f>
        <v>*</v>
      </c>
      <c r="S32" s="16" t="str">
        <f>[28]Agosto!$B$22</f>
        <v>*</v>
      </c>
      <c r="T32" s="16" t="str">
        <f>[28]Agosto!$B$23</f>
        <v>*</v>
      </c>
      <c r="U32" s="16" t="str">
        <f>[28]Agosto!$B$24</f>
        <v>*</v>
      </c>
      <c r="V32" s="16" t="str">
        <f>[28]Agosto!$B$25</f>
        <v>*</v>
      </c>
      <c r="W32" s="16" t="str">
        <f>[28]Agosto!$B$26</f>
        <v>*</v>
      </c>
      <c r="X32" s="16" t="str">
        <f>[28]Agosto!$B$27</f>
        <v>*</v>
      </c>
      <c r="Y32" s="16" t="str">
        <f>[28]Agosto!$B$28</f>
        <v>*</v>
      </c>
      <c r="Z32" s="16" t="str">
        <f>[28]Agosto!$B$29</f>
        <v>*</v>
      </c>
      <c r="AA32" s="16" t="str">
        <f>[28]Agosto!$B$30</f>
        <v>*</v>
      </c>
      <c r="AB32" s="16" t="str">
        <f>[28]Agosto!$B$31</f>
        <v>*</v>
      </c>
      <c r="AC32" s="16" t="str">
        <f>[28]Agosto!$B$32</f>
        <v>*</v>
      </c>
      <c r="AD32" s="16" t="str">
        <f>[28]Agosto!$B$33</f>
        <v>*</v>
      </c>
      <c r="AE32" s="16" t="str">
        <f>[28]Agosto!$B$34</f>
        <v>*</v>
      </c>
      <c r="AF32" s="16" t="str">
        <f>[28]Agosto!$B$35</f>
        <v>*</v>
      </c>
      <c r="AG32" s="112" t="s">
        <v>138</v>
      </c>
    </row>
    <row r="33" spans="1:35" s="5" customFormat="1" ht="17.100000000000001" customHeight="1" thickBot="1" x14ac:dyDescent="0.25">
      <c r="A33" s="107" t="s">
        <v>34</v>
      </c>
      <c r="B33" s="103">
        <f t="shared" ref="B33:AG33" si="3">AVERAGE(B5:B32)</f>
        <v>22.654482483328643</v>
      </c>
      <c r="C33" s="103">
        <f t="shared" si="3"/>
        <v>22.641447619047618</v>
      </c>
      <c r="D33" s="103">
        <f t="shared" si="3"/>
        <v>17.088692129629624</v>
      </c>
      <c r="E33" s="103">
        <f t="shared" si="3"/>
        <v>17.561347680097683</v>
      </c>
      <c r="F33" s="103">
        <f t="shared" si="3"/>
        <v>19.278477265488135</v>
      </c>
      <c r="G33" s="103">
        <f t="shared" si="3"/>
        <v>20.916238453575414</v>
      </c>
      <c r="H33" s="103">
        <f t="shared" si="3"/>
        <v>22.817270784770788</v>
      </c>
      <c r="I33" s="103">
        <f t="shared" si="3"/>
        <v>25.270287828113922</v>
      </c>
      <c r="J33" s="103">
        <f t="shared" si="3"/>
        <v>26.757338350055743</v>
      </c>
      <c r="K33" s="103">
        <f t="shared" si="3"/>
        <v>26.952518315018317</v>
      </c>
      <c r="L33" s="103">
        <f t="shared" si="3"/>
        <v>26.614743589743593</v>
      </c>
      <c r="M33" s="103">
        <f t="shared" si="3"/>
        <v>27.220647489765135</v>
      </c>
      <c r="N33" s="103">
        <f t="shared" si="3"/>
        <v>22.332179487179481</v>
      </c>
      <c r="O33" s="103">
        <f t="shared" si="3"/>
        <v>19.561057692307692</v>
      </c>
      <c r="P33" s="103">
        <f t="shared" si="3"/>
        <v>20.056936813186812</v>
      </c>
      <c r="Q33" s="103">
        <f t="shared" si="3"/>
        <v>19.707079710144924</v>
      </c>
      <c r="R33" s="103">
        <f t="shared" si="3"/>
        <v>19.83635003150598</v>
      </c>
      <c r="S33" s="103">
        <f t="shared" si="3"/>
        <v>21.175669909800352</v>
      </c>
      <c r="T33" s="103">
        <f t="shared" si="3"/>
        <v>25.090633831979989</v>
      </c>
      <c r="U33" s="103">
        <f t="shared" si="3"/>
        <v>22.478397676884523</v>
      </c>
      <c r="V33" s="103">
        <f t="shared" si="3"/>
        <v>17.248607020807246</v>
      </c>
      <c r="W33" s="103">
        <f t="shared" si="3"/>
        <v>19.001470178372355</v>
      </c>
      <c r="X33" s="103">
        <f t="shared" si="3"/>
        <v>24.341414835164837</v>
      </c>
      <c r="Y33" s="103">
        <f t="shared" si="3"/>
        <v>26.3420673076923</v>
      </c>
      <c r="Z33" s="103">
        <f t="shared" si="3"/>
        <v>25.739946581196577</v>
      </c>
      <c r="AA33" s="103">
        <f t="shared" si="3"/>
        <v>26.129761904761896</v>
      </c>
      <c r="AB33" s="103">
        <f t="shared" si="3"/>
        <v>26.676933333333338</v>
      </c>
      <c r="AC33" s="103">
        <f t="shared" si="3"/>
        <v>27.075267094017093</v>
      </c>
      <c r="AD33" s="103">
        <f t="shared" si="3"/>
        <v>27.297596153846158</v>
      </c>
      <c r="AE33" s="103">
        <f t="shared" si="3"/>
        <v>26.670615942028988</v>
      </c>
      <c r="AF33" s="103">
        <f t="shared" si="3"/>
        <v>25.092307692307692</v>
      </c>
      <c r="AG33" s="114">
        <f t="shared" si="3"/>
        <v>23.202875399884594</v>
      </c>
      <c r="AH33" s="8"/>
    </row>
    <row r="34" spans="1:35" x14ac:dyDescent="0.2">
      <c r="A34" s="63"/>
      <c r="B34" s="64"/>
      <c r="C34" s="64"/>
      <c r="D34" s="64" t="s">
        <v>137</v>
      </c>
      <c r="E34" s="64"/>
      <c r="F34" s="64"/>
      <c r="G34" s="64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66"/>
      <c r="AE34" s="67"/>
      <c r="AF34" s="68"/>
      <c r="AG34" s="69"/>
      <c r="AH34"/>
    </row>
    <row r="35" spans="1:35" x14ac:dyDescent="0.2">
      <c r="A35" s="63"/>
      <c r="B35" s="70" t="s">
        <v>134</v>
      </c>
      <c r="C35" s="70"/>
      <c r="D35" s="70"/>
      <c r="E35" s="70"/>
      <c r="F35" s="70"/>
      <c r="G35" s="70"/>
      <c r="H35" s="70"/>
      <c r="I35" s="70"/>
      <c r="J35" s="71"/>
      <c r="K35" s="71"/>
      <c r="L35" s="71"/>
      <c r="M35" s="71" t="s">
        <v>49</v>
      </c>
      <c r="N35" s="71"/>
      <c r="O35" s="71"/>
      <c r="P35" s="71"/>
      <c r="Q35" s="71"/>
      <c r="R35" s="71"/>
      <c r="S35" s="71"/>
      <c r="T35" s="128" t="s">
        <v>135</v>
      </c>
      <c r="U35" s="128"/>
      <c r="V35" s="128"/>
      <c r="W35" s="128"/>
      <c r="X35" s="128"/>
      <c r="Y35" s="71"/>
      <c r="Z35" s="71"/>
      <c r="AA35" s="71"/>
      <c r="AB35" s="71"/>
      <c r="AC35" s="71"/>
      <c r="AD35" s="66"/>
      <c r="AE35" s="71"/>
      <c r="AF35" s="71"/>
      <c r="AG35" s="72"/>
      <c r="AH35" s="2"/>
    </row>
    <row r="36" spans="1:35" x14ac:dyDescent="0.2">
      <c r="A36" s="73"/>
      <c r="B36" s="71"/>
      <c r="C36" s="71"/>
      <c r="D36" s="71"/>
      <c r="E36" s="71"/>
      <c r="F36" s="71"/>
      <c r="G36" s="71"/>
      <c r="H36" s="71"/>
      <c r="I36" s="71"/>
      <c r="J36" s="75"/>
      <c r="K36" s="75"/>
      <c r="L36" s="75"/>
      <c r="M36" s="75" t="s">
        <v>50</v>
      </c>
      <c r="N36" s="75"/>
      <c r="O36" s="75"/>
      <c r="P36" s="75"/>
      <c r="Q36" s="71"/>
      <c r="R36" s="71"/>
      <c r="S36" s="71"/>
      <c r="T36" s="129" t="s">
        <v>136</v>
      </c>
      <c r="U36" s="129"/>
      <c r="V36" s="129"/>
      <c r="W36" s="129"/>
      <c r="X36" s="129"/>
      <c r="Y36" s="71"/>
      <c r="Z36" s="71"/>
      <c r="AA36" s="71"/>
      <c r="AB36" s="71"/>
      <c r="AC36" s="71"/>
      <c r="AD36" s="66"/>
      <c r="AE36" s="67"/>
      <c r="AF36" s="68"/>
      <c r="AG36" s="76"/>
      <c r="AH36" s="2"/>
      <c r="AI36" s="2"/>
    </row>
    <row r="37" spans="1:35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66"/>
      <c r="AE37" s="67"/>
      <c r="AF37" s="68"/>
      <c r="AG37" s="77"/>
      <c r="AH37" s="29"/>
      <c r="AI37" s="2"/>
    </row>
    <row r="38" spans="1:35" ht="13.5" thickBot="1" x14ac:dyDescent="0.2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0"/>
    </row>
    <row r="41" spans="1:35" x14ac:dyDescent="0.2">
      <c r="S41" s="2" t="s">
        <v>51</v>
      </c>
    </row>
    <row r="42" spans="1:35" x14ac:dyDescent="0.2">
      <c r="P42" s="2" t="s">
        <v>51</v>
      </c>
    </row>
    <row r="43" spans="1:35" x14ac:dyDescent="0.2">
      <c r="J43" s="2" t="s">
        <v>51</v>
      </c>
    </row>
  </sheetData>
  <mergeCells count="36">
    <mergeCell ref="T35:X35"/>
    <mergeCell ref="T36:X36"/>
    <mergeCell ref="AF3:AF4"/>
    <mergeCell ref="B2:AG2"/>
    <mergeCell ref="A1:AG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zoomScale="90" zoomScaleNormal="90" workbookViewId="0">
      <selection activeCell="W48" sqref="W48"/>
    </sheetView>
  </sheetViews>
  <sheetFormatPr defaultRowHeight="12.75" x14ac:dyDescent="0.2"/>
  <cols>
    <col min="1" max="1" width="18.7109375" style="2" customWidth="1"/>
    <col min="2" max="2" width="6" style="2" customWidth="1"/>
    <col min="3" max="3" width="5.7109375" style="2" customWidth="1"/>
    <col min="4" max="4" width="5.42578125" style="2" customWidth="1"/>
    <col min="5" max="5" width="6" style="2" customWidth="1"/>
    <col min="6" max="6" width="5.7109375" style="2" customWidth="1"/>
    <col min="7" max="7" width="6.140625" style="2" customWidth="1"/>
    <col min="8" max="8" width="5.7109375" style="2" customWidth="1"/>
    <col min="9" max="9" width="6.42578125" style="2" customWidth="1"/>
    <col min="10" max="10" width="6.140625" style="2" customWidth="1"/>
    <col min="11" max="11" width="6" style="2" customWidth="1"/>
    <col min="12" max="12" width="5.7109375" style="2" customWidth="1"/>
    <col min="13" max="14" width="6.28515625" style="2" customWidth="1"/>
    <col min="15" max="15" width="5.5703125" style="2" customWidth="1"/>
    <col min="16" max="17" width="6" style="2" customWidth="1"/>
    <col min="18" max="18" width="6.42578125" style="2" bestFit="1" customWidth="1"/>
    <col min="19" max="19" width="6.140625" style="2" customWidth="1"/>
    <col min="20" max="20" width="5.5703125" style="2" customWidth="1"/>
    <col min="21" max="21" width="6.42578125" style="2" bestFit="1" customWidth="1"/>
    <col min="22" max="22" width="5.5703125" style="2" customWidth="1"/>
    <col min="23" max="24" width="6.140625" style="2" customWidth="1"/>
    <col min="25" max="25" width="6.28515625" style="2" customWidth="1"/>
    <col min="26" max="26" width="6.140625" style="2" customWidth="1"/>
    <col min="27" max="27" width="6" style="2" customWidth="1"/>
    <col min="28" max="28" width="5.7109375" style="2" customWidth="1"/>
    <col min="29" max="29" width="5.5703125" style="2" customWidth="1"/>
    <col min="30" max="31" width="6.5703125" style="2" customWidth="1"/>
    <col min="32" max="32" width="6.7109375" style="2" customWidth="1"/>
    <col min="33" max="33" width="8.28515625" style="9" customWidth="1"/>
    <col min="34" max="34" width="7.85546875" style="1" customWidth="1"/>
    <col min="35" max="35" width="15.28515625" style="13" customWidth="1"/>
  </cols>
  <sheetData>
    <row r="1" spans="1:38" ht="20.100000000000001" customHeight="1" x14ac:dyDescent="0.2">
      <c r="A1" s="132" t="s">
        <v>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84"/>
    </row>
    <row r="2" spans="1:38" s="4" customFormat="1" ht="20.100000000000001" customHeight="1" x14ac:dyDescent="0.2">
      <c r="A2" s="135" t="s">
        <v>21</v>
      </c>
      <c r="B2" s="136" t="s">
        <v>133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46"/>
      <c r="AI2" s="85" t="s">
        <v>42</v>
      </c>
    </row>
    <row r="3" spans="1:38" s="5" customFormat="1" ht="20.100000000000001" customHeight="1" x14ac:dyDescent="0.2">
      <c r="A3" s="135"/>
      <c r="B3" s="127">
        <v>1</v>
      </c>
      <c r="C3" s="127">
        <f>SUM(B3+1)</f>
        <v>2</v>
      </c>
      <c r="D3" s="127">
        <f t="shared" ref="D3:AD3" si="0">SUM(C3+1)</f>
        <v>3</v>
      </c>
      <c r="E3" s="127">
        <f t="shared" si="0"/>
        <v>4</v>
      </c>
      <c r="F3" s="127">
        <f t="shared" si="0"/>
        <v>5</v>
      </c>
      <c r="G3" s="127">
        <f t="shared" si="0"/>
        <v>6</v>
      </c>
      <c r="H3" s="127">
        <f t="shared" si="0"/>
        <v>7</v>
      </c>
      <c r="I3" s="127">
        <f t="shared" si="0"/>
        <v>8</v>
      </c>
      <c r="J3" s="127">
        <f t="shared" si="0"/>
        <v>9</v>
      </c>
      <c r="K3" s="127">
        <f t="shared" si="0"/>
        <v>10</v>
      </c>
      <c r="L3" s="127">
        <f t="shared" si="0"/>
        <v>11</v>
      </c>
      <c r="M3" s="127">
        <f t="shared" si="0"/>
        <v>12</v>
      </c>
      <c r="N3" s="127">
        <f t="shared" si="0"/>
        <v>13</v>
      </c>
      <c r="O3" s="127">
        <f t="shared" si="0"/>
        <v>14</v>
      </c>
      <c r="P3" s="127">
        <f t="shared" si="0"/>
        <v>15</v>
      </c>
      <c r="Q3" s="127">
        <f t="shared" si="0"/>
        <v>16</v>
      </c>
      <c r="R3" s="127">
        <f t="shared" si="0"/>
        <v>17</v>
      </c>
      <c r="S3" s="127">
        <f t="shared" si="0"/>
        <v>18</v>
      </c>
      <c r="T3" s="127">
        <f t="shared" si="0"/>
        <v>19</v>
      </c>
      <c r="U3" s="127">
        <f t="shared" si="0"/>
        <v>20</v>
      </c>
      <c r="V3" s="127">
        <f t="shared" si="0"/>
        <v>21</v>
      </c>
      <c r="W3" s="127">
        <f t="shared" si="0"/>
        <v>22</v>
      </c>
      <c r="X3" s="127">
        <f t="shared" si="0"/>
        <v>23</v>
      </c>
      <c r="Y3" s="127">
        <f t="shared" si="0"/>
        <v>24</v>
      </c>
      <c r="Z3" s="127">
        <f t="shared" si="0"/>
        <v>25</v>
      </c>
      <c r="AA3" s="127">
        <f t="shared" si="0"/>
        <v>26</v>
      </c>
      <c r="AB3" s="127">
        <f t="shared" si="0"/>
        <v>27</v>
      </c>
      <c r="AC3" s="127">
        <f t="shared" si="0"/>
        <v>28</v>
      </c>
      <c r="AD3" s="127">
        <f t="shared" si="0"/>
        <v>29</v>
      </c>
      <c r="AE3" s="127">
        <v>30</v>
      </c>
      <c r="AF3" s="127">
        <v>31</v>
      </c>
      <c r="AG3" s="20" t="s">
        <v>41</v>
      </c>
      <c r="AH3" s="27" t="s">
        <v>39</v>
      </c>
      <c r="AI3" s="85" t="s">
        <v>43</v>
      </c>
    </row>
    <row r="4" spans="1:38" s="5" customFormat="1" ht="20.100000000000001" customHeight="1" x14ac:dyDescent="0.2">
      <c r="A4" s="135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20" t="s">
        <v>37</v>
      </c>
      <c r="AH4" s="27" t="s">
        <v>37</v>
      </c>
      <c r="AI4" s="86"/>
    </row>
    <row r="5" spans="1:38" s="5" customFormat="1" ht="20.100000000000001" customHeight="1" x14ac:dyDescent="0.2">
      <c r="A5" s="87" t="s">
        <v>44</v>
      </c>
      <c r="B5" s="16">
        <f>[1]Agosto!$K$5</f>
        <v>0</v>
      </c>
      <c r="C5" s="16">
        <f>[1]Agosto!$K$6</f>
        <v>0</v>
      </c>
      <c r="D5" s="16">
        <f>[1]Agosto!$K$7</f>
        <v>0</v>
      </c>
      <c r="E5" s="16">
        <f>[1]Agosto!$K$8</f>
        <v>0</v>
      </c>
      <c r="F5" s="16">
        <f>[1]Agosto!$K$9</f>
        <v>0</v>
      </c>
      <c r="G5" s="16">
        <f>[1]Agosto!$K$10</f>
        <v>0</v>
      </c>
      <c r="H5" s="16">
        <f>[1]Agosto!$K$11</f>
        <v>0</v>
      </c>
      <c r="I5" s="16">
        <f>[1]Agosto!$K$12</f>
        <v>0</v>
      </c>
      <c r="J5" s="16">
        <f>[1]Agosto!$K$13</f>
        <v>0</v>
      </c>
      <c r="K5" s="16">
        <f>[1]Agosto!$K$14</f>
        <v>0</v>
      </c>
      <c r="L5" s="16">
        <f>[1]Agosto!$K$15</f>
        <v>0</v>
      </c>
      <c r="M5" s="16">
        <f>[1]Agosto!$K$16</f>
        <v>0</v>
      </c>
      <c r="N5" s="16">
        <f>[1]Agosto!$K$17</f>
        <v>3.8000000000000003</v>
      </c>
      <c r="O5" s="16">
        <f>[1]Agosto!$K$18</f>
        <v>0.2</v>
      </c>
      <c r="P5" s="16">
        <f>[1]Agosto!$K$19</f>
        <v>5.4</v>
      </c>
      <c r="Q5" s="16">
        <f>[1]Agosto!$K$20</f>
        <v>1.6</v>
      </c>
      <c r="R5" s="16">
        <f>[1]Agosto!$K$21</f>
        <v>26.6</v>
      </c>
      <c r="S5" s="16">
        <f>[1]Agosto!$K$22</f>
        <v>14.399999999999997</v>
      </c>
      <c r="T5" s="16">
        <f>[1]Agosto!$K$23</f>
        <v>0.2</v>
      </c>
      <c r="U5" s="16">
        <f>[1]Agosto!$K$24</f>
        <v>19.8</v>
      </c>
      <c r="V5" s="16">
        <f>[1]Agosto!$K$25</f>
        <v>0.2</v>
      </c>
      <c r="W5" s="16">
        <f>[1]Agosto!$K$26</f>
        <v>0</v>
      </c>
      <c r="X5" s="16">
        <f>[1]Agosto!$K$27</f>
        <v>0</v>
      </c>
      <c r="Y5" s="16">
        <f>[1]Agosto!$K$28</f>
        <v>0</v>
      </c>
      <c r="Z5" s="16">
        <f>[1]Agosto!$K$29</f>
        <v>0</v>
      </c>
      <c r="AA5" s="16">
        <f>[1]Agosto!$K$30</f>
        <v>0</v>
      </c>
      <c r="AB5" s="16">
        <f>[1]Agosto!$K$31</f>
        <v>0</v>
      </c>
      <c r="AC5" s="16">
        <f>[1]Agosto!$K$32</f>
        <v>0</v>
      </c>
      <c r="AD5" s="16">
        <f>[1]Agosto!$K$33</f>
        <v>0</v>
      </c>
      <c r="AE5" s="16">
        <f>[1]Agosto!$K$34</f>
        <v>0</v>
      </c>
      <c r="AF5" s="15">
        <f>[1]Agosto!$K$35</f>
        <v>0</v>
      </c>
      <c r="AG5" s="21">
        <f>SUM(B5:AF5)</f>
        <v>72.2</v>
      </c>
      <c r="AH5" s="125">
        <f>MAX(B5:AF5)</f>
        <v>26.6</v>
      </c>
      <c r="AI5" s="88">
        <f t="shared" ref="AI5:AI31" si="1">COUNTIF(B5:AF5,"=0,0")</f>
        <v>22</v>
      </c>
    </row>
    <row r="6" spans="1:38" ht="17.100000000000001" customHeight="1" x14ac:dyDescent="0.2">
      <c r="A6" s="87" t="s">
        <v>0</v>
      </c>
      <c r="B6" s="16">
        <f>[2]Agosto!$K$5</f>
        <v>0</v>
      </c>
      <c r="C6" s="16">
        <f>[2]Agosto!$K$6</f>
        <v>0</v>
      </c>
      <c r="D6" s="16">
        <f>[2]Agosto!$K$7</f>
        <v>0.60000000000000009</v>
      </c>
      <c r="E6" s="16">
        <f>[2]Agosto!$K$8</f>
        <v>0</v>
      </c>
      <c r="F6" s="16">
        <f>[2]Agosto!$K$9</f>
        <v>0</v>
      </c>
      <c r="G6" s="16">
        <f>[2]Agosto!$K$10</f>
        <v>0</v>
      </c>
      <c r="H6" s="16">
        <f>[2]Agosto!$K$11</f>
        <v>0</v>
      </c>
      <c r="I6" s="16">
        <f>[2]Agosto!$K$12</f>
        <v>0</v>
      </c>
      <c r="J6" s="16">
        <f>[2]Agosto!$K$13</f>
        <v>0</v>
      </c>
      <c r="K6" s="16">
        <f>[2]Agosto!$K$14</f>
        <v>0</v>
      </c>
      <c r="L6" s="16">
        <f>[2]Agosto!$K$15</f>
        <v>0</v>
      </c>
      <c r="M6" s="16">
        <f>[2]Agosto!$K$16</f>
        <v>0</v>
      </c>
      <c r="N6" s="16">
        <f>[2]Agosto!$K$17</f>
        <v>3.600000000000001</v>
      </c>
      <c r="O6" s="16">
        <f>[2]Agosto!$K$18</f>
        <v>0.2</v>
      </c>
      <c r="P6" s="16">
        <f>[2]Agosto!$K$19</f>
        <v>0</v>
      </c>
      <c r="Q6" s="16">
        <f>[2]Agosto!$K$20</f>
        <v>0.2</v>
      </c>
      <c r="R6" s="16">
        <f>[2]Agosto!$K$21</f>
        <v>0</v>
      </c>
      <c r="S6" s="16">
        <f>[2]Agosto!$K$22</f>
        <v>0</v>
      </c>
      <c r="T6" s="16">
        <f>[2]Agosto!$K$23</f>
        <v>42.8</v>
      </c>
      <c r="U6" s="16">
        <f>[2]Agosto!$K$24</f>
        <v>0.2</v>
      </c>
      <c r="V6" s="16">
        <f>[2]Agosto!$K$25</f>
        <v>0</v>
      </c>
      <c r="W6" s="16">
        <f>[2]Agosto!$K$26</f>
        <v>0</v>
      </c>
      <c r="X6" s="16">
        <f>[2]Agosto!$K$27</f>
        <v>0</v>
      </c>
      <c r="Y6" s="16">
        <f>[2]Agosto!$K$28</f>
        <v>0</v>
      </c>
      <c r="Z6" s="16">
        <f>[2]Agosto!$K$29</f>
        <v>0</v>
      </c>
      <c r="AA6" s="16">
        <f>[2]Agosto!$K$30</f>
        <v>0</v>
      </c>
      <c r="AB6" s="16">
        <f>[2]Agosto!$K$31</f>
        <v>0</v>
      </c>
      <c r="AC6" s="16">
        <f>[2]Agosto!$K$32</f>
        <v>0</v>
      </c>
      <c r="AD6" s="16">
        <f>[2]Agosto!$K$33</f>
        <v>0</v>
      </c>
      <c r="AE6" s="16">
        <f>[2]Agosto!$K$34</f>
        <v>0</v>
      </c>
      <c r="AF6" s="16">
        <f>[2]Agosto!$K$35</f>
        <v>0</v>
      </c>
      <c r="AG6" s="22">
        <f t="shared" ref="AG6:AG17" si="2">SUM(B6:AF6)</f>
        <v>47.6</v>
      </c>
      <c r="AH6" s="24">
        <f>MAX(B6:AF6)</f>
        <v>42.8</v>
      </c>
      <c r="AI6" s="88">
        <f t="shared" si="1"/>
        <v>25</v>
      </c>
    </row>
    <row r="7" spans="1:38" ht="17.100000000000001" customHeight="1" x14ac:dyDescent="0.2">
      <c r="A7" s="87" t="s">
        <v>1</v>
      </c>
      <c r="B7" s="16">
        <f>[3]Agosto!$K$5</f>
        <v>0</v>
      </c>
      <c r="C7" s="16">
        <f>[3]Agosto!$K$6</f>
        <v>0</v>
      </c>
      <c r="D7" s="16" t="str">
        <f>[3]Agosto!$K$7</f>
        <v>*</v>
      </c>
      <c r="E7" s="16">
        <f>[3]Agosto!$K$8</f>
        <v>0</v>
      </c>
      <c r="F7" s="16">
        <f>[3]Agosto!$K$9</f>
        <v>0</v>
      </c>
      <c r="G7" s="16">
        <f>[3]Agosto!$K$10</f>
        <v>0</v>
      </c>
      <c r="H7" s="16">
        <f>[3]Agosto!$K$11</f>
        <v>0</v>
      </c>
      <c r="I7" s="16">
        <f>[3]Agosto!$K$12</f>
        <v>0</v>
      </c>
      <c r="J7" s="16">
        <f>[3]Agosto!$K$13</f>
        <v>0</v>
      </c>
      <c r="K7" s="16">
        <f>[3]Agosto!$K$14</f>
        <v>0</v>
      </c>
      <c r="L7" s="16">
        <f>[3]Agosto!$K$15</f>
        <v>0</v>
      </c>
      <c r="M7" s="16">
        <f>[3]Agosto!$K$16</f>
        <v>0</v>
      </c>
      <c r="N7" s="16">
        <f>[3]Agosto!$K$17</f>
        <v>0</v>
      </c>
      <c r="O7" s="16">
        <f>[3]Agosto!$K$18</f>
        <v>0</v>
      </c>
      <c r="P7" s="16">
        <f>[3]Agosto!$K$19</f>
        <v>0</v>
      </c>
      <c r="Q7" s="16">
        <f>[3]Agosto!$K$20</f>
        <v>0.2</v>
      </c>
      <c r="R7" s="16" t="str">
        <f>[3]Agosto!$K$21</f>
        <v>*</v>
      </c>
      <c r="S7" s="16">
        <f>[3]Agosto!$K$22</f>
        <v>0</v>
      </c>
      <c r="T7" s="16">
        <f>[3]Agosto!$K$23</f>
        <v>0</v>
      </c>
      <c r="U7" s="16">
        <f>[3]Agosto!$K$24</f>
        <v>0</v>
      </c>
      <c r="V7" s="16">
        <f>[3]Agosto!$K$25</f>
        <v>0</v>
      </c>
      <c r="W7" s="16">
        <f>[3]Agosto!$K$26</f>
        <v>0</v>
      </c>
      <c r="X7" s="16">
        <f>[3]Agosto!$K$27</f>
        <v>0</v>
      </c>
      <c r="Y7" s="16">
        <f>[3]Agosto!$K$28</f>
        <v>0</v>
      </c>
      <c r="Z7" s="16">
        <f>[3]Agosto!$K$29</f>
        <v>0</v>
      </c>
      <c r="AA7" s="16">
        <f>[3]Agosto!$K$30</f>
        <v>0</v>
      </c>
      <c r="AB7" s="16">
        <f>[3]Agosto!$K$31</f>
        <v>0</v>
      </c>
      <c r="AC7" s="16">
        <f>[3]Agosto!$K$32</f>
        <v>0</v>
      </c>
      <c r="AD7" s="16">
        <f>[3]Agosto!$K$33</f>
        <v>0</v>
      </c>
      <c r="AE7" s="16">
        <f>[3]Agosto!$K$34</f>
        <v>0</v>
      </c>
      <c r="AF7" s="16">
        <f>[3]Agosto!$K$35</f>
        <v>0</v>
      </c>
      <c r="AG7" s="22">
        <f t="shared" si="2"/>
        <v>0.2</v>
      </c>
      <c r="AH7" s="24">
        <f t="shared" ref="AH7:AH17" si="3">MAX(B7:AF7)</f>
        <v>0.2</v>
      </c>
      <c r="AI7" s="88">
        <f t="shared" si="1"/>
        <v>28</v>
      </c>
    </row>
    <row r="8" spans="1:38" ht="17.100000000000001" customHeight="1" x14ac:dyDescent="0.2">
      <c r="A8" s="87" t="s">
        <v>72</v>
      </c>
      <c r="B8" s="16">
        <f>[4]Agosto!$K$5</f>
        <v>0</v>
      </c>
      <c r="C8" s="16">
        <f>[4]Agosto!$K$6</f>
        <v>0</v>
      </c>
      <c r="D8" s="16">
        <f>[4]Agosto!$K$7</f>
        <v>0</v>
      </c>
      <c r="E8" s="16">
        <f>[4]Agosto!$K$8</f>
        <v>0</v>
      </c>
      <c r="F8" s="16">
        <f>[4]Agosto!$K$9</f>
        <v>0</v>
      </c>
      <c r="G8" s="16">
        <f>[4]Agosto!$K$10</f>
        <v>0</v>
      </c>
      <c r="H8" s="16">
        <f>[4]Agosto!$K$11</f>
        <v>0</v>
      </c>
      <c r="I8" s="16">
        <f>[4]Agosto!$K$12</f>
        <v>0</v>
      </c>
      <c r="J8" s="16">
        <f>[4]Agosto!$K$13</f>
        <v>0</v>
      </c>
      <c r="K8" s="16">
        <f>[4]Agosto!$K$14</f>
        <v>0</v>
      </c>
      <c r="L8" s="16">
        <f>[4]Agosto!$K$15</f>
        <v>0</v>
      </c>
      <c r="M8" s="16">
        <f>[4]Agosto!$K$16</f>
        <v>0</v>
      </c>
      <c r="N8" s="16">
        <f>[4]Agosto!$K$17</f>
        <v>1.5999999999999999</v>
      </c>
      <c r="O8" s="16">
        <f>[4]Agosto!$K$18</f>
        <v>0</v>
      </c>
      <c r="P8" s="16">
        <f>[4]Agosto!$K$19</f>
        <v>22.199999999999996</v>
      </c>
      <c r="Q8" s="16">
        <f>[4]Agosto!$K$20</f>
        <v>6.0000000000000009</v>
      </c>
      <c r="R8" s="16">
        <f>[4]Agosto!$K$21</f>
        <v>6</v>
      </c>
      <c r="S8" s="16">
        <f>[4]Agosto!$K$22</f>
        <v>48.2</v>
      </c>
      <c r="T8" s="16">
        <f>[4]Agosto!$K$23</f>
        <v>7.2</v>
      </c>
      <c r="U8" s="16">
        <f>[4]Agosto!$K$24</f>
        <v>1.6</v>
      </c>
      <c r="V8" s="16">
        <f>[4]Agosto!$K$25</f>
        <v>0</v>
      </c>
      <c r="W8" s="16">
        <f>[4]Agosto!$K$26</f>
        <v>0</v>
      </c>
      <c r="X8" s="16">
        <f>[4]Agosto!$K$27</f>
        <v>0</v>
      </c>
      <c r="Y8" s="16">
        <f>[4]Agosto!$K$28</f>
        <v>0</v>
      </c>
      <c r="Z8" s="16">
        <f>[4]Agosto!$K$29</f>
        <v>0</v>
      </c>
      <c r="AA8" s="16">
        <f>[4]Agosto!$K$30</f>
        <v>0</v>
      </c>
      <c r="AB8" s="16">
        <f>[4]Agosto!$K$31</f>
        <v>0</v>
      </c>
      <c r="AC8" s="16">
        <f>[4]Agosto!$K$32</f>
        <v>0</v>
      </c>
      <c r="AD8" s="16">
        <f>[4]Agosto!$K$33</f>
        <v>0</v>
      </c>
      <c r="AE8" s="16">
        <f>[4]Agosto!$K$34</f>
        <v>0</v>
      </c>
      <c r="AF8" s="16">
        <f>[4]Agosto!$K$35</f>
        <v>0</v>
      </c>
      <c r="AG8" s="22">
        <f t="shared" si="2"/>
        <v>92.8</v>
      </c>
      <c r="AH8" s="24">
        <f t="shared" si="3"/>
        <v>48.2</v>
      </c>
      <c r="AI8" s="88">
        <f t="shared" si="1"/>
        <v>24</v>
      </c>
    </row>
    <row r="9" spans="1:38" ht="17.100000000000001" customHeight="1" x14ac:dyDescent="0.2">
      <c r="A9" s="87" t="s">
        <v>45</v>
      </c>
      <c r="B9" s="16" t="str">
        <f>[5]Agosto!$K$5</f>
        <v>*</v>
      </c>
      <c r="C9" s="16" t="str">
        <f>[5]Agosto!$K$6</f>
        <v>*</v>
      </c>
      <c r="D9" s="16" t="str">
        <f>[5]Agosto!$K$7</f>
        <v>*</v>
      </c>
      <c r="E9" s="16" t="str">
        <f>[5]Agosto!$K$8</f>
        <v>*</v>
      </c>
      <c r="F9" s="16" t="str">
        <f>[5]Agosto!$K$9</f>
        <v>*</v>
      </c>
      <c r="G9" s="16" t="str">
        <f>[5]Agosto!$K$10</f>
        <v>*</v>
      </c>
      <c r="H9" s="16" t="str">
        <f>[5]Agosto!$K$11</f>
        <v>*</v>
      </c>
      <c r="I9" s="16" t="str">
        <f>[5]Agosto!$K$12</f>
        <v>*</v>
      </c>
      <c r="J9" s="16" t="str">
        <f>[5]Agosto!$K$13</f>
        <v>*</v>
      </c>
      <c r="K9" s="16" t="str">
        <f>[5]Agosto!$K$14</f>
        <v>*</v>
      </c>
      <c r="L9" s="16" t="str">
        <f>[5]Agosto!$K$15</f>
        <v>*</v>
      </c>
      <c r="M9" s="16" t="str">
        <f>[5]Agosto!$K$16</f>
        <v>*</v>
      </c>
      <c r="N9" s="16" t="str">
        <f>[5]Agosto!$K$17</f>
        <v>*</v>
      </c>
      <c r="O9" s="16" t="str">
        <f>[5]Agosto!$K$18</f>
        <v>*</v>
      </c>
      <c r="P9" s="16" t="str">
        <f>[5]Agosto!$K$19</f>
        <v>*</v>
      </c>
      <c r="Q9" s="16" t="str">
        <f>[5]Agosto!$K$20</f>
        <v>*</v>
      </c>
      <c r="R9" s="16" t="str">
        <f>[5]Agosto!$K$21</f>
        <v>*</v>
      </c>
      <c r="S9" s="16" t="str">
        <f>[5]Agosto!$K$22</f>
        <v>*</v>
      </c>
      <c r="T9" s="16" t="str">
        <f>[5]Agosto!$K$23</f>
        <v>*</v>
      </c>
      <c r="U9" s="16" t="str">
        <f>[5]Agosto!$K$24</f>
        <v>*</v>
      </c>
      <c r="V9" s="16">
        <f>[5]Agosto!$K$25</f>
        <v>0.2</v>
      </c>
      <c r="W9" s="16">
        <f>[5]Agosto!$K$26</f>
        <v>0</v>
      </c>
      <c r="X9" s="16">
        <f>[5]Agosto!$K$27</f>
        <v>0</v>
      </c>
      <c r="Y9" s="16">
        <f>[5]Agosto!$K$28</f>
        <v>0</v>
      </c>
      <c r="Z9" s="16">
        <f>[5]Agosto!$K$29</f>
        <v>0</v>
      </c>
      <c r="AA9" s="16">
        <f>[5]Agosto!$K$30</f>
        <v>0</v>
      </c>
      <c r="AB9" s="16">
        <f>[5]Agosto!$K$31</f>
        <v>0</v>
      </c>
      <c r="AC9" s="16">
        <f>[5]Agosto!$K$32</f>
        <v>0</v>
      </c>
      <c r="AD9" s="16">
        <f>[5]Agosto!$K$33</f>
        <v>0</v>
      </c>
      <c r="AE9" s="16">
        <f>[5]Agosto!$K$34</f>
        <v>0</v>
      </c>
      <c r="AF9" s="16">
        <f>[5]Agosto!$K$35</f>
        <v>0</v>
      </c>
      <c r="AG9" s="22">
        <f t="shared" si="2"/>
        <v>0.2</v>
      </c>
      <c r="AH9" s="24">
        <f t="shared" si="3"/>
        <v>0.2</v>
      </c>
      <c r="AI9" s="88">
        <f t="shared" si="1"/>
        <v>10</v>
      </c>
    </row>
    <row r="10" spans="1:38" ht="17.100000000000001" customHeight="1" x14ac:dyDescent="0.2">
      <c r="A10" s="87" t="s">
        <v>2</v>
      </c>
      <c r="B10" s="16">
        <f>[6]Agosto!$K$5</f>
        <v>0</v>
      </c>
      <c r="C10" s="16">
        <f>[6]Agosto!$K$6</f>
        <v>0</v>
      </c>
      <c r="D10" s="16">
        <f>[6]Agosto!$K$7</f>
        <v>0</v>
      </c>
      <c r="E10" s="16">
        <f>[6]Agosto!$K$8</f>
        <v>0</v>
      </c>
      <c r="F10" s="16">
        <f>[6]Agosto!$K$9</f>
        <v>0</v>
      </c>
      <c r="G10" s="16">
        <f>[6]Agosto!$K$10</f>
        <v>0</v>
      </c>
      <c r="H10" s="16">
        <f>[6]Agosto!$K$11</f>
        <v>0</v>
      </c>
      <c r="I10" s="16">
        <f>[6]Agosto!$K$12</f>
        <v>0</v>
      </c>
      <c r="J10" s="16">
        <f>[6]Agosto!$K$13</f>
        <v>0</v>
      </c>
      <c r="K10" s="16">
        <f>[6]Agosto!$K$14</f>
        <v>0</v>
      </c>
      <c r="L10" s="16">
        <f>[6]Agosto!$K$15</f>
        <v>0</v>
      </c>
      <c r="M10" s="16">
        <f>[6]Agosto!$K$16</f>
        <v>0</v>
      </c>
      <c r="N10" s="16">
        <f>[6]Agosto!$K$17</f>
        <v>1.2000000000000002</v>
      </c>
      <c r="O10" s="16">
        <f>[6]Agosto!$K$18</f>
        <v>0</v>
      </c>
      <c r="P10" s="16">
        <f>[6]Agosto!$K$19</f>
        <v>0.2</v>
      </c>
      <c r="Q10" s="16">
        <f>[6]Agosto!$K$20</f>
        <v>14.599999999999998</v>
      </c>
      <c r="R10" s="16">
        <f>[6]Agosto!$K$21</f>
        <v>17.399999999999999</v>
      </c>
      <c r="S10" s="16">
        <f>[6]Agosto!$K$22</f>
        <v>4.8</v>
      </c>
      <c r="T10" s="16">
        <f>[6]Agosto!$K$23</f>
        <v>0</v>
      </c>
      <c r="U10" s="16">
        <f>[6]Agosto!$K$24</f>
        <v>0</v>
      </c>
      <c r="V10" s="16">
        <f>[6]Agosto!$K$25</f>
        <v>0</v>
      </c>
      <c r="W10" s="16">
        <f>[6]Agosto!$K$26</f>
        <v>0</v>
      </c>
      <c r="X10" s="16">
        <f>[6]Agosto!$K$27</f>
        <v>0</v>
      </c>
      <c r="Y10" s="16">
        <f>[6]Agosto!$K$28</f>
        <v>0</v>
      </c>
      <c r="Z10" s="16">
        <f>[6]Agosto!$K$29</f>
        <v>0</v>
      </c>
      <c r="AA10" s="16">
        <f>[6]Agosto!$K$30</f>
        <v>0</v>
      </c>
      <c r="AB10" s="16">
        <f>[6]Agosto!$K$31</f>
        <v>0</v>
      </c>
      <c r="AC10" s="16">
        <f>[6]Agosto!$K$32</f>
        <v>0</v>
      </c>
      <c r="AD10" s="16">
        <f>[6]Agosto!$K$33</f>
        <v>0</v>
      </c>
      <c r="AE10" s="16">
        <f>[6]Agosto!$K$34</f>
        <v>0</v>
      </c>
      <c r="AF10" s="16">
        <f>[6]Agosto!$K$35</f>
        <v>0</v>
      </c>
      <c r="AG10" s="22">
        <f t="shared" si="2"/>
        <v>38.199999999999996</v>
      </c>
      <c r="AH10" s="24">
        <f t="shared" si="3"/>
        <v>17.399999999999999</v>
      </c>
      <c r="AI10" s="88">
        <f t="shared" si="1"/>
        <v>26</v>
      </c>
    </row>
    <row r="11" spans="1:38" ht="17.100000000000001" customHeight="1" x14ac:dyDescent="0.2">
      <c r="A11" s="87" t="s">
        <v>3</v>
      </c>
      <c r="B11" s="16">
        <f>[7]Agosto!$K$5</f>
        <v>0</v>
      </c>
      <c r="C11" s="16">
        <f>[7]Agosto!$K$6</f>
        <v>0</v>
      </c>
      <c r="D11" s="16">
        <f>[7]Agosto!$K$7</f>
        <v>0</v>
      </c>
      <c r="E11" s="16">
        <f>[7]Agosto!$K$8</f>
        <v>0</v>
      </c>
      <c r="F11" s="16">
        <f>[7]Agosto!$K$9</f>
        <v>0</v>
      </c>
      <c r="G11" s="16">
        <f>[7]Agosto!$K$10</f>
        <v>0</v>
      </c>
      <c r="H11" s="16">
        <f>[7]Agosto!$K$11</f>
        <v>0</v>
      </c>
      <c r="I11" s="16">
        <f>[7]Agosto!$K$12</f>
        <v>0</v>
      </c>
      <c r="J11" s="16">
        <f>[7]Agosto!$K$13</f>
        <v>0</v>
      </c>
      <c r="K11" s="16">
        <f>[7]Agosto!$K$14</f>
        <v>0</v>
      </c>
      <c r="L11" s="16">
        <f>[7]Agosto!$K$15</f>
        <v>0</v>
      </c>
      <c r="M11" s="16">
        <f>[7]Agosto!$K$16</f>
        <v>0</v>
      </c>
      <c r="N11" s="16">
        <f>[7]Agosto!$K$17</f>
        <v>0</v>
      </c>
      <c r="O11" s="16">
        <f>[7]Agosto!$K$18</f>
        <v>0</v>
      </c>
      <c r="P11" s="16">
        <f>[7]Agosto!$K$19</f>
        <v>0</v>
      </c>
      <c r="Q11" s="16">
        <f>[7]Agosto!$K$20</f>
        <v>0.2</v>
      </c>
      <c r="R11" s="16">
        <f>[7]Agosto!$K$21</f>
        <v>0.4</v>
      </c>
      <c r="S11" s="16">
        <f>[7]Agosto!$K$22</f>
        <v>0</v>
      </c>
      <c r="T11" s="16">
        <f>[7]Agosto!$K$23</f>
        <v>0</v>
      </c>
      <c r="U11" s="16">
        <f>[7]Agosto!$K$24</f>
        <v>24.6</v>
      </c>
      <c r="V11" s="16">
        <f>[7]Agosto!$K$25</f>
        <v>1</v>
      </c>
      <c r="W11" s="16">
        <f>[7]Agosto!$K$26</f>
        <v>0</v>
      </c>
      <c r="X11" s="16">
        <f>[7]Agosto!$K$27</f>
        <v>0</v>
      </c>
      <c r="Y11" s="16">
        <f>[7]Agosto!$K$28</f>
        <v>0</v>
      </c>
      <c r="Z11" s="16">
        <f>[7]Agosto!$K$29</f>
        <v>0</v>
      </c>
      <c r="AA11" s="16">
        <f>[7]Agosto!$K$30</f>
        <v>0</v>
      </c>
      <c r="AB11" s="16">
        <f>[7]Agosto!$K$31</f>
        <v>0</v>
      </c>
      <c r="AC11" s="16">
        <f>[7]Agosto!$K$32</f>
        <v>0</v>
      </c>
      <c r="AD11" s="16">
        <f>[7]Agosto!$K$33</f>
        <v>0</v>
      </c>
      <c r="AE11" s="16">
        <f>[7]Agosto!$K$34</f>
        <v>0</v>
      </c>
      <c r="AF11" s="16">
        <f>[7]Agosto!$K$35</f>
        <v>0</v>
      </c>
      <c r="AG11" s="22">
        <f t="shared" si="2"/>
        <v>26.200000000000003</v>
      </c>
      <c r="AH11" s="24">
        <f t="shared" si="3"/>
        <v>24.6</v>
      </c>
      <c r="AI11" s="88">
        <f t="shared" si="1"/>
        <v>27</v>
      </c>
    </row>
    <row r="12" spans="1:38" ht="17.100000000000001" customHeight="1" x14ac:dyDescent="0.2">
      <c r="A12" s="87" t="s">
        <v>4</v>
      </c>
      <c r="B12" s="16" t="str">
        <f>[8]Agosto!$K$5</f>
        <v>*</v>
      </c>
      <c r="C12" s="16" t="str">
        <f>[8]Agosto!$K$6</f>
        <v>*</v>
      </c>
      <c r="D12" s="16" t="str">
        <f>[8]Agosto!$K$7</f>
        <v>*</v>
      </c>
      <c r="E12" s="16" t="str">
        <f>[8]Agosto!$K$8</f>
        <v>*</v>
      </c>
      <c r="F12" s="16" t="str">
        <f>[8]Agosto!$K$9</f>
        <v>*</v>
      </c>
      <c r="G12" s="16" t="str">
        <f>[8]Agosto!$K$10</f>
        <v>*</v>
      </c>
      <c r="H12" s="16" t="str">
        <f>[8]Agosto!$K$11</f>
        <v>*</v>
      </c>
      <c r="I12" s="16" t="str">
        <f>[8]Agosto!$K$12</f>
        <v>*</v>
      </c>
      <c r="J12" s="16" t="str">
        <f>[8]Agosto!$K$13</f>
        <v>*</v>
      </c>
      <c r="K12" s="16" t="str">
        <f>[8]Agosto!$K$14</f>
        <v>*</v>
      </c>
      <c r="L12" s="16" t="str">
        <f>[8]Agosto!$K$15</f>
        <v>*</v>
      </c>
      <c r="M12" s="16" t="str">
        <f>[8]Agosto!$K$16</f>
        <v>*</v>
      </c>
      <c r="N12" s="16" t="str">
        <f>[8]Agosto!$K$17</f>
        <v>*</v>
      </c>
      <c r="O12" s="16" t="str">
        <f>[8]Agosto!$K$18</f>
        <v>*</v>
      </c>
      <c r="P12" s="16" t="str">
        <f>[8]Agosto!$K$19</f>
        <v>*</v>
      </c>
      <c r="Q12" s="16" t="str">
        <f>[8]Agosto!$K$20</f>
        <v>*</v>
      </c>
      <c r="R12" s="16" t="str">
        <f>[8]Agosto!$K$21</f>
        <v>*</v>
      </c>
      <c r="S12" s="16" t="str">
        <f>[8]Agosto!$K$22</f>
        <v>*</v>
      </c>
      <c r="T12" s="16" t="str">
        <f>[8]Agosto!$K$23</f>
        <v>*</v>
      </c>
      <c r="U12" s="16" t="str">
        <f>[8]Agosto!$K$24</f>
        <v>*</v>
      </c>
      <c r="V12" s="16" t="str">
        <f>[8]Agosto!$K$25</f>
        <v>*</v>
      </c>
      <c r="W12" s="16" t="str">
        <f>[8]Agosto!$K$26</f>
        <v>*</v>
      </c>
      <c r="X12" s="16" t="str">
        <f>[8]Agosto!$K$27</f>
        <v>*</v>
      </c>
      <c r="Y12" s="16" t="str">
        <f>[8]Agosto!$K$28</f>
        <v>*</v>
      </c>
      <c r="Z12" s="16" t="str">
        <f>[8]Agosto!$K$29</f>
        <v>*</v>
      </c>
      <c r="AA12" s="16" t="str">
        <f>[8]Agosto!$K$30</f>
        <v>*</v>
      </c>
      <c r="AB12" s="16" t="str">
        <f>[8]Agosto!$K$31</f>
        <v>*</v>
      </c>
      <c r="AC12" s="16" t="str">
        <f>[8]Agosto!$K$32</f>
        <v>*</v>
      </c>
      <c r="AD12" s="16" t="str">
        <f>[8]Agosto!$K$33</f>
        <v>*</v>
      </c>
      <c r="AE12" s="16" t="str">
        <f>[8]Agosto!$K$34</f>
        <v>*</v>
      </c>
      <c r="AF12" s="16" t="str">
        <f>[8]Agosto!$K$35</f>
        <v>*</v>
      </c>
      <c r="AG12" s="22" t="s">
        <v>138</v>
      </c>
      <c r="AH12" s="24" t="s">
        <v>138</v>
      </c>
      <c r="AI12" s="88" t="s">
        <v>138</v>
      </c>
    </row>
    <row r="13" spans="1:38" ht="17.100000000000001" customHeight="1" x14ac:dyDescent="0.2">
      <c r="A13" s="87" t="s">
        <v>5</v>
      </c>
      <c r="B13" s="16">
        <f>[9]Agosto!$K$5</f>
        <v>0</v>
      </c>
      <c r="C13" s="16">
        <f>[9]Agosto!$K$6</f>
        <v>0</v>
      </c>
      <c r="D13" s="16">
        <f>[9]Agosto!$K$7</f>
        <v>0</v>
      </c>
      <c r="E13" s="16">
        <f>[9]Agosto!$K$8</f>
        <v>0</v>
      </c>
      <c r="F13" s="16">
        <f>[9]Agosto!$K$9</f>
        <v>0</v>
      </c>
      <c r="G13" s="16">
        <f>[9]Agosto!$K$10</f>
        <v>0</v>
      </c>
      <c r="H13" s="16">
        <f>[9]Agosto!$K$11</f>
        <v>0</v>
      </c>
      <c r="I13" s="16">
        <f>[9]Agosto!$K$12</f>
        <v>0</v>
      </c>
      <c r="J13" s="16">
        <f>[9]Agosto!$K$13</f>
        <v>0</v>
      </c>
      <c r="K13" s="16">
        <f>[9]Agosto!$K$14</f>
        <v>0</v>
      </c>
      <c r="L13" s="16">
        <f>[9]Agosto!$K$15</f>
        <v>0</v>
      </c>
      <c r="M13" s="16">
        <f>[9]Agosto!$K$16</f>
        <v>0</v>
      </c>
      <c r="N13" s="16">
        <f>[9]Agosto!$K$17</f>
        <v>4.2</v>
      </c>
      <c r="O13" s="16">
        <f>[9]Agosto!$K$18</f>
        <v>0.2</v>
      </c>
      <c r="P13" s="16">
        <f>[9]Agosto!$K$19</f>
        <v>4</v>
      </c>
      <c r="Q13" s="16">
        <f>[9]Agosto!$K$20</f>
        <v>10.8</v>
      </c>
      <c r="R13" s="16">
        <f>[9]Agosto!$K$21</f>
        <v>14.8</v>
      </c>
      <c r="S13" s="16">
        <f>[9]Agosto!$K$22</f>
        <v>1.4</v>
      </c>
      <c r="T13" s="16">
        <f>[9]Agosto!$K$23</f>
        <v>0</v>
      </c>
      <c r="U13" s="16">
        <f>[9]Agosto!$K$24</f>
        <v>0</v>
      </c>
      <c r="V13" s="16">
        <f>[9]Agosto!$K$25</f>
        <v>0</v>
      </c>
      <c r="W13" s="16">
        <f>[9]Agosto!$K$26</f>
        <v>0</v>
      </c>
      <c r="X13" s="16">
        <f>[9]Agosto!$K$27</f>
        <v>0.2</v>
      </c>
      <c r="Y13" s="16">
        <f>[9]Agosto!$K$28</f>
        <v>0</v>
      </c>
      <c r="Z13" s="16">
        <f>[9]Agosto!$K$29</f>
        <v>0</v>
      </c>
      <c r="AA13" s="16">
        <f>[9]Agosto!$K$30</f>
        <v>0</v>
      </c>
      <c r="AB13" s="16">
        <f>[9]Agosto!$K$31</f>
        <v>0</v>
      </c>
      <c r="AC13" s="16">
        <f>[9]Agosto!$K$32</f>
        <v>0</v>
      </c>
      <c r="AD13" s="16">
        <f>[9]Agosto!$K$33</f>
        <v>0</v>
      </c>
      <c r="AE13" s="16">
        <f>[9]Agosto!$K$34</f>
        <v>0</v>
      </c>
      <c r="AF13" s="16">
        <f>[9]Agosto!$K$35</f>
        <v>0</v>
      </c>
      <c r="AG13" s="22">
        <f t="shared" si="2"/>
        <v>35.6</v>
      </c>
      <c r="AH13" s="24">
        <f t="shared" si="3"/>
        <v>14.8</v>
      </c>
      <c r="AI13" s="88">
        <f t="shared" si="1"/>
        <v>24</v>
      </c>
    </row>
    <row r="14" spans="1:38" ht="17.100000000000001" customHeight="1" x14ac:dyDescent="0.2">
      <c r="A14" s="87" t="s">
        <v>47</v>
      </c>
      <c r="B14" s="16">
        <f>[10]Agosto!$K$5</f>
        <v>0</v>
      </c>
      <c r="C14" s="16">
        <f>[10]Agosto!$K$6</f>
        <v>0</v>
      </c>
      <c r="D14" s="16">
        <f>[10]Agosto!$K$7</f>
        <v>0</v>
      </c>
      <c r="E14" s="16">
        <f>[10]Agosto!$K$8</f>
        <v>0</v>
      </c>
      <c r="F14" s="16">
        <f>[10]Agosto!$K$9</f>
        <v>0</v>
      </c>
      <c r="G14" s="16">
        <f>[10]Agosto!$K$10</f>
        <v>0</v>
      </c>
      <c r="H14" s="16">
        <f>[10]Agosto!$K$11</f>
        <v>0</v>
      </c>
      <c r="I14" s="16">
        <f>[10]Agosto!$K$12</f>
        <v>0</v>
      </c>
      <c r="J14" s="16">
        <f>[10]Agosto!$K$13</f>
        <v>0</v>
      </c>
      <c r="K14" s="16">
        <f>[10]Agosto!$K$14</f>
        <v>0</v>
      </c>
      <c r="L14" s="16">
        <f>[10]Agosto!$K$15</f>
        <v>0</v>
      </c>
      <c r="M14" s="16">
        <f>[10]Agosto!$K$16</f>
        <v>0</v>
      </c>
      <c r="N14" s="16">
        <f>[10]Agosto!$K$17</f>
        <v>0.6</v>
      </c>
      <c r="O14" s="16">
        <f>[10]Agosto!$K$18</f>
        <v>1</v>
      </c>
      <c r="P14" s="16">
        <f>[10]Agosto!$K$19</f>
        <v>0</v>
      </c>
      <c r="Q14" s="16">
        <f>[10]Agosto!$K$20</f>
        <v>25.200000000000003</v>
      </c>
      <c r="R14" s="16">
        <f>[10]Agosto!$K$21</f>
        <v>1</v>
      </c>
      <c r="S14" s="16">
        <f>[10]Agosto!$K$22</f>
        <v>3.2</v>
      </c>
      <c r="T14" s="16">
        <f>[10]Agosto!$K$23</f>
        <v>0</v>
      </c>
      <c r="U14" s="16">
        <f>[10]Agosto!$K$24</f>
        <v>22</v>
      </c>
      <c r="V14" s="16">
        <f>[10]Agosto!$K$25</f>
        <v>0</v>
      </c>
      <c r="W14" s="16">
        <f>[10]Agosto!$K$26</f>
        <v>0</v>
      </c>
      <c r="X14" s="16">
        <f>[10]Agosto!$K$27</f>
        <v>0</v>
      </c>
      <c r="Y14" s="16">
        <f>[10]Agosto!$K$28</f>
        <v>0</v>
      </c>
      <c r="Z14" s="16">
        <f>[10]Agosto!$K$29</f>
        <v>0</v>
      </c>
      <c r="AA14" s="16">
        <f>[10]Agosto!$K$30</f>
        <v>0</v>
      </c>
      <c r="AB14" s="16">
        <f>[10]Agosto!$K$31</f>
        <v>0</v>
      </c>
      <c r="AC14" s="16">
        <f>[10]Agosto!$K$32</f>
        <v>0</v>
      </c>
      <c r="AD14" s="16">
        <f>[10]Agosto!$K$33</f>
        <v>0</v>
      </c>
      <c r="AE14" s="16">
        <f>[10]Agosto!$K$34</f>
        <v>0</v>
      </c>
      <c r="AF14" s="16">
        <f>[10]Agosto!$K$35</f>
        <v>0</v>
      </c>
      <c r="AG14" s="22">
        <f>SUM(B14:AF14)</f>
        <v>53</v>
      </c>
      <c r="AH14" s="24">
        <f>MAX(B14:AF14)</f>
        <v>25.200000000000003</v>
      </c>
      <c r="AI14" s="88">
        <f t="shared" si="1"/>
        <v>25</v>
      </c>
    </row>
    <row r="15" spans="1:38" ht="17.100000000000001" customHeight="1" x14ac:dyDescent="0.2">
      <c r="A15" s="87" t="s">
        <v>6</v>
      </c>
      <c r="B15" s="16">
        <f>[11]Agosto!$K$5</f>
        <v>0</v>
      </c>
      <c r="C15" s="16">
        <f>[11]Agosto!$K$6</f>
        <v>0</v>
      </c>
      <c r="D15" s="16">
        <f>[11]Agosto!$K$7</f>
        <v>0</v>
      </c>
      <c r="E15" s="16">
        <f>[11]Agosto!$K$8</f>
        <v>0</v>
      </c>
      <c r="F15" s="16">
        <f>[11]Agosto!$K$9</f>
        <v>0</v>
      </c>
      <c r="G15" s="16">
        <f>[11]Agosto!$K$10</f>
        <v>0</v>
      </c>
      <c r="H15" s="16">
        <f>[11]Agosto!$K$11</f>
        <v>0</v>
      </c>
      <c r="I15" s="16">
        <f>[11]Agosto!$K$12</f>
        <v>0</v>
      </c>
      <c r="J15" s="16">
        <f>[11]Agosto!$K$13</f>
        <v>0</v>
      </c>
      <c r="K15" s="16">
        <f>[11]Agosto!$K$14</f>
        <v>0</v>
      </c>
      <c r="L15" s="16">
        <f>[11]Agosto!$K$15</f>
        <v>0</v>
      </c>
      <c r="M15" s="16">
        <f>[11]Agosto!$K$16</f>
        <v>0</v>
      </c>
      <c r="N15" s="16">
        <f>[11]Agosto!$K$17</f>
        <v>0</v>
      </c>
      <c r="O15" s="16">
        <f>[11]Agosto!$K$18</f>
        <v>0</v>
      </c>
      <c r="P15" s="16">
        <f>[11]Agosto!$K$19</f>
        <v>0</v>
      </c>
      <c r="Q15" s="16">
        <f>[11]Agosto!$K$20</f>
        <v>19.2</v>
      </c>
      <c r="R15" s="16">
        <f>[11]Agosto!$K$21</f>
        <v>32.200000000000003</v>
      </c>
      <c r="S15" s="16">
        <f>[11]Agosto!$K$22</f>
        <v>3.4000000000000004</v>
      </c>
      <c r="T15" s="16">
        <f>[11]Agosto!$K$23</f>
        <v>0</v>
      </c>
      <c r="U15" s="16">
        <f>[11]Agosto!$K$24</f>
        <v>22</v>
      </c>
      <c r="V15" s="16">
        <f>[11]Agosto!$K$25</f>
        <v>0</v>
      </c>
      <c r="W15" s="16">
        <f>[11]Agosto!$K$26</f>
        <v>0</v>
      </c>
      <c r="X15" s="16">
        <f>[11]Agosto!$K$27</f>
        <v>0</v>
      </c>
      <c r="Y15" s="16">
        <f>[11]Agosto!$K$28</f>
        <v>0</v>
      </c>
      <c r="Z15" s="16">
        <f>[11]Agosto!$K$29</f>
        <v>0</v>
      </c>
      <c r="AA15" s="16">
        <f>[11]Agosto!$K$30</f>
        <v>0</v>
      </c>
      <c r="AB15" s="16">
        <f>[11]Agosto!$K$31</f>
        <v>0</v>
      </c>
      <c r="AC15" s="16">
        <f>[11]Agosto!$K$32</f>
        <v>0</v>
      </c>
      <c r="AD15" s="16">
        <f>[11]Agosto!$K$33</f>
        <v>0</v>
      </c>
      <c r="AE15" s="16">
        <f>[11]Agosto!$K$34</f>
        <v>0</v>
      </c>
      <c r="AF15" s="16">
        <f>[11]Agosto!$K$35</f>
        <v>0</v>
      </c>
      <c r="AG15" s="22">
        <f t="shared" si="2"/>
        <v>76.800000000000011</v>
      </c>
      <c r="AH15" s="24">
        <f t="shared" si="3"/>
        <v>32.200000000000003</v>
      </c>
      <c r="AI15" s="88">
        <f t="shared" si="1"/>
        <v>27</v>
      </c>
      <c r="AJ15" s="18" t="s">
        <v>51</v>
      </c>
    </row>
    <row r="16" spans="1:38" ht="17.100000000000001" customHeight="1" x14ac:dyDescent="0.2">
      <c r="A16" s="87" t="s">
        <v>7</v>
      </c>
      <c r="B16" s="16">
        <f>[12]Agosto!$K$5</f>
        <v>0</v>
      </c>
      <c r="C16" s="16">
        <f>[12]Agosto!$K$6</f>
        <v>0.2</v>
      </c>
      <c r="D16" s="16">
        <f>[12]Agosto!$K$7</f>
        <v>0.8</v>
      </c>
      <c r="E16" s="16">
        <f>[12]Agosto!$K$8</f>
        <v>0</v>
      </c>
      <c r="F16" s="16">
        <f>[12]Agosto!$K$9</f>
        <v>0</v>
      </c>
      <c r="G16" s="16">
        <f>[12]Agosto!$K$10</f>
        <v>0</v>
      </c>
      <c r="H16" s="16">
        <f>[12]Agosto!$K$11</f>
        <v>0</v>
      </c>
      <c r="I16" s="16">
        <f>[12]Agosto!$K$12</f>
        <v>0</v>
      </c>
      <c r="J16" s="16">
        <f>[12]Agosto!$K$13</f>
        <v>0</v>
      </c>
      <c r="K16" s="16">
        <f>[12]Agosto!$K$14</f>
        <v>0</v>
      </c>
      <c r="L16" s="16">
        <f>[12]Agosto!$K$15</f>
        <v>0</v>
      </c>
      <c r="M16" s="16">
        <f>[12]Agosto!$K$16</f>
        <v>0</v>
      </c>
      <c r="N16" s="16">
        <f>[12]Agosto!$K$17</f>
        <v>6</v>
      </c>
      <c r="O16" s="16">
        <f>[12]Agosto!$K$18</f>
        <v>2.8</v>
      </c>
      <c r="P16" s="16">
        <f>[12]Agosto!$K$19</f>
        <v>17.200000000000003</v>
      </c>
      <c r="Q16" s="16">
        <f>[12]Agosto!$K$20</f>
        <v>15.599999999999998</v>
      </c>
      <c r="R16" s="16">
        <f>[12]Agosto!$K$21</f>
        <v>4.0000000000000009</v>
      </c>
      <c r="S16" s="16">
        <f>[12]Agosto!$K$22</f>
        <v>1.7999999999999998</v>
      </c>
      <c r="T16" s="16">
        <f>[12]Agosto!$K$23</f>
        <v>1</v>
      </c>
      <c r="U16" s="16">
        <f>[12]Agosto!$K$24</f>
        <v>0.4</v>
      </c>
      <c r="V16" s="16">
        <f>[12]Agosto!$K$25</f>
        <v>0</v>
      </c>
      <c r="W16" s="16">
        <f>[12]Agosto!$K$26</f>
        <v>0</v>
      </c>
      <c r="X16" s="16">
        <f>[12]Agosto!$K$27</f>
        <v>0.2</v>
      </c>
      <c r="Y16" s="16">
        <f>[12]Agosto!$K$28</f>
        <v>0</v>
      </c>
      <c r="Z16" s="16">
        <f>[12]Agosto!$K$29</f>
        <v>0</v>
      </c>
      <c r="AA16" s="16">
        <f>[12]Agosto!$K$30</f>
        <v>0</v>
      </c>
      <c r="AB16" s="16">
        <f>[12]Agosto!$K$31</f>
        <v>0</v>
      </c>
      <c r="AC16" s="16">
        <f>[12]Agosto!$K$32</f>
        <v>0</v>
      </c>
      <c r="AD16" s="16">
        <f>[12]Agosto!$K$33</f>
        <v>0</v>
      </c>
      <c r="AE16" s="16">
        <f>[12]Agosto!$K$34</f>
        <v>0</v>
      </c>
      <c r="AF16" s="16">
        <f>[12]Agosto!$K$35</f>
        <v>0</v>
      </c>
      <c r="AG16" s="22">
        <f t="shared" si="2"/>
        <v>50</v>
      </c>
      <c r="AH16" s="24">
        <f t="shared" si="3"/>
        <v>17.200000000000003</v>
      </c>
      <c r="AI16" s="88">
        <f t="shared" si="1"/>
        <v>20</v>
      </c>
      <c r="AL16" s="18" t="s">
        <v>51</v>
      </c>
    </row>
    <row r="17" spans="1:37" ht="17.100000000000001" customHeight="1" x14ac:dyDescent="0.2">
      <c r="A17" s="87" t="s">
        <v>8</v>
      </c>
      <c r="B17" s="16">
        <f>[13]Agosto!$K$5</f>
        <v>0</v>
      </c>
      <c r="C17" s="16">
        <f>[13]Agosto!$K$6</f>
        <v>1.4</v>
      </c>
      <c r="D17" s="16">
        <f>[13]Agosto!$K$7</f>
        <v>1.7999999999999998</v>
      </c>
      <c r="E17" s="16">
        <f>[13]Agosto!$K$8</f>
        <v>0.2</v>
      </c>
      <c r="F17" s="16">
        <f>[13]Agosto!$K$9</f>
        <v>0</v>
      </c>
      <c r="G17" s="16">
        <f>[13]Agosto!$K$10</f>
        <v>0</v>
      </c>
      <c r="H17" s="16">
        <f>[13]Agosto!$K$11</f>
        <v>0</v>
      </c>
      <c r="I17" s="16">
        <f>[13]Agosto!$K$12</f>
        <v>0</v>
      </c>
      <c r="J17" s="16">
        <f>[13]Agosto!$K$13</f>
        <v>0</v>
      </c>
      <c r="K17" s="16">
        <f>[13]Agosto!$K$14</f>
        <v>0</v>
      </c>
      <c r="L17" s="16">
        <f>[13]Agosto!$K$15</f>
        <v>0</v>
      </c>
      <c r="M17" s="16">
        <f>[13]Agosto!$K$16</f>
        <v>0</v>
      </c>
      <c r="N17" s="16">
        <f>[13]Agosto!$K$17</f>
        <v>9.6000000000000014</v>
      </c>
      <c r="O17" s="16">
        <f>[13]Agosto!$K$18</f>
        <v>0.8</v>
      </c>
      <c r="P17" s="16">
        <f>[13]Agosto!$K$19</f>
        <v>56.199999999999996</v>
      </c>
      <c r="Q17" s="16">
        <f>[13]Agosto!$K$20</f>
        <v>25.8</v>
      </c>
      <c r="R17" s="16">
        <f>[13]Agosto!$K$21</f>
        <v>1.2</v>
      </c>
      <c r="S17" s="16">
        <f>[13]Agosto!$K$22</f>
        <v>0</v>
      </c>
      <c r="T17" s="16">
        <f>[13]Agosto!$K$23</f>
        <v>1.2000000000000002</v>
      </c>
      <c r="U17" s="16">
        <f>[13]Agosto!$K$24</f>
        <v>3.4000000000000004</v>
      </c>
      <c r="V17" s="16">
        <f>[13]Agosto!$K$25</f>
        <v>0</v>
      </c>
      <c r="W17" s="16">
        <f>[13]Agosto!$K$26</f>
        <v>0</v>
      </c>
      <c r="X17" s="16">
        <f>[13]Agosto!$K$27</f>
        <v>8.1999999999999993</v>
      </c>
      <c r="Y17" s="16">
        <f>[13]Agosto!$K$28</f>
        <v>0</v>
      </c>
      <c r="Z17" s="16">
        <f>[13]Agosto!$K$29</f>
        <v>0</v>
      </c>
      <c r="AA17" s="16">
        <f>[13]Agosto!$K$30</f>
        <v>0</v>
      </c>
      <c r="AB17" s="16">
        <f>[13]Agosto!$K$31</f>
        <v>0</v>
      </c>
      <c r="AC17" s="16">
        <f>[13]Agosto!$K$32</f>
        <v>0</v>
      </c>
      <c r="AD17" s="16">
        <f>[13]Agosto!$K$33</f>
        <v>0</v>
      </c>
      <c r="AE17" s="16">
        <f>[13]Agosto!$K$34</f>
        <v>0</v>
      </c>
      <c r="AF17" s="16">
        <f>[13]Agosto!$K$35</f>
        <v>0</v>
      </c>
      <c r="AG17" s="22">
        <f t="shared" si="2"/>
        <v>109.80000000000001</v>
      </c>
      <c r="AH17" s="24">
        <f t="shared" si="3"/>
        <v>56.199999999999996</v>
      </c>
      <c r="AI17" s="88">
        <f t="shared" si="1"/>
        <v>20</v>
      </c>
      <c r="AK17" s="18" t="s">
        <v>51</v>
      </c>
    </row>
    <row r="18" spans="1:37" ht="17.100000000000001" customHeight="1" x14ac:dyDescent="0.2">
      <c r="A18" s="87" t="s">
        <v>9</v>
      </c>
      <c r="B18" s="16">
        <f>[14]Agosto!$K$5</f>
        <v>0</v>
      </c>
      <c r="C18" s="16" t="str">
        <f>[14]Agosto!$K$6</f>
        <v>*</v>
      </c>
      <c r="D18" s="16" t="str">
        <f>[14]Agosto!$K$7</f>
        <v>*</v>
      </c>
      <c r="E18" s="16">
        <f>[14]Agosto!$K$8</f>
        <v>0</v>
      </c>
      <c r="F18" s="16">
        <f>[14]Agosto!$K$9</f>
        <v>0</v>
      </c>
      <c r="G18" s="16">
        <f>[14]Agosto!$K$10</f>
        <v>0</v>
      </c>
      <c r="H18" s="16">
        <f>[14]Agosto!$K$11</f>
        <v>0</v>
      </c>
      <c r="I18" s="16">
        <f>[14]Agosto!$K$12</f>
        <v>0</v>
      </c>
      <c r="J18" s="16">
        <f>[14]Agosto!$K$13</f>
        <v>0</v>
      </c>
      <c r="K18" s="16">
        <f>[14]Agosto!$K$14</f>
        <v>0</v>
      </c>
      <c r="L18" s="16">
        <f>[14]Agosto!$K$15</f>
        <v>0</v>
      </c>
      <c r="M18" s="16">
        <f>[14]Agosto!$K$16</f>
        <v>0</v>
      </c>
      <c r="N18" s="16">
        <f>[14]Agosto!$K$17</f>
        <v>2.6000000000000005</v>
      </c>
      <c r="O18" s="16">
        <f>[14]Agosto!$K$18</f>
        <v>0.2</v>
      </c>
      <c r="P18" s="16">
        <f>[14]Agosto!$K$19</f>
        <v>48</v>
      </c>
      <c r="Q18" s="16">
        <f>[14]Agosto!$K$20</f>
        <v>10.199999999999998</v>
      </c>
      <c r="R18" s="16">
        <f>[14]Agosto!$K$21</f>
        <v>13.2</v>
      </c>
      <c r="S18" s="16">
        <f>[14]Agosto!$K$22</f>
        <v>27.4</v>
      </c>
      <c r="T18" s="16">
        <f>[14]Agosto!$K$23</f>
        <v>5.0000000000000009</v>
      </c>
      <c r="U18" s="16">
        <f>[14]Agosto!$K$24</f>
        <v>0</v>
      </c>
      <c r="V18" s="16">
        <f>[14]Agosto!$K$25</f>
        <v>0</v>
      </c>
      <c r="W18" s="16">
        <f>[14]Agosto!$K$26</f>
        <v>0</v>
      </c>
      <c r="X18" s="16">
        <f>[14]Agosto!$K$27</f>
        <v>0</v>
      </c>
      <c r="Y18" s="16">
        <f>[14]Agosto!$K$28</f>
        <v>9.1999999999999993</v>
      </c>
      <c r="Z18" s="16">
        <f>[14]Agosto!$K$29</f>
        <v>0</v>
      </c>
      <c r="AA18" s="16">
        <f>[14]Agosto!$K$30</f>
        <v>0</v>
      </c>
      <c r="AB18" s="16">
        <f>[14]Agosto!$K$31</f>
        <v>0</v>
      </c>
      <c r="AC18" s="16">
        <f>[14]Agosto!$K$32</f>
        <v>0</v>
      </c>
      <c r="AD18" s="16">
        <f>[14]Agosto!$K$33</f>
        <v>0</v>
      </c>
      <c r="AE18" s="16">
        <f>[14]Agosto!$K$34</f>
        <v>0</v>
      </c>
      <c r="AF18" s="16">
        <f>[14]Agosto!$K$35</f>
        <v>0</v>
      </c>
      <c r="AG18" s="22">
        <f t="shared" ref="AG18:AG29" si="4">SUM(B18:AF18)</f>
        <v>115.8</v>
      </c>
      <c r="AH18" s="24">
        <f t="shared" ref="AH18:AH29" si="5">MAX(B18:AF18)</f>
        <v>48</v>
      </c>
      <c r="AI18" s="88">
        <f t="shared" si="1"/>
        <v>21</v>
      </c>
      <c r="AJ18" s="18" t="s">
        <v>51</v>
      </c>
      <c r="AK18" s="18" t="s">
        <v>51</v>
      </c>
    </row>
    <row r="19" spans="1:37" ht="17.100000000000001" customHeight="1" x14ac:dyDescent="0.2">
      <c r="A19" s="87" t="s">
        <v>46</v>
      </c>
      <c r="B19" s="16">
        <f>[15]Agosto!$K$5</f>
        <v>0</v>
      </c>
      <c r="C19" s="16">
        <f>[15]Agosto!$K$6</f>
        <v>0</v>
      </c>
      <c r="D19" s="16">
        <f>[15]Agosto!$K$7</f>
        <v>0.4</v>
      </c>
      <c r="E19" s="16">
        <f>[15]Agosto!$K$8</f>
        <v>0</v>
      </c>
      <c r="F19" s="16">
        <f>[15]Agosto!$K$9</f>
        <v>0</v>
      </c>
      <c r="G19" s="16">
        <f>[15]Agosto!$K$10</f>
        <v>0</v>
      </c>
      <c r="H19" s="16">
        <f>[15]Agosto!$K$11</f>
        <v>0</v>
      </c>
      <c r="I19" s="16">
        <f>[15]Agosto!$K$12</f>
        <v>0</v>
      </c>
      <c r="J19" s="16">
        <f>[15]Agosto!$K$13</f>
        <v>0</v>
      </c>
      <c r="K19" s="16">
        <f>[15]Agosto!$K$14</f>
        <v>0</v>
      </c>
      <c r="L19" s="16">
        <f>[15]Agosto!$K$15</f>
        <v>0</v>
      </c>
      <c r="M19" s="16">
        <f>[15]Agosto!$K$16</f>
        <v>0</v>
      </c>
      <c r="N19" s="16">
        <f>[15]Agosto!$K$17</f>
        <v>4</v>
      </c>
      <c r="O19" s="16">
        <f>[15]Agosto!$K$18</f>
        <v>0.2</v>
      </c>
      <c r="P19" s="16">
        <f>[15]Agosto!$K$19</f>
        <v>8.2000000000000011</v>
      </c>
      <c r="Q19" s="16">
        <f>[15]Agosto!$K$20</f>
        <v>20.2</v>
      </c>
      <c r="R19" s="16">
        <f>[15]Agosto!$K$21</f>
        <v>10.200000000000001</v>
      </c>
      <c r="S19" s="16">
        <f>[15]Agosto!$K$22</f>
        <v>20.599999999999998</v>
      </c>
      <c r="T19" s="16">
        <f>[15]Agosto!$K$23</f>
        <v>0.2</v>
      </c>
      <c r="U19" s="16">
        <f>[15]Agosto!$K$24</f>
        <v>0</v>
      </c>
      <c r="V19" s="16">
        <f>[15]Agosto!$K$25</f>
        <v>0</v>
      </c>
      <c r="W19" s="16">
        <f>[15]Agosto!$K$26</f>
        <v>0</v>
      </c>
      <c r="X19" s="16">
        <f>[15]Agosto!$K$27</f>
        <v>0</v>
      </c>
      <c r="Y19" s="16">
        <f>[15]Agosto!$K$28</f>
        <v>0</v>
      </c>
      <c r="Z19" s="16">
        <f>[15]Agosto!$K$29</f>
        <v>0</v>
      </c>
      <c r="AA19" s="16">
        <f>[15]Agosto!$K$30</f>
        <v>0</v>
      </c>
      <c r="AB19" s="16">
        <f>[15]Agosto!$K$31</f>
        <v>0</v>
      </c>
      <c r="AC19" s="16">
        <f>[15]Agosto!$K$32</f>
        <v>0</v>
      </c>
      <c r="AD19" s="16">
        <f>[15]Agosto!$K$33</f>
        <v>0</v>
      </c>
      <c r="AE19" s="16">
        <f>[15]Agosto!$K$34</f>
        <v>0</v>
      </c>
      <c r="AF19" s="16">
        <f>[15]Agosto!$K$35</f>
        <v>0</v>
      </c>
      <c r="AG19" s="22">
        <f t="shared" ref="AG19:AG20" si="6">SUM(B19:AF19)</f>
        <v>64</v>
      </c>
      <c r="AH19" s="24">
        <f t="shared" ref="AH19:AH20" si="7">MAX(B19:AF19)</f>
        <v>20.599999999999998</v>
      </c>
      <c r="AI19" s="88">
        <f t="shared" si="1"/>
        <v>23</v>
      </c>
    </row>
    <row r="20" spans="1:37" ht="17.100000000000001" customHeight="1" x14ac:dyDescent="0.2">
      <c r="A20" s="87" t="s">
        <v>10</v>
      </c>
      <c r="B20" s="16">
        <f>[16]Agosto!$K$5</f>
        <v>0</v>
      </c>
      <c r="C20" s="16">
        <f>[16]Agosto!$K$6</f>
        <v>1.4</v>
      </c>
      <c r="D20" s="16">
        <f>[16]Agosto!$K$7</f>
        <v>1.4</v>
      </c>
      <c r="E20" s="16">
        <f>[16]Agosto!$K$8</f>
        <v>0</v>
      </c>
      <c r="F20" s="16">
        <f>[16]Agosto!$K$9</f>
        <v>0</v>
      </c>
      <c r="G20" s="16">
        <f>[16]Agosto!$K$10</f>
        <v>0</v>
      </c>
      <c r="H20" s="16">
        <f>[16]Agosto!$K$11</f>
        <v>0</v>
      </c>
      <c r="I20" s="16">
        <f>[16]Agosto!$K$12</f>
        <v>0</v>
      </c>
      <c r="J20" s="16">
        <f>[16]Agosto!$K$13</f>
        <v>0</v>
      </c>
      <c r="K20" s="16">
        <f>[16]Agosto!$K$14</f>
        <v>0</v>
      </c>
      <c r="L20" s="16">
        <f>[16]Agosto!$K$15</f>
        <v>0</v>
      </c>
      <c r="M20" s="16">
        <f>[16]Agosto!$K$16</f>
        <v>0</v>
      </c>
      <c r="N20" s="16">
        <f>[16]Agosto!$K$17</f>
        <v>1.8</v>
      </c>
      <c r="O20" s="16">
        <f>[16]Agosto!$K$18</f>
        <v>6.6000000000000005</v>
      </c>
      <c r="P20" s="16">
        <f>[16]Agosto!$K$19</f>
        <v>70</v>
      </c>
      <c r="Q20" s="16">
        <f>[16]Agosto!$K$20</f>
        <v>2.4000000000000004</v>
      </c>
      <c r="R20" s="16">
        <f>[16]Agosto!$K$21</f>
        <v>1.8</v>
      </c>
      <c r="S20" s="16">
        <f>[16]Agosto!$K$22</f>
        <v>0.2</v>
      </c>
      <c r="T20" s="16">
        <f>[16]Agosto!$K$23</f>
        <v>1</v>
      </c>
      <c r="U20" s="16">
        <f>[16]Agosto!$K$24</f>
        <v>0.8</v>
      </c>
      <c r="V20" s="16">
        <f>[16]Agosto!$K$25</f>
        <v>0</v>
      </c>
      <c r="W20" s="16">
        <f>[16]Agosto!$K$26</f>
        <v>0</v>
      </c>
      <c r="X20" s="16">
        <f>[16]Agosto!$K$27</f>
        <v>0</v>
      </c>
      <c r="Y20" s="16">
        <f>[16]Agosto!$K$28</f>
        <v>0</v>
      </c>
      <c r="Z20" s="16">
        <f>[16]Agosto!$K$29</f>
        <v>0</v>
      </c>
      <c r="AA20" s="16">
        <f>[16]Agosto!$K$30</f>
        <v>0</v>
      </c>
      <c r="AB20" s="16">
        <f>[16]Agosto!$K$31</f>
        <v>0</v>
      </c>
      <c r="AC20" s="16">
        <f>[16]Agosto!$K$32</f>
        <v>0</v>
      </c>
      <c r="AD20" s="16">
        <f>[16]Agosto!$K$33</f>
        <v>0</v>
      </c>
      <c r="AE20" s="16">
        <f>[16]Agosto!$K$34</f>
        <v>0</v>
      </c>
      <c r="AF20" s="16">
        <f>[16]Agosto!$K$35</f>
        <v>0</v>
      </c>
      <c r="AG20" s="22">
        <f t="shared" si="6"/>
        <v>87.4</v>
      </c>
      <c r="AH20" s="24">
        <f t="shared" si="7"/>
        <v>70</v>
      </c>
      <c r="AI20" s="88">
        <f t="shared" si="1"/>
        <v>21</v>
      </c>
      <c r="AJ20" s="18" t="s">
        <v>51</v>
      </c>
    </row>
    <row r="21" spans="1:37" ht="17.100000000000001" customHeight="1" x14ac:dyDescent="0.2">
      <c r="A21" s="87" t="s">
        <v>11</v>
      </c>
      <c r="B21" s="16">
        <f>[17]Agosto!$K$5</f>
        <v>0</v>
      </c>
      <c r="C21" s="16">
        <f>[17]Agosto!$K$6</f>
        <v>0</v>
      </c>
      <c r="D21" s="16">
        <f>[17]Agosto!$K$7</f>
        <v>0</v>
      </c>
      <c r="E21" s="16">
        <f>[17]Agosto!$K$8</f>
        <v>0</v>
      </c>
      <c r="F21" s="16">
        <f>[17]Agosto!$K$9</f>
        <v>0</v>
      </c>
      <c r="G21" s="16">
        <f>[17]Agosto!$K$10</f>
        <v>0</v>
      </c>
      <c r="H21" s="16">
        <f>[17]Agosto!$K$11</f>
        <v>0</v>
      </c>
      <c r="I21" s="16">
        <f>[17]Agosto!$K$12</f>
        <v>0</v>
      </c>
      <c r="J21" s="16">
        <f>[17]Agosto!$K$13</f>
        <v>0</v>
      </c>
      <c r="K21" s="16">
        <f>[17]Agosto!$K$14</f>
        <v>0</v>
      </c>
      <c r="L21" s="16">
        <f>[17]Agosto!$K$15</f>
        <v>0</v>
      </c>
      <c r="M21" s="16">
        <f>[17]Agosto!$K$16</f>
        <v>0</v>
      </c>
      <c r="N21" s="16">
        <f>[17]Agosto!$K$17</f>
        <v>0</v>
      </c>
      <c r="O21" s="16">
        <f>[17]Agosto!$K$18</f>
        <v>1.2</v>
      </c>
      <c r="P21" s="16">
        <f>[17]Agosto!$K$19</f>
        <v>4</v>
      </c>
      <c r="Q21" s="16">
        <f>[17]Agosto!$K$20</f>
        <v>4</v>
      </c>
      <c r="R21" s="16" t="str">
        <f>[17]Agosto!$K$21</f>
        <v>*</v>
      </c>
      <c r="S21" s="16">
        <f>[17]Agosto!$K$22</f>
        <v>0</v>
      </c>
      <c r="T21" s="16">
        <f>[17]Agosto!$K$23</f>
        <v>0</v>
      </c>
      <c r="U21" s="16">
        <f>[17]Agosto!$K$24</f>
        <v>0</v>
      </c>
      <c r="V21" s="16">
        <f>[17]Agosto!$K$25</f>
        <v>0</v>
      </c>
      <c r="W21" s="16">
        <f>[17]Agosto!$K$26</f>
        <v>0</v>
      </c>
      <c r="X21" s="16">
        <f>[17]Agosto!$K$27</f>
        <v>0</v>
      </c>
      <c r="Y21" s="16">
        <f>[17]Agosto!$K$28</f>
        <v>0</v>
      </c>
      <c r="Z21" s="16">
        <f>[17]Agosto!$K$29</f>
        <v>0</v>
      </c>
      <c r="AA21" s="16">
        <f>[17]Agosto!$K$30</f>
        <v>0</v>
      </c>
      <c r="AB21" s="16">
        <f>[17]Agosto!$K$31</f>
        <v>0</v>
      </c>
      <c r="AC21" s="16">
        <f>[17]Agosto!$K$32</f>
        <v>0</v>
      </c>
      <c r="AD21" s="16">
        <f>[17]Agosto!$K$33</f>
        <v>0</v>
      </c>
      <c r="AE21" s="16">
        <f>[17]Agosto!$K$34</f>
        <v>0</v>
      </c>
      <c r="AF21" s="16">
        <f>[17]Agosto!$K$35</f>
        <v>0</v>
      </c>
      <c r="AG21" s="22">
        <f t="shared" si="4"/>
        <v>9.1999999999999993</v>
      </c>
      <c r="AH21" s="24">
        <f t="shared" si="5"/>
        <v>4</v>
      </c>
      <c r="AI21" s="88">
        <f t="shared" si="1"/>
        <v>27</v>
      </c>
    </row>
    <row r="22" spans="1:37" ht="17.100000000000001" customHeight="1" x14ac:dyDescent="0.2">
      <c r="A22" s="87" t="s">
        <v>12</v>
      </c>
      <c r="B22" s="16">
        <f>[18]Agosto!$K$5</f>
        <v>0</v>
      </c>
      <c r="C22" s="16">
        <f>[18]Agosto!$K$6</f>
        <v>0</v>
      </c>
      <c r="D22" s="16">
        <f>[18]Agosto!$K$7</f>
        <v>0</v>
      </c>
      <c r="E22" s="16">
        <f>[18]Agosto!$K$8</f>
        <v>0</v>
      </c>
      <c r="F22" s="16">
        <f>[18]Agosto!$K$9</f>
        <v>0</v>
      </c>
      <c r="G22" s="16">
        <f>[18]Agosto!$K$10</f>
        <v>0</v>
      </c>
      <c r="H22" s="16">
        <f>[18]Agosto!$K$11</f>
        <v>0</v>
      </c>
      <c r="I22" s="16">
        <f>[18]Agosto!$K$12</f>
        <v>0</v>
      </c>
      <c r="J22" s="16">
        <f>[18]Agosto!$K$13</f>
        <v>0</v>
      </c>
      <c r="K22" s="16">
        <f>[18]Agosto!$K$14</f>
        <v>0</v>
      </c>
      <c r="L22" s="16">
        <f>[18]Agosto!$K$15</f>
        <v>0</v>
      </c>
      <c r="M22" s="16">
        <f>[18]Agosto!$K$16</f>
        <v>0</v>
      </c>
      <c r="N22" s="16">
        <f>[18]Agosto!$K$17</f>
        <v>3.4000000000000004</v>
      </c>
      <c r="O22" s="16">
        <f>[18]Agosto!$K$18</f>
        <v>0</v>
      </c>
      <c r="P22" s="16">
        <f>[18]Agosto!$K$19</f>
        <v>0</v>
      </c>
      <c r="Q22" s="16">
        <f>[18]Agosto!$K$20</f>
        <v>18.8</v>
      </c>
      <c r="R22" s="16">
        <f>[18]Agosto!$K$21</f>
        <v>17.599999999999998</v>
      </c>
      <c r="S22" s="16">
        <f>[18]Agosto!$K$22</f>
        <v>1.2000000000000002</v>
      </c>
      <c r="T22" s="16">
        <f>[18]Agosto!$K$23</f>
        <v>0.2</v>
      </c>
      <c r="U22" s="16">
        <f>[18]Agosto!$K$24</f>
        <v>0</v>
      </c>
      <c r="V22" s="16">
        <f>[18]Agosto!$K$25</f>
        <v>0</v>
      </c>
      <c r="W22" s="16">
        <f>[18]Agosto!$K$26</f>
        <v>0</v>
      </c>
      <c r="X22" s="16">
        <f>[18]Agosto!$K$27</f>
        <v>0</v>
      </c>
      <c r="Y22" s="16">
        <f>[18]Agosto!$K$28</f>
        <v>0</v>
      </c>
      <c r="Z22" s="16">
        <f>[18]Agosto!$K$29</f>
        <v>0</v>
      </c>
      <c r="AA22" s="16">
        <f>[18]Agosto!$K$30</f>
        <v>0</v>
      </c>
      <c r="AB22" s="16">
        <f>[18]Agosto!$K$31</f>
        <v>0</v>
      </c>
      <c r="AC22" s="16">
        <f>[18]Agosto!$K$32</f>
        <v>0</v>
      </c>
      <c r="AD22" s="16">
        <f>[18]Agosto!$K$33</f>
        <v>0</v>
      </c>
      <c r="AE22" s="16">
        <f>[18]Agosto!$K$34</f>
        <v>0</v>
      </c>
      <c r="AF22" s="16">
        <f>[18]Agosto!$K$35</f>
        <v>0</v>
      </c>
      <c r="AG22" s="22">
        <f t="shared" si="4"/>
        <v>41.2</v>
      </c>
      <c r="AH22" s="24">
        <f t="shared" si="5"/>
        <v>18.8</v>
      </c>
      <c r="AI22" s="88">
        <f t="shared" si="1"/>
        <v>26</v>
      </c>
    </row>
    <row r="23" spans="1:37" ht="17.100000000000001" customHeight="1" x14ac:dyDescent="0.2">
      <c r="A23" s="87" t="s">
        <v>13</v>
      </c>
      <c r="B23" s="16">
        <f>[19]Agosto!$K$5</f>
        <v>0</v>
      </c>
      <c r="C23" s="16">
        <f>[19]Agosto!$K$6</f>
        <v>0</v>
      </c>
      <c r="D23" s="16">
        <f>[19]Agosto!$K$7</f>
        <v>0</v>
      </c>
      <c r="E23" s="16">
        <f>[19]Agosto!$K$8</f>
        <v>0</v>
      </c>
      <c r="F23" s="16">
        <f>[19]Agosto!$K$9</f>
        <v>0</v>
      </c>
      <c r="G23" s="16">
        <f>[19]Agosto!$K$10</f>
        <v>0</v>
      </c>
      <c r="H23" s="16">
        <f>[19]Agosto!$K$11</f>
        <v>0</v>
      </c>
      <c r="I23" s="16">
        <f>[19]Agosto!$K$12</f>
        <v>0</v>
      </c>
      <c r="J23" s="16">
        <f>[19]Agosto!$K$13</f>
        <v>0</v>
      </c>
      <c r="K23" s="16">
        <f>[19]Agosto!$K$14</f>
        <v>0</v>
      </c>
      <c r="L23" s="16">
        <f>[19]Agosto!$K$15</f>
        <v>0</v>
      </c>
      <c r="M23" s="16">
        <f>[19]Agosto!$K$16</f>
        <v>0</v>
      </c>
      <c r="N23" s="16">
        <f>[19]Agosto!$K$17</f>
        <v>1.7999999999999998</v>
      </c>
      <c r="O23" s="16">
        <f>[19]Agosto!$K$18</f>
        <v>0</v>
      </c>
      <c r="P23" s="16">
        <f>[19]Agosto!$K$19</f>
        <v>0</v>
      </c>
      <c r="Q23" s="16">
        <f>[19]Agosto!$K$20</f>
        <v>44.6</v>
      </c>
      <c r="R23" s="16">
        <f>[19]Agosto!$K$21</f>
        <v>27.2</v>
      </c>
      <c r="S23" s="16">
        <f>[19]Agosto!$K$22</f>
        <v>7.8000000000000007</v>
      </c>
      <c r="T23" s="16">
        <f>[19]Agosto!$K$23</f>
        <v>0</v>
      </c>
      <c r="U23" s="16">
        <f>[19]Agosto!$K$24</f>
        <v>0</v>
      </c>
      <c r="V23" s="16">
        <f>[19]Agosto!$K$25</f>
        <v>0</v>
      </c>
      <c r="W23" s="16">
        <f>[19]Agosto!$K$26</f>
        <v>0</v>
      </c>
      <c r="X23" s="16">
        <f>[19]Agosto!$K$27</f>
        <v>0</v>
      </c>
      <c r="Y23" s="16">
        <f>[19]Agosto!$K$28</f>
        <v>0</v>
      </c>
      <c r="Z23" s="16">
        <f>[19]Agosto!$K$29</f>
        <v>0</v>
      </c>
      <c r="AA23" s="16">
        <f>[19]Agosto!$K$30</f>
        <v>0</v>
      </c>
      <c r="AB23" s="16">
        <f>[19]Agosto!$K$31</f>
        <v>0</v>
      </c>
      <c r="AC23" s="16">
        <f>[19]Agosto!$K$32</f>
        <v>0</v>
      </c>
      <c r="AD23" s="16">
        <f>[19]Agosto!$K$33</f>
        <v>0</v>
      </c>
      <c r="AE23" s="16">
        <f>[19]Agosto!$K$34</f>
        <v>0</v>
      </c>
      <c r="AF23" s="16">
        <f>[19]Agosto!$K$35</f>
        <v>0</v>
      </c>
      <c r="AG23" s="22">
        <f t="shared" si="4"/>
        <v>81.399999999999991</v>
      </c>
      <c r="AH23" s="24">
        <f t="shared" si="5"/>
        <v>44.6</v>
      </c>
      <c r="AI23" s="88">
        <f t="shared" si="1"/>
        <v>27</v>
      </c>
    </row>
    <row r="24" spans="1:37" ht="17.100000000000001" customHeight="1" x14ac:dyDescent="0.2">
      <c r="A24" s="87" t="s">
        <v>14</v>
      </c>
      <c r="B24" s="16">
        <f>[20]Agosto!$K$5</f>
        <v>0</v>
      </c>
      <c r="C24" s="16">
        <f>[20]Agosto!$K$6</f>
        <v>0</v>
      </c>
      <c r="D24" s="16">
        <f>[20]Agosto!$K$7</f>
        <v>0</v>
      </c>
      <c r="E24" s="16">
        <f>[20]Agosto!$K$8</f>
        <v>0</v>
      </c>
      <c r="F24" s="16">
        <f>[20]Agosto!$K$9</f>
        <v>0</v>
      </c>
      <c r="G24" s="16">
        <f>[20]Agosto!$K$10</f>
        <v>0</v>
      </c>
      <c r="H24" s="16">
        <f>[20]Agosto!$K$11</f>
        <v>0</v>
      </c>
      <c r="I24" s="16">
        <f>[20]Agosto!$K$12</f>
        <v>0</v>
      </c>
      <c r="J24" s="16">
        <f>[20]Agosto!$K$13</f>
        <v>0</v>
      </c>
      <c r="K24" s="16">
        <f>[20]Agosto!$K$14</f>
        <v>0</v>
      </c>
      <c r="L24" s="16">
        <f>[20]Agosto!$K$15</f>
        <v>0</v>
      </c>
      <c r="M24" s="16">
        <f>[20]Agosto!$K$16</f>
        <v>0</v>
      </c>
      <c r="N24" s="16">
        <f>[20]Agosto!$K$17</f>
        <v>0</v>
      </c>
      <c r="O24" s="16">
        <f>[20]Agosto!$K$18</f>
        <v>0</v>
      </c>
      <c r="P24" s="16">
        <f>[20]Agosto!$K$19</f>
        <v>0</v>
      </c>
      <c r="Q24" s="16">
        <f>[20]Agosto!$K$20</f>
        <v>0</v>
      </c>
      <c r="R24" s="16">
        <f>[20]Agosto!$K$21</f>
        <v>0</v>
      </c>
      <c r="S24" s="16">
        <f>[20]Agosto!$K$22</f>
        <v>4.8</v>
      </c>
      <c r="T24" s="16">
        <f>[20]Agosto!$K$23</f>
        <v>0</v>
      </c>
      <c r="U24" s="16">
        <f>[20]Agosto!$K$24</f>
        <v>15.200000000000001</v>
      </c>
      <c r="V24" s="16">
        <f>[20]Agosto!$K$25</f>
        <v>0</v>
      </c>
      <c r="W24" s="16">
        <f>[20]Agosto!$K$26</f>
        <v>0</v>
      </c>
      <c r="X24" s="16">
        <f>[20]Agosto!$K$27</f>
        <v>0</v>
      </c>
      <c r="Y24" s="16">
        <f>[20]Agosto!$K$28</f>
        <v>0</v>
      </c>
      <c r="Z24" s="16">
        <f>[20]Agosto!$K$29</f>
        <v>0</v>
      </c>
      <c r="AA24" s="16">
        <f>[20]Agosto!$K$30</f>
        <v>0</v>
      </c>
      <c r="AB24" s="16">
        <f>[20]Agosto!$K$31</f>
        <v>0</v>
      </c>
      <c r="AC24" s="16">
        <f>[20]Agosto!$K$32</f>
        <v>0</v>
      </c>
      <c r="AD24" s="16">
        <f>[20]Agosto!$K$33</f>
        <v>0</v>
      </c>
      <c r="AE24" s="16">
        <f>[20]Agosto!$K$34</f>
        <v>0</v>
      </c>
      <c r="AF24" s="16">
        <f>[20]Agosto!$K$35</f>
        <v>0</v>
      </c>
      <c r="AG24" s="22">
        <f t="shared" si="4"/>
        <v>20</v>
      </c>
      <c r="AH24" s="24">
        <f t="shared" si="5"/>
        <v>15.200000000000001</v>
      </c>
      <c r="AI24" s="88">
        <f t="shared" si="1"/>
        <v>29</v>
      </c>
    </row>
    <row r="25" spans="1:37" ht="17.100000000000001" customHeight="1" x14ac:dyDescent="0.2">
      <c r="A25" s="87" t="s">
        <v>15</v>
      </c>
      <c r="B25" s="16">
        <f>[21]Agosto!$K$5</f>
        <v>0</v>
      </c>
      <c r="C25" s="16">
        <f>[21]Agosto!$K$6</f>
        <v>3</v>
      </c>
      <c r="D25" s="16">
        <f>[21]Agosto!$K$7</f>
        <v>2.4</v>
      </c>
      <c r="E25" s="16">
        <f>[21]Agosto!$K$8</f>
        <v>0</v>
      </c>
      <c r="F25" s="16">
        <f>[21]Agosto!$K$9</f>
        <v>0</v>
      </c>
      <c r="G25" s="16">
        <f>[21]Agosto!$K$10</f>
        <v>0</v>
      </c>
      <c r="H25" s="16">
        <f>[21]Agosto!$K$11</f>
        <v>0</v>
      </c>
      <c r="I25" s="16">
        <f>[21]Agosto!$K$12</f>
        <v>0</v>
      </c>
      <c r="J25" s="16">
        <f>[21]Agosto!$K$13</f>
        <v>0</v>
      </c>
      <c r="K25" s="16">
        <f>[21]Agosto!$K$14</f>
        <v>0</v>
      </c>
      <c r="L25" s="16">
        <f>[21]Agosto!$K$15</f>
        <v>0</v>
      </c>
      <c r="M25" s="16">
        <f>[21]Agosto!$K$16</f>
        <v>0</v>
      </c>
      <c r="N25" s="16">
        <f>[21]Agosto!$K$17</f>
        <v>20.399999999999995</v>
      </c>
      <c r="O25" s="16">
        <f>[21]Agosto!$K$18</f>
        <v>9.6</v>
      </c>
      <c r="P25" s="16">
        <f>[21]Agosto!$K$19</f>
        <v>30.799999999999997</v>
      </c>
      <c r="Q25" s="16">
        <f>[21]Agosto!$K$20</f>
        <v>2</v>
      </c>
      <c r="R25" s="16">
        <f>[21]Agosto!$K$21</f>
        <v>5.2</v>
      </c>
      <c r="S25" s="16">
        <f>[21]Agosto!$K$22</f>
        <v>0.2</v>
      </c>
      <c r="T25" s="16">
        <f>[21]Agosto!$K$23</f>
        <v>0</v>
      </c>
      <c r="U25" s="16">
        <f>[21]Agosto!$K$24</f>
        <v>1.2000000000000002</v>
      </c>
      <c r="V25" s="16">
        <f>[21]Agosto!$K$25</f>
        <v>0</v>
      </c>
      <c r="W25" s="16">
        <f>[21]Agosto!$K$26</f>
        <v>0</v>
      </c>
      <c r="X25" s="16">
        <f>[21]Agosto!$K$27</f>
        <v>0</v>
      </c>
      <c r="Y25" s="16">
        <f>[21]Agosto!$K$28</f>
        <v>0</v>
      </c>
      <c r="Z25" s="16">
        <f>[21]Agosto!$K$29</f>
        <v>0</v>
      </c>
      <c r="AA25" s="16">
        <f>[21]Agosto!$K$30</f>
        <v>0</v>
      </c>
      <c r="AB25" s="16">
        <f>[21]Agosto!$K$31</f>
        <v>0</v>
      </c>
      <c r="AC25" s="16">
        <f>[21]Agosto!$K$32</f>
        <v>0</v>
      </c>
      <c r="AD25" s="16">
        <f>[21]Agosto!$K$33</f>
        <v>0</v>
      </c>
      <c r="AE25" s="16">
        <f>[21]Agosto!$K$34</f>
        <v>0</v>
      </c>
      <c r="AF25" s="16">
        <f>[21]Agosto!$K$35</f>
        <v>0</v>
      </c>
      <c r="AG25" s="22">
        <f t="shared" si="4"/>
        <v>74.8</v>
      </c>
      <c r="AH25" s="24">
        <f t="shared" si="5"/>
        <v>30.799999999999997</v>
      </c>
      <c r="AI25" s="88">
        <f t="shared" si="1"/>
        <v>22</v>
      </c>
      <c r="AJ25" s="18" t="s">
        <v>51</v>
      </c>
    </row>
    <row r="26" spans="1:37" ht="17.100000000000001" customHeight="1" x14ac:dyDescent="0.2">
      <c r="A26" s="87" t="s">
        <v>16</v>
      </c>
      <c r="B26" s="16">
        <f>[22]Agosto!$K$5</f>
        <v>0</v>
      </c>
      <c r="C26" s="16">
        <f>[22]Agosto!$K$6</f>
        <v>0.6</v>
      </c>
      <c r="D26" s="16">
        <f>[22]Agosto!$K$7</f>
        <v>0</v>
      </c>
      <c r="E26" s="16">
        <f>[22]Agosto!$K$8</f>
        <v>0</v>
      </c>
      <c r="F26" s="16">
        <f>[22]Agosto!$K$9</f>
        <v>0</v>
      </c>
      <c r="G26" s="16">
        <f>[22]Agosto!$K$10</f>
        <v>0</v>
      </c>
      <c r="H26" s="16">
        <f>[22]Agosto!$K$11</f>
        <v>0</v>
      </c>
      <c r="I26" s="16">
        <f>[22]Agosto!$K$12</f>
        <v>0</v>
      </c>
      <c r="J26" s="16">
        <f>[22]Agosto!$K$13</f>
        <v>0</v>
      </c>
      <c r="K26" s="16">
        <f>[22]Agosto!$K$14</f>
        <v>0</v>
      </c>
      <c r="L26" s="16">
        <f>[22]Agosto!$K$15</f>
        <v>0</v>
      </c>
      <c r="M26" s="16">
        <f>[22]Agosto!$K$16</f>
        <v>0.8</v>
      </c>
      <c r="N26" s="16">
        <f>[22]Agosto!$K$17</f>
        <v>0.2</v>
      </c>
      <c r="O26" s="16">
        <f>[22]Agosto!$K$18</f>
        <v>0</v>
      </c>
      <c r="P26" s="16">
        <f>[22]Agosto!$K$19</f>
        <v>0</v>
      </c>
      <c r="Q26" s="16">
        <f>[22]Agosto!$K$20</f>
        <v>0</v>
      </c>
      <c r="R26" s="16">
        <f>[22]Agosto!$K$21</f>
        <v>0</v>
      </c>
      <c r="S26" s="16">
        <f>[22]Agosto!$K$22</f>
        <v>0</v>
      </c>
      <c r="T26" s="16">
        <f>[22]Agosto!$K$23</f>
        <v>0</v>
      </c>
      <c r="U26" s="16">
        <f>[22]Agosto!$K$24</f>
        <v>0</v>
      </c>
      <c r="V26" s="16">
        <f>[22]Agosto!$K$25</f>
        <v>0</v>
      </c>
      <c r="W26" s="16">
        <f>[22]Agosto!$K$26</f>
        <v>0</v>
      </c>
      <c r="X26" s="16">
        <f>[22]Agosto!$K$27</f>
        <v>0</v>
      </c>
      <c r="Y26" s="16">
        <f>[22]Agosto!$K$28</f>
        <v>0</v>
      </c>
      <c r="Z26" s="16">
        <f>[22]Agosto!$K$29</f>
        <v>0</v>
      </c>
      <c r="AA26" s="16">
        <f>[22]Agosto!$K$30</f>
        <v>0</v>
      </c>
      <c r="AB26" s="16">
        <f>[22]Agosto!$K$31</f>
        <v>0</v>
      </c>
      <c r="AC26" s="16">
        <f>[22]Agosto!$K$32</f>
        <v>0</v>
      </c>
      <c r="AD26" s="16">
        <f>[22]Agosto!$K$33</f>
        <v>0</v>
      </c>
      <c r="AE26" s="16">
        <f>[22]Agosto!$K$34</f>
        <v>0</v>
      </c>
      <c r="AF26" s="16">
        <f>[22]Agosto!$K$35</f>
        <v>0</v>
      </c>
      <c r="AG26" s="22">
        <f t="shared" si="4"/>
        <v>1.5999999999999999</v>
      </c>
      <c r="AH26" s="24">
        <f t="shared" si="5"/>
        <v>0.8</v>
      </c>
      <c r="AI26" s="88">
        <f t="shared" si="1"/>
        <v>28</v>
      </c>
    </row>
    <row r="27" spans="1:37" ht="17.100000000000001" customHeight="1" x14ac:dyDescent="0.2">
      <c r="A27" s="87" t="s">
        <v>17</v>
      </c>
      <c r="B27" s="16">
        <f>[23]Agosto!$K$5</f>
        <v>0</v>
      </c>
      <c r="C27" s="16">
        <f>[23]Agosto!$K$6</f>
        <v>0</v>
      </c>
      <c r="D27" s="16">
        <f>[23]Agosto!$K$7</f>
        <v>0</v>
      </c>
      <c r="E27" s="16">
        <f>[23]Agosto!$K$8</f>
        <v>0</v>
      </c>
      <c r="F27" s="16">
        <f>[23]Agosto!$K$9</f>
        <v>0.2</v>
      </c>
      <c r="G27" s="16">
        <f>[23]Agosto!$K$10</f>
        <v>0</v>
      </c>
      <c r="H27" s="16">
        <f>[23]Agosto!$K$11</f>
        <v>0</v>
      </c>
      <c r="I27" s="16">
        <f>[23]Agosto!$K$12</f>
        <v>0</v>
      </c>
      <c r="J27" s="16">
        <f>[23]Agosto!$K$13</f>
        <v>0</v>
      </c>
      <c r="K27" s="16">
        <f>[23]Agosto!$K$14</f>
        <v>0</v>
      </c>
      <c r="L27" s="16">
        <f>[23]Agosto!$K$15</f>
        <v>0</v>
      </c>
      <c r="M27" s="16">
        <f>[23]Agosto!$K$16</f>
        <v>0</v>
      </c>
      <c r="N27" s="16">
        <f>[23]Agosto!$K$17</f>
        <v>10.199999999999999</v>
      </c>
      <c r="O27" s="16">
        <f>[23]Agosto!$K$18</f>
        <v>3.9</v>
      </c>
      <c r="P27" s="16">
        <f>[23]Agosto!$K$19</f>
        <v>40</v>
      </c>
      <c r="Q27" s="16">
        <f>[23]Agosto!$K$20</f>
        <v>0.2</v>
      </c>
      <c r="R27" s="16">
        <f>[23]Agosto!$K$21</f>
        <v>1.5999999999999999</v>
      </c>
      <c r="S27" s="16">
        <f>[23]Agosto!$K$22</f>
        <v>3.8000000000000012</v>
      </c>
      <c r="T27" s="16">
        <f>[23]Agosto!$K$23</f>
        <v>1.2</v>
      </c>
      <c r="U27" s="16">
        <f>[23]Agosto!$K$24</f>
        <v>0.8</v>
      </c>
      <c r="V27" s="16">
        <f>[23]Agosto!$K$25</f>
        <v>0.2</v>
      </c>
      <c r="W27" s="16">
        <f>[23]Agosto!$K$26</f>
        <v>0.2</v>
      </c>
      <c r="X27" s="16">
        <f>[23]Agosto!$K$27</f>
        <v>0.2</v>
      </c>
      <c r="Y27" s="16">
        <f>[23]Agosto!$K$28</f>
        <v>0.2</v>
      </c>
      <c r="Z27" s="16">
        <f>[23]Agosto!$K$29</f>
        <v>0.4</v>
      </c>
      <c r="AA27" s="16">
        <f>[23]Agosto!$K$30</f>
        <v>0.60000000000000009</v>
      </c>
      <c r="AB27" s="16">
        <f>[23]Agosto!$K$31</f>
        <v>0.60000000000000009</v>
      </c>
      <c r="AC27" s="16">
        <f>[23]Agosto!$K$32</f>
        <v>0</v>
      </c>
      <c r="AD27" s="16">
        <f>[23]Agosto!$K$33</f>
        <v>0</v>
      </c>
      <c r="AE27" s="16">
        <f>[23]Agosto!$K$34</f>
        <v>0</v>
      </c>
      <c r="AF27" s="16">
        <f>[23]Agosto!$K$35</f>
        <v>0</v>
      </c>
      <c r="AG27" s="22">
        <f t="shared" si="4"/>
        <v>64.300000000000011</v>
      </c>
      <c r="AH27" s="24">
        <f t="shared" si="5"/>
        <v>40</v>
      </c>
      <c r="AI27" s="88">
        <f t="shared" si="1"/>
        <v>15</v>
      </c>
    </row>
    <row r="28" spans="1:37" ht="17.100000000000001" customHeight="1" x14ac:dyDescent="0.2">
      <c r="A28" s="87" t="s">
        <v>18</v>
      </c>
      <c r="B28" s="16">
        <f>[24]Agosto!$K$5</f>
        <v>0</v>
      </c>
      <c r="C28" s="16">
        <f>[24]Agosto!$K$6</f>
        <v>0</v>
      </c>
      <c r="D28" s="16">
        <f>[24]Agosto!$K$7</f>
        <v>0</v>
      </c>
      <c r="E28" s="16">
        <f>[24]Agosto!$K$8</f>
        <v>0</v>
      </c>
      <c r="F28" s="16">
        <f>[24]Agosto!$K$9</f>
        <v>0</v>
      </c>
      <c r="G28" s="16">
        <f>[24]Agosto!$K$10</f>
        <v>0</v>
      </c>
      <c r="H28" s="16">
        <f>[24]Agosto!$K$11</f>
        <v>0</v>
      </c>
      <c r="I28" s="16">
        <f>[24]Agosto!$K$12</f>
        <v>0</v>
      </c>
      <c r="J28" s="16">
        <f>[24]Agosto!$K$13</f>
        <v>0</v>
      </c>
      <c r="K28" s="16">
        <f>[24]Agosto!$K$14</f>
        <v>0</v>
      </c>
      <c r="L28" s="16">
        <f>[24]Agosto!$K$15</f>
        <v>0</v>
      </c>
      <c r="M28" s="16">
        <f>[24]Agosto!$K$16</f>
        <v>0</v>
      </c>
      <c r="N28" s="16">
        <f>[24]Agosto!$K$17</f>
        <v>5.4</v>
      </c>
      <c r="O28" s="16">
        <f>[24]Agosto!$K$18</f>
        <v>0</v>
      </c>
      <c r="P28" s="16">
        <f>[24]Agosto!$K$19</f>
        <v>0.4</v>
      </c>
      <c r="Q28" s="16">
        <f>[24]Agosto!$K$20</f>
        <v>14.599999999999998</v>
      </c>
      <c r="R28" s="16">
        <f>[24]Agosto!$K$21</f>
        <v>41</v>
      </c>
      <c r="S28" s="16">
        <f>[24]Agosto!$K$22</f>
        <v>21.399999999999995</v>
      </c>
      <c r="T28" s="16">
        <f>[24]Agosto!$K$23</f>
        <v>0</v>
      </c>
      <c r="U28" s="16">
        <f>[24]Agosto!$K$24</f>
        <v>2.4000000000000004</v>
      </c>
      <c r="V28" s="16">
        <f>[24]Agosto!$K$25</f>
        <v>0</v>
      </c>
      <c r="W28" s="16">
        <f>[24]Agosto!$K$26</f>
        <v>0</v>
      </c>
      <c r="X28" s="16">
        <f>[24]Agosto!$K$27</f>
        <v>0</v>
      </c>
      <c r="Y28" s="16">
        <f>[24]Agosto!$K$28</f>
        <v>0</v>
      </c>
      <c r="Z28" s="16">
        <f>[24]Agosto!$K$29</f>
        <v>0</v>
      </c>
      <c r="AA28" s="16">
        <f>[24]Agosto!$K$30</f>
        <v>0</v>
      </c>
      <c r="AB28" s="16">
        <f>[24]Agosto!$K$31</f>
        <v>0</v>
      </c>
      <c r="AC28" s="16">
        <f>[24]Agosto!$K$32</f>
        <v>0</v>
      </c>
      <c r="AD28" s="16">
        <f>[24]Agosto!$K$33</f>
        <v>0</v>
      </c>
      <c r="AE28" s="16">
        <f>[24]Agosto!$K$34</f>
        <v>0</v>
      </c>
      <c r="AF28" s="16">
        <f>[24]Agosto!$K$35</f>
        <v>0</v>
      </c>
      <c r="AG28" s="22">
        <f t="shared" si="4"/>
        <v>85.2</v>
      </c>
      <c r="AH28" s="24">
        <f t="shared" si="5"/>
        <v>41</v>
      </c>
      <c r="AI28" s="88">
        <f t="shared" si="1"/>
        <v>25</v>
      </c>
    </row>
    <row r="29" spans="1:37" ht="17.100000000000001" customHeight="1" x14ac:dyDescent="0.2">
      <c r="A29" s="87" t="s">
        <v>19</v>
      </c>
      <c r="B29" s="16">
        <f>[25]Agosto!$K$5</f>
        <v>0</v>
      </c>
      <c r="C29" s="16">
        <f>[25]Agosto!$K$6</f>
        <v>3.0000000000000004</v>
      </c>
      <c r="D29" s="16">
        <f>[25]Agosto!$K$7</f>
        <v>1.2000000000000002</v>
      </c>
      <c r="E29" s="16">
        <f>[25]Agosto!$K$8</f>
        <v>0.2</v>
      </c>
      <c r="F29" s="16">
        <f>[25]Agosto!$K$9</f>
        <v>0.2</v>
      </c>
      <c r="G29" s="16">
        <f>[25]Agosto!$K$10</f>
        <v>0</v>
      </c>
      <c r="H29" s="16">
        <f>[25]Agosto!$K$11</f>
        <v>0</v>
      </c>
      <c r="I29" s="16">
        <f>[25]Agosto!$K$12</f>
        <v>0</v>
      </c>
      <c r="J29" s="16">
        <f>[25]Agosto!$K$13</f>
        <v>0</v>
      </c>
      <c r="K29" s="16">
        <f>[25]Agosto!$K$14</f>
        <v>0</v>
      </c>
      <c r="L29" s="16">
        <f>[25]Agosto!$K$15</f>
        <v>0</v>
      </c>
      <c r="M29" s="16">
        <f>[25]Agosto!$K$16</f>
        <v>3.6</v>
      </c>
      <c r="N29" s="16">
        <f>[25]Agosto!$K$17</f>
        <v>15.799999999999999</v>
      </c>
      <c r="O29" s="16">
        <f>[25]Agosto!$K$18</f>
        <v>6.8</v>
      </c>
      <c r="P29" s="16">
        <f>[25]Agosto!$K$19</f>
        <v>56.600000000000009</v>
      </c>
      <c r="Q29" s="16">
        <f>[25]Agosto!$K$20</f>
        <v>12.6</v>
      </c>
      <c r="R29" s="16">
        <f>[25]Agosto!$K$21</f>
        <v>10.4</v>
      </c>
      <c r="S29" s="16">
        <f>[25]Agosto!$K$22</f>
        <v>0.4</v>
      </c>
      <c r="T29" s="16">
        <f>[25]Agosto!$K$23</f>
        <v>0.2</v>
      </c>
      <c r="U29" s="16">
        <f>[25]Agosto!$K$24</f>
        <v>13.799999999999997</v>
      </c>
      <c r="V29" s="16">
        <f>[25]Agosto!$K$25</f>
        <v>0</v>
      </c>
      <c r="W29" s="16">
        <f>[25]Agosto!$K$26</f>
        <v>0</v>
      </c>
      <c r="X29" s="16">
        <f>[25]Agosto!$K$27</f>
        <v>3.6</v>
      </c>
      <c r="Y29" s="16">
        <f>[25]Agosto!$K$28</f>
        <v>0</v>
      </c>
      <c r="Z29" s="16">
        <f>[25]Agosto!$K$29</f>
        <v>0</v>
      </c>
      <c r="AA29" s="16">
        <f>[25]Agosto!$K$30</f>
        <v>0</v>
      </c>
      <c r="AB29" s="16">
        <f>[25]Agosto!$K$31</f>
        <v>0</v>
      </c>
      <c r="AC29" s="16">
        <f>[25]Agosto!$K$32</f>
        <v>0</v>
      </c>
      <c r="AD29" s="16">
        <f>[25]Agosto!$K$33</f>
        <v>0</v>
      </c>
      <c r="AE29" s="16">
        <f>[25]Agosto!$K$34</f>
        <v>0</v>
      </c>
      <c r="AF29" s="16">
        <f>[25]Agosto!$K$35</f>
        <v>0</v>
      </c>
      <c r="AG29" s="22">
        <f t="shared" si="4"/>
        <v>128.4</v>
      </c>
      <c r="AH29" s="24">
        <f t="shared" si="5"/>
        <v>56.600000000000009</v>
      </c>
      <c r="AI29" s="88">
        <f t="shared" si="1"/>
        <v>17</v>
      </c>
    </row>
    <row r="30" spans="1:37" ht="17.100000000000001" customHeight="1" x14ac:dyDescent="0.2">
      <c r="A30" s="87" t="s">
        <v>31</v>
      </c>
      <c r="B30" s="16">
        <f>[26]Agosto!$K$5</f>
        <v>0</v>
      </c>
      <c r="C30" s="16">
        <f>[26]Agosto!$K$6</f>
        <v>0</v>
      </c>
      <c r="D30" s="16">
        <f>[26]Agosto!$K$7</f>
        <v>0</v>
      </c>
      <c r="E30" s="16">
        <f>[26]Agosto!$K$8</f>
        <v>0</v>
      </c>
      <c r="F30" s="16">
        <f>[26]Agosto!$K$9</f>
        <v>0</v>
      </c>
      <c r="G30" s="16">
        <f>[26]Agosto!$K$10</f>
        <v>0</v>
      </c>
      <c r="H30" s="16">
        <f>[26]Agosto!$K$11</f>
        <v>0</v>
      </c>
      <c r="I30" s="16">
        <f>[26]Agosto!$K$12</f>
        <v>0</v>
      </c>
      <c r="J30" s="16">
        <f>[26]Agosto!$K$13</f>
        <v>0</v>
      </c>
      <c r="K30" s="16">
        <f>[26]Agosto!$K$14</f>
        <v>0</v>
      </c>
      <c r="L30" s="16">
        <f>[26]Agosto!$K$15</f>
        <v>0</v>
      </c>
      <c r="M30" s="16">
        <f>[26]Agosto!$K$16</f>
        <v>0</v>
      </c>
      <c r="N30" s="16">
        <f>[26]Agosto!$K$17</f>
        <v>0</v>
      </c>
      <c r="O30" s="16">
        <f>[26]Agosto!$K$18</f>
        <v>0</v>
      </c>
      <c r="P30" s="16">
        <f>[26]Agosto!$K$19</f>
        <v>0</v>
      </c>
      <c r="Q30" s="16" t="str">
        <f>[26]Agosto!$K$20</f>
        <v>*</v>
      </c>
      <c r="R30" s="16" t="str">
        <f>[26]Agosto!$K$21</f>
        <v>*</v>
      </c>
      <c r="S30" s="16">
        <f>[26]Agosto!$K$22</f>
        <v>0</v>
      </c>
      <c r="T30" s="16">
        <f>[26]Agosto!$K$23</f>
        <v>0</v>
      </c>
      <c r="U30" s="16">
        <f>[26]Agosto!$K$24</f>
        <v>0</v>
      </c>
      <c r="V30" s="16">
        <f>[26]Agosto!$K$25</f>
        <v>0</v>
      </c>
      <c r="W30" s="16">
        <f>[26]Agosto!$K$26</f>
        <v>0</v>
      </c>
      <c r="X30" s="16">
        <f>[26]Agosto!$K$27</f>
        <v>0</v>
      </c>
      <c r="Y30" s="16">
        <f>[26]Agosto!$K$28</f>
        <v>0</v>
      </c>
      <c r="Z30" s="16">
        <f>[26]Agosto!$K$29</f>
        <v>0</v>
      </c>
      <c r="AA30" s="16">
        <f>[26]Agosto!$K$30</f>
        <v>0</v>
      </c>
      <c r="AB30" s="16" t="str">
        <f>[26]Agosto!$K$31</f>
        <v>*</v>
      </c>
      <c r="AC30" s="16">
        <f>[26]Agosto!$K$32</f>
        <v>0</v>
      </c>
      <c r="AD30" s="16">
        <f>[26]Agosto!$K$33</f>
        <v>0</v>
      </c>
      <c r="AE30" s="16" t="str">
        <f>[26]Agosto!$K$34</f>
        <v>*</v>
      </c>
      <c r="AF30" s="16">
        <f>[26]Agosto!$K$35</f>
        <v>0</v>
      </c>
      <c r="AG30" s="22">
        <f t="shared" ref="AG30" si="8">SUM(B30:AF30)</f>
        <v>0</v>
      </c>
      <c r="AH30" s="24">
        <f t="shared" ref="AH30" si="9">MAX(B30:AF30)</f>
        <v>0</v>
      </c>
      <c r="AI30" s="88">
        <f t="shared" si="1"/>
        <v>27</v>
      </c>
    </row>
    <row r="31" spans="1:37" ht="17.100000000000001" customHeight="1" x14ac:dyDescent="0.2">
      <c r="A31" s="87" t="s">
        <v>48</v>
      </c>
      <c r="B31" s="16">
        <f>[27]Agosto!$K$5</f>
        <v>0</v>
      </c>
      <c r="C31" s="16">
        <f>[27]Agosto!$K$6</f>
        <v>0</v>
      </c>
      <c r="D31" s="16">
        <f>[27]Agosto!$K$7</f>
        <v>0</v>
      </c>
      <c r="E31" s="16">
        <f>[27]Agosto!$K$8</f>
        <v>0</v>
      </c>
      <c r="F31" s="16">
        <f>[27]Agosto!$K$9</f>
        <v>0</v>
      </c>
      <c r="G31" s="16">
        <f>[27]Agosto!$K$10</f>
        <v>0</v>
      </c>
      <c r="H31" s="16">
        <f>[27]Agosto!$K$11</f>
        <v>0</v>
      </c>
      <c r="I31" s="16">
        <f>[27]Agosto!$K$12</f>
        <v>0</v>
      </c>
      <c r="J31" s="16">
        <f>[27]Agosto!$K$13</f>
        <v>0</v>
      </c>
      <c r="K31" s="16">
        <f>[27]Agosto!$K$14</f>
        <v>0</v>
      </c>
      <c r="L31" s="16">
        <f>[27]Agosto!$K$15</f>
        <v>0</v>
      </c>
      <c r="M31" s="16">
        <f>[27]Agosto!$K$16</f>
        <v>0</v>
      </c>
      <c r="N31" s="16">
        <f>[27]Agosto!$K$17</f>
        <v>0</v>
      </c>
      <c r="O31" s="16">
        <f>[27]Agosto!$K$18</f>
        <v>0</v>
      </c>
      <c r="P31" s="16">
        <f>[27]Agosto!$K$19</f>
        <v>0</v>
      </c>
      <c r="Q31" s="16">
        <f>[27]Agosto!$K$20</f>
        <v>0</v>
      </c>
      <c r="R31" s="16">
        <f>[27]Agosto!$K$21</f>
        <v>1</v>
      </c>
      <c r="S31" s="16">
        <f>[27]Agosto!$K$22</f>
        <v>0</v>
      </c>
      <c r="T31" s="16">
        <f>[27]Agosto!$K$23</f>
        <v>0</v>
      </c>
      <c r="U31" s="16">
        <f>[27]Agosto!$K$24</f>
        <v>33</v>
      </c>
      <c r="V31" s="16">
        <f>[27]Agosto!$K$25</f>
        <v>0</v>
      </c>
      <c r="W31" s="16">
        <f>[27]Agosto!$K$26</f>
        <v>0</v>
      </c>
      <c r="X31" s="16">
        <f>[27]Agosto!$K$27</f>
        <v>0</v>
      </c>
      <c r="Y31" s="16">
        <f>[27]Agosto!$K$28</f>
        <v>0</v>
      </c>
      <c r="Z31" s="16">
        <f>[27]Agosto!$K$29</f>
        <v>0</v>
      </c>
      <c r="AA31" s="16">
        <f>[27]Agosto!$K$30</f>
        <v>0</v>
      </c>
      <c r="AB31" s="16">
        <f>[27]Agosto!$K$31</f>
        <v>0</v>
      </c>
      <c r="AC31" s="16">
        <f>[27]Agosto!$K$32</f>
        <v>0</v>
      </c>
      <c r="AD31" s="16">
        <f>[27]Agosto!$K$33</f>
        <v>0</v>
      </c>
      <c r="AE31" s="16">
        <f>[27]Agosto!$K$34</f>
        <v>0</v>
      </c>
      <c r="AF31" s="16">
        <f>[27]Agosto!$K$35</f>
        <v>0</v>
      </c>
      <c r="AG31" s="22">
        <f t="shared" ref="AG31" si="10">SUM(B31:AF31)</f>
        <v>34</v>
      </c>
      <c r="AH31" s="24">
        <f>MAX(B31:AF31)</f>
        <v>33</v>
      </c>
      <c r="AI31" s="88">
        <f t="shared" si="1"/>
        <v>29</v>
      </c>
      <c r="AJ31" s="18" t="s">
        <v>51</v>
      </c>
    </row>
    <row r="32" spans="1:37" ht="17.100000000000001" customHeight="1" x14ac:dyDescent="0.2">
      <c r="A32" s="87" t="s">
        <v>20</v>
      </c>
      <c r="B32" s="16" t="str">
        <f>[28]Agosto!$K$5</f>
        <v>*</v>
      </c>
      <c r="C32" s="16" t="str">
        <f>[28]Agosto!$K$6</f>
        <v>*</v>
      </c>
      <c r="D32" s="16" t="str">
        <f>[28]Agosto!$K$7</f>
        <v>*</v>
      </c>
      <c r="E32" s="16" t="str">
        <f>[28]Agosto!$K$8</f>
        <v>*</v>
      </c>
      <c r="F32" s="16" t="str">
        <f>[28]Agosto!$K$9</f>
        <v>*</v>
      </c>
      <c r="G32" s="16" t="str">
        <f>[28]Agosto!$K$10</f>
        <v>*</v>
      </c>
      <c r="H32" s="16" t="str">
        <f>[28]Agosto!$K$11</f>
        <v>*</v>
      </c>
      <c r="I32" s="16" t="str">
        <f>[28]Agosto!$K$12</f>
        <v>*</v>
      </c>
      <c r="J32" s="16" t="str">
        <f>[28]Agosto!$K$13</f>
        <v>*</v>
      </c>
      <c r="K32" s="16" t="str">
        <f>[28]Agosto!$K$14</f>
        <v>*</v>
      </c>
      <c r="L32" s="16" t="str">
        <f>[28]Agosto!$K$15</f>
        <v>*</v>
      </c>
      <c r="M32" s="16" t="str">
        <f>[28]Agosto!$K$16</f>
        <v>*</v>
      </c>
      <c r="N32" s="16" t="str">
        <f>[28]Agosto!$K$17</f>
        <v>*</v>
      </c>
      <c r="O32" s="16" t="str">
        <f>[28]Agosto!$K$18</f>
        <v>*</v>
      </c>
      <c r="P32" s="16" t="str">
        <f>[28]Agosto!$K$19</f>
        <v>*</v>
      </c>
      <c r="Q32" s="16" t="str">
        <f>[28]Agosto!$K$20</f>
        <v>*</v>
      </c>
      <c r="R32" s="16" t="str">
        <f>[28]Agosto!$K$21</f>
        <v>*</v>
      </c>
      <c r="S32" s="16" t="str">
        <f>[28]Agosto!$K$22</f>
        <v>*</v>
      </c>
      <c r="T32" s="16" t="str">
        <f>[28]Agosto!$K$23</f>
        <v>*</v>
      </c>
      <c r="U32" s="16" t="str">
        <f>[28]Agosto!$K$24</f>
        <v>*</v>
      </c>
      <c r="V32" s="16" t="str">
        <f>[28]Agosto!$K$25</f>
        <v>*</v>
      </c>
      <c r="W32" s="16" t="str">
        <f>[28]Agosto!$K$26</f>
        <v>*</v>
      </c>
      <c r="X32" s="16" t="str">
        <f>[28]Agosto!$K$27</f>
        <v>*</v>
      </c>
      <c r="Y32" s="16" t="str">
        <f>[28]Agosto!$K$28</f>
        <v>*</v>
      </c>
      <c r="Z32" s="16" t="str">
        <f>[28]Agosto!$K$29</f>
        <v>*</v>
      </c>
      <c r="AA32" s="16" t="str">
        <f>[28]Agosto!$K$30</f>
        <v>*</v>
      </c>
      <c r="AB32" s="16" t="str">
        <f>[28]Agosto!$K$31</f>
        <v>*</v>
      </c>
      <c r="AC32" s="16" t="str">
        <f>[28]Agosto!$K$32</f>
        <v>*</v>
      </c>
      <c r="AD32" s="16" t="str">
        <f>[28]Agosto!$K$33</f>
        <v>*</v>
      </c>
      <c r="AE32" s="16" t="str">
        <f>[28]Agosto!$K$34</f>
        <v>*</v>
      </c>
      <c r="AF32" s="16" t="str">
        <f>[28]Agosto!$K$35</f>
        <v>*</v>
      </c>
      <c r="AG32" s="22" t="s">
        <v>138</v>
      </c>
      <c r="AH32" s="24" t="s">
        <v>138</v>
      </c>
      <c r="AI32" s="88" t="s">
        <v>138</v>
      </c>
    </row>
    <row r="33" spans="1:35" s="5" customFormat="1" ht="17.100000000000001" customHeight="1" x14ac:dyDescent="0.2">
      <c r="A33" s="89" t="s">
        <v>33</v>
      </c>
      <c r="B33" s="19">
        <f t="shared" ref="B33:AH33" si="11">MAX(B5:B32)</f>
        <v>0</v>
      </c>
      <c r="C33" s="19">
        <f t="shared" si="11"/>
        <v>3.0000000000000004</v>
      </c>
      <c r="D33" s="19">
        <f t="shared" si="11"/>
        <v>2.4</v>
      </c>
      <c r="E33" s="19">
        <f t="shared" si="11"/>
        <v>0.2</v>
      </c>
      <c r="F33" s="19">
        <f t="shared" si="11"/>
        <v>0.2</v>
      </c>
      <c r="G33" s="19">
        <f t="shared" si="11"/>
        <v>0</v>
      </c>
      <c r="H33" s="19">
        <f t="shared" si="11"/>
        <v>0</v>
      </c>
      <c r="I33" s="19">
        <f t="shared" si="11"/>
        <v>0</v>
      </c>
      <c r="J33" s="19">
        <f t="shared" si="11"/>
        <v>0</v>
      </c>
      <c r="K33" s="19">
        <f t="shared" si="11"/>
        <v>0</v>
      </c>
      <c r="L33" s="19">
        <f t="shared" si="11"/>
        <v>0</v>
      </c>
      <c r="M33" s="19">
        <f t="shared" si="11"/>
        <v>3.6</v>
      </c>
      <c r="N33" s="19">
        <f t="shared" si="11"/>
        <v>20.399999999999995</v>
      </c>
      <c r="O33" s="19">
        <f t="shared" si="11"/>
        <v>9.6</v>
      </c>
      <c r="P33" s="19">
        <f t="shared" si="11"/>
        <v>70</v>
      </c>
      <c r="Q33" s="19">
        <f t="shared" si="11"/>
        <v>44.6</v>
      </c>
      <c r="R33" s="19">
        <f t="shared" si="11"/>
        <v>41</v>
      </c>
      <c r="S33" s="19">
        <f t="shared" si="11"/>
        <v>48.2</v>
      </c>
      <c r="T33" s="19">
        <f t="shared" si="11"/>
        <v>42.8</v>
      </c>
      <c r="U33" s="19">
        <f t="shared" si="11"/>
        <v>33</v>
      </c>
      <c r="V33" s="19">
        <f t="shared" si="11"/>
        <v>1</v>
      </c>
      <c r="W33" s="19">
        <f t="shared" si="11"/>
        <v>0.2</v>
      </c>
      <c r="X33" s="19">
        <f t="shared" si="11"/>
        <v>8.1999999999999993</v>
      </c>
      <c r="Y33" s="19">
        <f t="shared" si="11"/>
        <v>9.1999999999999993</v>
      </c>
      <c r="Z33" s="19">
        <f t="shared" si="11"/>
        <v>0.4</v>
      </c>
      <c r="AA33" s="19">
        <f t="shared" si="11"/>
        <v>0.60000000000000009</v>
      </c>
      <c r="AB33" s="19">
        <f t="shared" si="11"/>
        <v>0.60000000000000009</v>
      </c>
      <c r="AC33" s="19">
        <f t="shared" si="11"/>
        <v>0</v>
      </c>
      <c r="AD33" s="19">
        <f t="shared" si="11"/>
        <v>0</v>
      </c>
      <c r="AE33" s="19">
        <f t="shared" si="11"/>
        <v>0</v>
      </c>
      <c r="AF33" s="19">
        <f t="shared" si="11"/>
        <v>0</v>
      </c>
      <c r="AG33" s="21">
        <f t="shared" si="11"/>
        <v>128.4</v>
      </c>
      <c r="AH33" s="125">
        <f t="shared" si="11"/>
        <v>70</v>
      </c>
      <c r="AI33" s="147"/>
    </row>
    <row r="34" spans="1:35" s="11" customFormat="1" ht="13.5" thickBot="1" x14ac:dyDescent="0.25">
      <c r="A34" s="99" t="s">
        <v>36</v>
      </c>
      <c r="B34" s="100">
        <f t="shared" ref="B34:AG34" si="12">SUM(B5:B32)</f>
        <v>0</v>
      </c>
      <c r="C34" s="100">
        <f t="shared" si="12"/>
        <v>9.6</v>
      </c>
      <c r="D34" s="100">
        <f t="shared" si="12"/>
        <v>8.6000000000000014</v>
      </c>
      <c r="E34" s="100">
        <f t="shared" si="12"/>
        <v>0.4</v>
      </c>
      <c r="F34" s="100">
        <f t="shared" si="12"/>
        <v>0.4</v>
      </c>
      <c r="G34" s="100">
        <f t="shared" si="12"/>
        <v>0</v>
      </c>
      <c r="H34" s="100">
        <f t="shared" si="12"/>
        <v>0</v>
      </c>
      <c r="I34" s="100">
        <f t="shared" si="12"/>
        <v>0</v>
      </c>
      <c r="J34" s="100">
        <f t="shared" si="12"/>
        <v>0</v>
      </c>
      <c r="K34" s="100">
        <f t="shared" si="12"/>
        <v>0</v>
      </c>
      <c r="L34" s="100">
        <f t="shared" si="12"/>
        <v>0</v>
      </c>
      <c r="M34" s="100">
        <f t="shared" si="12"/>
        <v>4.4000000000000004</v>
      </c>
      <c r="N34" s="100">
        <f t="shared" si="12"/>
        <v>96.2</v>
      </c>
      <c r="O34" s="100">
        <f t="shared" si="12"/>
        <v>33.699999999999996</v>
      </c>
      <c r="P34" s="100">
        <f t="shared" si="12"/>
        <v>363.2</v>
      </c>
      <c r="Q34" s="100">
        <f t="shared" si="12"/>
        <v>248.99999999999997</v>
      </c>
      <c r="R34" s="100">
        <f t="shared" si="12"/>
        <v>232.79999999999998</v>
      </c>
      <c r="S34" s="100">
        <f t="shared" si="12"/>
        <v>165.00000000000006</v>
      </c>
      <c r="T34" s="100">
        <f t="shared" si="12"/>
        <v>60.200000000000017</v>
      </c>
      <c r="U34" s="100">
        <f t="shared" si="12"/>
        <v>161.20000000000002</v>
      </c>
      <c r="V34" s="100">
        <f t="shared" si="12"/>
        <v>1.5999999999999999</v>
      </c>
      <c r="W34" s="100">
        <f t="shared" si="12"/>
        <v>0.2</v>
      </c>
      <c r="X34" s="100">
        <f t="shared" si="12"/>
        <v>12.399999999999999</v>
      </c>
      <c r="Y34" s="100">
        <f t="shared" si="12"/>
        <v>9.3999999999999986</v>
      </c>
      <c r="Z34" s="100">
        <f t="shared" si="12"/>
        <v>0.4</v>
      </c>
      <c r="AA34" s="100">
        <f t="shared" si="12"/>
        <v>0.60000000000000009</v>
      </c>
      <c r="AB34" s="100">
        <f t="shared" si="12"/>
        <v>0.60000000000000009</v>
      </c>
      <c r="AC34" s="100">
        <f t="shared" si="12"/>
        <v>0</v>
      </c>
      <c r="AD34" s="100">
        <f t="shared" si="12"/>
        <v>0</v>
      </c>
      <c r="AE34" s="100">
        <f t="shared" si="12"/>
        <v>0</v>
      </c>
      <c r="AF34" s="100">
        <f t="shared" si="12"/>
        <v>0</v>
      </c>
      <c r="AG34" s="101">
        <f t="shared" si="12"/>
        <v>1409.9</v>
      </c>
      <c r="AH34" s="102"/>
      <c r="AI34" s="148"/>
    </row>
    <row r="35" spans="1:35" x14ac:dyDescent="0.2">
      <c r="A35" s="63"/>
      <c r="B35" s="64"/>
      <c r="C35" s="64"/>
      <c r="D35" s="64" t="s">
        <v>137</v>
      </c>
      <c r="E35" s="64"/>
      <c r="F35" s="64"/>
      <c r="G35" s="64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6"/>
      <c r="AE35" s="67"/>
      <c r="AF35" s="68"/>
      <c r="AG35" s="68"/>
      <c r="AH35" s="68"/>
      <c r="AI35" s="69"/>
    </row>
    <row r="36" spans="1:35" x14ac:dyDescent="0.2">
      <c r="A36" s="63"/>
      <c r="B36" s="70" t="s">
        <v>134</v>
      </c>
      <c r="C36" s="70"/>
      <c r="D36" s="70"/>
      <c r="E36" s="70"/>
      <c r="F36" s="70"/>
      <c r="G36" s="70"/>
      <c r="H36" s="70"/>
      <c r="I36" s="70"/>
      <c r="J36" s="65"/>
      <c r="K36" s="65"/>
      <c r="L36" s="65"/>
      <c r="M36" s="65" t="s">
        <v>49</v>
      </c>
      <c r="N36" s="65"/>
      <c r="O36" s="65"/>
      <c r="P36" s="65"/>
      <c r="Q36" s="65"/>
      <c r="R36" s="65"/>
      <c r="S36" s="65"/>
      <c r="T36" s="128" t="s">
        <v>135</v>
      </c>
      <c r="U36" s="128"/>
      <c r="V36" s="128"/>
      <c r="W36" s="128"/>
      <c r="X36" s="128"/>
      <c r="Y36" s="65"/>
      <c r="Z36" s="65"/>
      <c r="AA36" s="65"/>
      <c r="AB36" s="65"/>
      <c r="AC36" s="65"/>
      <c r="AD36" s="66"/>
      <c r="AE36" s="65"/>
      <c r="AF36" s="65"/>
      <c r="AG36" s="66"/>
      <c r="AH36" s="65"/>
      <c r="AI36" s="69"/>
    </row>
    <row r="37" spans="1:35" x14ac:dyDescent="0.2">
      <c r="A37" s="73"/>
      <c r="B37" s="65"/>
      <c r="C37" s="65"/>
      <c r="D37" s="65"/>
      <c r="E37" s="65"/>
      <c r="F37" s="65"/>
      <c r="G37" s="65"/>
      <c r="H37" s="65"/>
      <c r="I37" s="65"/>
      <c r="J37" s="74"/>
      <c r="K37" s="74"/>
      <c r="L37" s="74"/>
      <c r="M37" s="74" t="s">
        <v>50</v>
      </c>
      <c r="N37" s="74"/>
      <c r="O37" s="74"/>
      <c r="P37" s="74"/>
      <c r="Q37" s="65"/>
      <c r="R37" s="65"/>
      <c r="S37" s="65"/>
      <c r="T37" s="129" t="s">
        <v>136</v>
      </c>
      <c r="U37" s="129"/>
      <c r="V37" s="129"/>
      <c r="W37" s="129"/>
      <c r="X37" s="129"/>
      <c r="Y37" s="65"/>
      <c r="Z37" s="65"/>
      <c r="AA37" s="65"/>
      <c r="AB37" s="65"/>
      <c r="AC37" s="65"/>
      <c r="AD37" s="66"/>
      <c r="AE37" s="67"/>
      <c r="AF37" s="68"/>
      <c r="AG37" s="65"/>
      <c r="AH37" s="65"/>
      <c r="AI37" s="76"/>
    </row>
    <row r="38" spans="1:35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6"/>
      <c r="AE38" s="67"/>
      <c r="AF38" s="68"/>
      <c r="AG38" s="74"/>
      <c r="AH38" s="74"/>
      <c r="AI38" s="76"/>
    </row>
    <row r="39" spans="1:35" ht="13.5" thickBot="1" x14ac:dyDescent="0.25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81"/>
      <c r="AH39" s="97"/>
      <c r="AI39" s="98"/>
    </row>
    <row r="40" spans="1:35" x14ac:dyDescent="0.2">
      <c r="H40" s="31"/>
      <c r="I40" s="31"/>
      <c r="J40" s="14"/>
      <c r="K40" s="31"/>
      <c r="L40" s="31"/>
      <c r="M40" s="31"/>
      <c r="N40" s="31"/>
      <c r="O40" s="31"/>
      <c r="P40" s="14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35" x14ac:dyDescent="0.2">
      <c r="AI41" s="13" t="s">
        <v>51</v>
      </c>
    </row>
    <row r="42" spans="1:35" x14ac:dyDescent="0.2">
      <c r="N42" s="2" t="s">
        <v>51</v>
      </c>
      <c r="AH42" s="30" t="s">
        <v>51</v>
      </c>
      <c r="AI42" s="13" t="s">
        <v>51</v>
      </c>
    </row>
    <row r="43" spans="1:35" x14ac:dyDescent="0.2">
      <c r="F43" s="2" t="s">
        <v>51</v>
      </c>
    </row>
    <row r="44" spans="1:35" x14ac:dyDescent="0.2">
      <c r="AH44" s="30" t="s">
        <v>51</v>
      </c>
    </row>
    <row r="50" spans="8:8" x14ac:dyDescent="0.2">
      <c r="H50" s="2" t="s">
        <v>51</v>
      </c>
    </row>
  </sheetData>
  <sheetProtection password="C6EC" sheet="1" objects="1" scenarios="1"/>
  <mergeCells count="37">
    <mergeCell ref="T36:X36"/>
    <mergeCell ref="T37:X37"/>
    <mergeCell ref="AI33:AI34"/>
    <mergeCell ref="AF3:AF4"/>
    <mergeCell ref="M3:M4"/>
    <mergeCell ref="N3:N4"/>
    <mergeCell ref="O3:O4"/>
    <mergeCell ref="AA3:AA4"/>
    <mergeCell ref="T3:T4"/>
    <mergeCell ref="AE3:AE4"/>
    <mergeCell ref="S3:S4"/>
    <mergeCell ref="R3:R4"/>
    <mergeCell ref="Q3:Q4"/>
    <mergeCell ref="F3:F4"/>
    <mergeCell ref="G3:G4"/>
    <mergeCell ref="J3:J4"/>
    <mergeCell ref="A2:A4"/>
    <mergeCell ref="B3:B4"/>
    <mergeCell ref="C3:C4"/>
    <mergeCell ref="D3:D4"/>
    <mergeCell ref="B2:AH2"/>
    <mergeCell ref="A1:AH1"/>
    <mergeCell ref="X3:X4"/>
    <mergeCell ref="AB3:AB4"/>
    <mergeCell ref="AC3:AC4"/>
    <mergeCell ref="AD3:AD4"/>
    <mergeCell ref="Y3:Y4"/>
    <mergeCell ref="I3:I4"/>
    <mergeCell ref="H3:H4"/>
    <mergeCell ref="P3:P4"/>
    <mergeCell ref="K3:K4"/>
    <mergeCell ref="L3:L4"/>
    <mergeCell ref="Z3:Z4"/>
    <mergeCell ref="U3:U4"/>
    <mergeCell ref="V3:V4"/>
    <mergeCell ref="W3:W4"/>
    <mergeCell ref="E3:E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G3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view="pageLayout" zoomScale="60" zoomScaleNormal="100" zoomScalePageLayoutView="60" workbookViewId="0">
      <selection activeCell="M6" sqref="M6"/>
    </sheetView>
  </sheetViews>
  <sheetFormatPr defaultRowHeight="12.75" x14ac:dyDescent="0.2"/>
  <cols>
    <col min="1" max="1" width="30.28515625" customWidth="1"/>
    <col min="2" max="2" width="9.5703125" style="59" customWidth="1"/>
    <col min="3" max="3" width="9.5703125" style="60" customWidth="1"/>
    <col min="4" max="4" width="9.5703125" style="59" customWidth="1"/>
    <col min="5" max="5" width="9.85546875" style="59" customWidth="1"/>
    <col min="6" max="6" width="9.5703125" style="59" customWidth="1"/>
    <col min="7" max="7" width="16.140625" bestFit="1" customWidth="1"/>
    <col min="8" max="8" width="9.7109375" customWidth="1"/>
    <col min="9" max="9" width="54.8554687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34" customFormat="1" ht="42.75" customHeight="1" x14ac:dyDescent="0.2">
      <c r="A1" s="32" t="s">
        <v>53</v>
      </c>
      <c r="B1" s="32" t="s">
        <v>54</v>
      </c>
      <c r="C1" s="32" t="s">
        <v>55</v>
      </c>
      <c r="D1" s="32" t="s">
        <v>56</v>
      </c>
      <c r="E1" s="32" t="s">
        <v>57</v>
      </c>
      <c r="F1" s="32" t="s">
        <v>58</v>
      </c>
      <c r="G1" s="32" t="s">
        <v>59</v>
      </c>
      <c r="H1" s="32" t="s">
        <v>60</v>
      </c>
      <c r="I1" s="32" t="s">
        <v>61</v>
      </c>
      <c r="J1" s="33"/>
      <c r="K1" s="33"/>
      <c r="L1" s="33"/>
      <c r="M1" s="33"/>
    </row>
    <row r="2" spans="1:13" s="39" customFormat="1" x14ac:dyDescent="0.2">
      <c r="A2" s="35" t="s">
        <v>62</v>
      </c>
      <c r="B2" s="35" t="s">
        <v>63</v>
      </c>
      <c r="C2" s="36" t="s">
        <v>64</v>
      </c>
      <c r="D2" s="36">
        <v>-20.444199999999999</v>
      </c>
      <c r="E2" s="36">
        <v>-52.875599999999999</v>
      </c>
      <c r="F2" s="36">
        <v>388</v>
      </c>
      <c r="G2" s="37">
        <v>40405</v>
      </c>
      <c r="H2" s="38">
        <v>1</v>
      </c>
      <c r="I2" s="36" t="s">
        <v>65</v>
      </c>
      <c r="J2" s="33"/>
      <c r="K2" s="33"/>
      <c r="L2" s="33"/>
      <c r="M2" s="33"/>
    </row>
    <row r="3" spans="1:13" ht="12.75" customHeight="1" x14ac:dyDescent="0.2">
      <c r="A3" s="35" t="s">
        <v>0</v>
      </c>
      <c r="B3" s="35" t="s">
        <v>63</v>
      </c>
      <c r="C3" s="36" t="s">
        <v>66</v>
      </c>
      <c r="D3" s="38">
        <v>-23.002500000000001</v>
      </c>
      <c r="E3" s="38">
        <v>-55.3294</v>
      </c>
      <c r="F3" s="38">
        <v>431</v>
      </c>
      <c r="G3" s="40">
        <v>39611</v>
      </c>
      <c r="H3" s="38">
        <v>1</v>
      </c>
      <c r="I3" s="36" t="s">
        <v>67</v>
      </c>
      <c r="J3" s="41"/>
      <c r="K3" s="41"/>
      <c r="L3" s="41"/>
      <c r="M3" s="41"/>
    </row>
    <row r="4" spans="1:13" x14ac:dyDescent="0.2">
      <c r="A4" s="35" t="s">
        <v>1</v>
      </c>
      <c r="B4" s="35" t="s">
        <v>63</v>
      </c>
      <c r="C4" s="36" t="s">
        <v>68</v>
      </c>
      <c r="D4" s="42">
        <v>-20.4756</v>
      </c>
      <c r="E4" s="42">
        <v>-55.783900000000003</v>
      </c>
      <c r="F4" s="42">
        <v>155</v>
      </c>
      <c r="G4" s="40">
        <v>39022</v>
      </c>
      <c r="H4" s="38">
        <v>1</v>
      </c>
      <c r="I4" s="36" t="s">
        <v>69</v>
      </c>
      <c r="J4" s="41"/>
      <c r="K4" s="41"/>
      <c r="L4" s="41"/>
      <c r="M4" s="41"/>
    </row>
    <row r="5" spans="1:13" s="44" customFormat="1" x14ac:dyDescent="0.2">
      <c r="A5" s="35" t="s">
        <v>45</v>
      </c>
      <c r="B5" s="35" t="s">
        <v>63</v>
      </c>
      <c r="C5" s="36" t="s">
        <v>70</v>
      </c>
      <c r="D5" s="42">
        <v>-22.1008</v>
      </c>
      <c r="E5" s="42">
        <v>-56.54</v>
      </c>
      <c r="F5" s="42">
        <v>208</v>
      </c>
      <c r="G5" s="40">
        <v>40764</v>
      </c>
      <c r="H5" s="38">
        <v>1</v>
      </c>
      <c r="I5" s="43" t="s">
        <v>71</v>
      </c>
      <c r="J5" s="41"/>
      <c r="K5" s="41"/>
      <c r="L5" s="41"/>
      <c r="M5" s="41"/>
    </row>
    <row r="6" spans="1:13" s="44" customFormat="1" x14ac:dyDescent="0.2">
      <c r="A6" s="35" t="s">
        <v>72</v>
      </c>
      <c r="B6" s="35" t="s">
        <v>63</v>
      </c>
      <c r="C6" s="36" t="s">
        <v>73</v>
      </c>
      <c r="D6" s="42">
        <v>-21.7514</v>
      </c>
      <c r="E6" s="42">
        <v>-52.470599999999997</v>
      </c>
      <c r="F6" s="42">
        <v>387</v>
      </c>
      <c r="G6" s="40">
        <v>41354</v>
      </c>
      <c r="H6" s="38">
        <v>1</v>
      </c>
      <c r="I6" s="43" t="s">
        <v>74</v>
      </c>
      <c r="J6" s="41"/>
      <c r="K6" s="41"/>
      <c r="L6" s="41"/>
      <c r="M6" s="41"/>
    </row>
    <row r="7" spans="1:13" x14ac:dyDescent="0.2">
      <c r="A7" s="35" t="s">
        <v>2</v>
      </c>
      <c r="B7" s="35" t="s">
        <v>63</v>
      </c>
      <c r="C7" s="36" t="s">
        <v>75</v>
      </c>
      <c r="D7" s="42">
        <v>-20.45</v>
      </c>
      <c r="E7" s="42">
        <v>-54.616599999999998</v>
      </c>
      <c r="F7" s="42">
        <v>530</v>
      </c>
      <c r="G7" s="40">
        <v>37145</v>
      </c>
      <c r="H7" s="38">
        <v>1</v>
      </c>
      <c r="I7" s="36" t="s">
        <v>76</v>
      </c>
      <c r="J7" s="41"/>
      <c r="K7" s="41"/>
      <c r="L7" s="41"/>
      <c r="M7" s="41"/>
    </row>
    <row r="8" spans="1:13" x14ac:dyDescent="0.2">
      <c r="A8" s="35" t="s">
        <v>3</v>
      </c>
      <c r="B8" s="35" t="s">
        <v>63</v>
      </c>
      <c r="C8" s="36" t="s">
        <v>77</v>
      </c>
      <c r="D8" s="38">
        <v>-19.122499999999999</v>
      </c>
      <c r="E8" s="38">
        <v>-51.720799999999997</v>
      </c>
      <c r="F8" s="42">
        <v>516</v>
      </c>
      <c r="G8" s="40">
        <v>39515</v>
      </c>
      <c r="H8" s="38">
        <v>1</v>
      </c>
      <c r="I8" s="36" t="s">
        <v>78</v>
      </c>
      <c r="J8" s="41"/>
      <c r="K8" s="41"/>
      <c r="L8" s="41"/>
      <c r="M8" s="41"/>
    </row>
    <row r="9" spans="1:13" x14ac:dyDescent="0.2">
      <c r="A9" s="35" t="s">
        <v>4</v>
      </c>
      <c r="B9" s="35" t="s">
        <v>63</v>
      </c>
      <c r="C9" s="36" t="s">
        <v>79</v>
      </c>
      <c r="D9" s="42">
        <v>-18.802199999999999</v>
      </c>
      <c r="E9" s="42">
        <v>-52.602800000000002</v>
      </c>
      <c r="F9" s="42">
        <v>818</v>
      </c>
      <c r="G9" s="40">
        <v>39070</v>
      </c>
      <c r="H9" s="38">
        <v>1</v>
      </c>
      <c r="I9" s="36" t="s">
        <v>80</v>
      </c>
      <c r="J9" s="41"/>
      <c r="K9" s="41"/>
      <c r="L9" s="41"/>
      <c r="M9" s="41"/>
    </row>
    <row r="10" spans="1:13" ht="13.5" customHeight="1" x14ac:dyDescent="0.2">
      <c r="A10" s="35" t="s">
        <v>5</v>
      </c>
      <c r="B10" s="35" t="s">
        <v>63</v>
      </c>
      <c r="C10" s="36" t="s">
        <v>81</v>
      </c>
      <c r="D10" s="42">
        <v>-18.996700000000001</v>
      </c>
      <c r="E10" s="42">
        <v>-57.637500000000003</v>
      </c>
      <c r="F10" s="42">
        <v>126</v>
      </c>
      <c r="G10" s="40">
        <v>39017</v>
      </c>
      <c r="H10" s="38">
        <v>1</v>
      </c>
      <c r="I10" s="36" t="s">
        <v>82</v>
      </c>
      <c r="J10" s="41"/>
      <c r="K10" s="41"/>
      <c r="L10" s="41"/>
      <c r="M10" s="41"/>
    </row>
    <row r="11" spans="1:13" ht="13.5" customHeight="1" x14ac:dyDescent="0.2">
      <c r="A11" s="35" t="s">
        <v>47</v>
      </c>
      <c r="B11" s="35" t="s">
        <v>63</v>
      </c>
      <c r="C11" s="36" t="s">
        <v>83</v>
      </c>
      <c r="D11" s="42">
        <v>-18.4922</v>
      </c>
      <c r="E11" s="42">
        <v>-53.167200000000001</v>
      </c>
      <c r="F11" s="42">
        <v>730</v>
      </c>
      <c r="G11" s="40">
        <v>41247</v>
      </c>
      <c r="H11" s="38">
        <v>1</v>
      </c>
      <c r="I11" s="43" t="s">
        <v>84</v>
      </c>
      <c r="J11" s="41"/>
      <c r="K11" s="41"/>
      <c r="L11" s="41"/>
      <c r="M11" s="41"/>
    </row>
    <row r="12" spans="1:13" x14ac:dyDescent="0.2">
      <c r="A12" s="35" t="s">
        <v>6</v>
      </c>
      <c r="B12" s="35" t="s">
        <v>63</v>
      </c>
      <c r="C12" s="36" t="s">
        <v>85</v>
      </c>
      <c r="D12" s="42">
        <v>-18.304400000000001</v>
      </c>
      <c r="E12" s="42">
        <v>-54.440899999999999</v>
      </c>
      <c r="F12" s="42">
        <v>252</v>
      </c>
      <c r="G12" s="40">
        <v>39028</v>
      </c>
      <c r="H12" s="38">
        <v>1</v>
      </c>
      <c r="I12" s="36" t="s">
        <v>86</v>
      </c>
      <c r="J12" s="41"/>
      <c r="K12" s="41"/>
      <c r="L12" s="41"/>
      <c r="M12" s="41"/>
    </row>
    <row r="13" spans="1:13" x14ac:dyDescent="0.2">
      <c r="A13" s="35" t="s">
        <v>7</v>
      </c>
      <c r="B13" s="35" t="s">
        <v>63</v>
      </c>
      <c r="C13" s="36" t="s">
        <v>87</v>
      </c>
      <c r="D13" s="42">
        <v>-22.193899999999999</v>
      </c>
      <c r="E13" s="45">
        <v>-54.9114</v>
      </c>
      <c r="F13" s="42">
        <v>469</v>
      </c>
      <c r="G13" s="40">
        <v>39011</v>
      </c>
      <c r="H13" s="38">
        <v>1</v>
      </c>
      <c r="I13" s="36" t="s">
        <v>88</v>
      </c>
      <c r="J13" s="41"/>
      <c r="K13" s="41"/>
      <c r="L13" s="41"/>
      <c r="M13" s="41"/>
    </row>
    <row r="14" spans="1:13" x14ac:dyDescent="0.2">
      <c r="A14" s="35" t="s">
        <v>89</v>
      </c>
      <c r="B14" s="35" t="s">
        <v>63</v>
      </c>
      <c r="C14" s="36" t="s">
        <v>90</v>
      </c>
      <c r="D14" s="38">
        <v>-23.449400000000001</v>
      </c>
      <c r="E14" s="38">
        <v>-54.181699999999999</v>
      </c>
      <c r="F14" s="38">
        <v>336</v>
      </c>
      <c r="G14" s="40">
        <v>39598</v>
      </c>
      <c r="H14" s="38">
        <v>1</v>
      </c>
      <c r="I14" s="36" t="s">
        <v>91</v>
      </c>
      <c r="J14" s="41"/>
      <c r="K14" s="41"/>
      <c r="L14" s="41"/>
      <c r="M14" s="41"/>
    </row>
    <row r="15" spans="1:13" x14ac:dyDescent="0.2">
      <c r="A15" s="35" t="s">
        <v>9</v>
      </c>
      <c r="B15" s="35" t="s">
        <v>63</v>
      </c>
      <c r="C15" s="36" t="s">
        <v>92</v>
      </c>
      <c r="D15" s="42">
        <v>-22.3</v>
      </c>
      <c r="E15" s="42">
        <v>-53.816600000000001</v>
      </c>
      <c r="F15" s="42">
        <v>373.29</v>
      </c>
      <c r="G15" s="40">
        <v>37662</v>
      </c>
      <c r="H15" s="38">
        <v>1</v>
      </c>
      <c r="I15" s="36" t="s">
        <v>93</v>
      </c>
      <c r="J15" s="41"/>
      <c r="K15" s="41"/>
      <c r="L15" s="41"/>
      <c r="M15" s="41"/>
    </row>
    <row r="16" spans="1:13" s="44" customFormat="1" x14ac:dyDescent="0.2">
      <c r="A16" s="35" t="s">
        <v>46</v>
      </c>
      <c r="B16" s="35" t="s">
        <v>63</v>
      </c>
      <c r="C16" s="36" t="s">
        <v>94</v>
      </c>
      <c r="D16" s="42">
        <v>-21.478200000000001</v>
      </c>
      <c r="E16" s="42">
        <v>-56.136899999999997</v>
      </c>
      <c r="F16" s="42">
        <v>249</v>
      </c>
      <c r="G16" s="40">
        <v>40759</v>
      </c>
      <c r="H16" s="38">
        <v>1</v>
      </c>
      <c r="I16" s="43" t="s">
        <v>95</v>
      </c>
      <c r="J16" s="41"/>
      <c r="K16" s="41"/>
      <c r="L16" s="41"/>
      <c r="M16" s="41"/>
    </row>
    <row r="17" spans="1:13" x14ac:dyDescent="0.2">
      <c r="A17" s="35" t="s">
        <v>10</v>
      </c>
      <c r="B17" s="35" t="s">
        <v>63</v>
      </c>
      <c r="C17" s="36" t="s">
        <v>96</v>
      </c>
      <c r="D17" s="38">
        <v>-22.857199999999999</v>
      </c>
      <c r="E17" s="38">
        <v>-54.605600000000003</v>
      </c>
      <c r="F17" s="38">
        <v>379</v>
      </c>
      <c r="G17" s="40">
        <v>39617</v>
      </c>
      <c r="H17" s="38">
        <v>1</v>
      </c>
      <c r="I17" s="36" t="s">
        <v>97</v>
      </c>
      <c r="J17" s="41"/>
      <c r="K17" s="41"/>
      <c r="L17" s="41"/>
      <c r="M17" s="41"/>
    </row>
    <row r="18" spans="1:13" ht="12.75" customHeight="1" x14ac:dyDescent="0.2">
      <c r="A18" s="35" t="s">
        <v>11</v>
      </c>
      <c r="B18" s="35" t="s">
        <v>63</v>
      </c>
      <c r="C18" s="36" t="s">
        <v>98</v>
      </c>
      <c r="D18" s="42">
        <v>-21.609200000000001</v>
      </c>
      <c r="E18" s="42">
        <v>-55.177799999999998</v>
      </c>
      <c r="F18" s="42">
        <v>401</v>
      </c>
      <c r="G18" s="40">
        <v>39065</v>
      </c>
      <c r="H18" s="38">
        <v>1</v>
      </c>
      <c r="I18" s="36" t="s">
        <v>99</v>
      </c>
      <c r="J18" s="41"/>
      <c r="K18" s="41"/>
      <c r="L18" s="41"/>
      <c r="M18" s="41"/>
    </row>
    <row r="19" spans="1:13" s="44" customFormat="1" x14ac:dyDescent="0.2">
      <c r="A19" s="35" t="s">
        <v>12</v>
      </c>
      <c r="B19" s="35" t="s">
        <v>63</v>
      </c>
      <c r="C19" s="36" t="s">
        <v>100</v>
      </c>
      <c r="D19" s="42">
        <v>-20.395600000000002</v>
      </c>
      <c r="E19" s="42">
        <v>-56.431699999999999</v>
      </c>
      <c r="F19" s="42">
        <v>140</v>
      </c>
      <c r="G19" s="40">
        <v>39023</v>
      </c>
      <c r="H19" s="38">
        <v>1</v>
      </c>
      <c r="I19" s="36" t="s">
        <v>101</v>
      </c>
      <c r="J19" s="41"/>
      <c r="K19" s="41"/>
      <c r="L19" s="41"/>
      <c r="M19" s="41"/>
    </row>
    <row r="20" spans="1:13" x14ac:dyDescent="0.2">
      <c r="A20" s="35" t="s">
        <v>102</v>
      </c>
      <c r="B20" s="35" t="s">
        <v>63</v>
      </c>
      <c r="C20" s="36" t="s">
        <v>103</v>
      </c>
      <c r="D20" s="42">
        <v>-18.988900000000001</v>
      </c>
      <c r="E20" s="42">
        <v>-56.623100000000001</v>
      </c>
      <c r="F20" s="42">
        <v>104</v>
      </c>
      <c r="G20" s="40">
        <v>38932</v>
      </c>
      <c r="H20" s="38">
        <v>1</v>
      </c>
      <c r="I20" s="36" t="s">
        <v>104</v>
      </c>
      <c r="J20" s="41"/>
      <c r="K20" s="41"/>
      <c r="L20" s="41"/>
      <c r="M20" s="41"/>
    </row>
    <row r="21" spans="1:13" s="44" customFormat="1" x14ac:dyDescent="0.2">
      <c r="A21" s="35" t="s">
        <v>14</v>
      </c>
      <c r="B21" s="35" t="s">
        <v>63</v>
      </c>
      <c r="C21" s="36" t="s">
        <v>105</v>
      </c>
      <c r="D21" s="42">
        <v>-19.414300000000001</v>
      </c>
      <c r="E21" s="42">
        <v>-51.1053</v>
      </c>
      <c r="F21" s="42">
        <v>424</v>
      </c>
      <c r="G21" s="40" t="s">
        <v>106</v>
      </c>
      <c r="H21" s="38">
        <v>1</v>
      </c>
      <c r="I21" s="36" t="s">
        <v>107</v>
      </c>
      <c r="J21" s="41"/>
      <c r="K21" s="41"/>
      <c r="L21" s="41"/>
      <c r="M21" s="41"/>
    </row>
    <row r="22" spans="1:13" x14ac:dyDescent="0.2">
      <c r="A22" s="35" t="s">
        <v>15</v>
      </c>
      <c r="B22" s="35" t="s">
        <v>63</v>
      </c>
      <c r="C22" s="36" t="s">
        <v>108</v>
      </c>
      <c r="D22" s="42">
        <v>-22.533300000000001</v>
      </c>
      <c r="E22" s="42">
        <v>-55.533299999999997</v>
      </c>
      <c r="F22" s="42">
        <v>650</v>
      </c>
      <c r="G22" s="40">
        <v>37140</v>
      </c>
      <c r="H22" s="38">
        <v>1</v>
      </c>
      <c r="I22" s="36" t="s">
        <v>109</v>
      </c>
      <c r="J22" s="41"/>
      <c r="K22" s="41"/>
      <c r="L22" s="41"/>
      <c r="M22" s="41"/>
    </row>
    <row r="23" spans="1:13" x14ac:dyDescent="0.2">
      <c r="A23" s="35" t="s">
        <v>16</v>
      </c>
      <c r="B23" s="35" t="s">
        <v>63</v>
      </c>
      <c r="C23" s="36" t="s">
        <v>110</v>
      </c>
      <c r="D23" s="42">
        <v>-21.7058</v>
      </c>
      <c r="E23" s="42">
        <v>-57.5533</v>
      </c>
      <c r="F23" s="42">
        <v>85</v>
      </c>
      <c r="G23" s="40">
        <v>39014</v>
      </c>
      <c r="H23" s="38">
        <v>1</v>
      </c>
      <c r="I23" s="36" t="s">
        <v>111</v>
      </c>
      <c r="J23" s="41"/>
      <c r="K23" s="41"/>
      <c r="L23" s="41"/>
      <c r="M23" s="41"/>
    </row>
    <row r="24" spans="1:13" s="44" customFormat="1" x14ac:dyDescent="0.2">
      <c r="A24" s="35" t="s">
        <v>18</v>
      </c>
      <c r="B24" s="35" t="s">
        <v>63</v>
      </c>
      <c r="C24" s="36" t="s">
        <v>112</v>
      </c>
      <c r="D24" s="42">
        <v>-19.420100000000001</v>
      </c>
      <c r="E24" s="42">
        <v>-54.553100000000001</v>
      </c>
      <c r="F24" s="42">
        <v>647</v>
      </c>
      <c r="G24" s="40">
        <v>39067</v>
      </c>
      <c r="H24" s="38">
        <v>1</v>
      </c>
      <c r="I24" s="36" t="s">
        <v>113</v>
      </c>
      <c r="J24" s="41"/>
      <c r="K24" s="41"/>
      <c r="L24" s="41"/>
      <c r="M24" s="41"/>
    </row>
    <row r="25" spans="1:13" x14ac:dyDescent="0.2">
      <c r="A25" s="35" t="s">
        <v>114</v>
      </c>
      <c r="B25" s="35" t="s">
        <v>63</v>
      </c>
      <c r="C25" s="36" t="s">
        <v>115</v>
      </c>
      <c r="D25" s="38">
        <v>-21.774999999999999</v>
      </c>
      <c r="E25" s="38">
        <v>-54.528100000000002</v>
      </c>
      <c r="F25" s="38">
        <v>329</v>
      </c>
      <c r="G25" s="40">
        <v>39625</v>
      </c>
      <c r="H25" s="38">
        <v>1</v>
      </c>
      <c r="I25" s="36" t="s">
        <v>116</v>
      </c>
      <c r="J25" s="41"/>
      <c r="K25" s="41"/>
      <c r="L25" s="41"/>
      <c r="M25" s="41"/>
    </row>
    <row r="26" spans="1:13" s="49" customFormat="1" ht="15" customHeight="1" x14ac:dyDescent="0.2">
      <c r="A26" s="46" t="s">
        <v>31</v>
      </c>
      <c r="B26" s="46" t="s">
        <v>63</v>
      </c>
      <c r="C26" s="36" t="s">
        <v>117</v>
      </c>
      <c r="D26" s="47">
        <v>-20.9817</v>
      </c>
      <c r="E26" s="47">
        <v>-54.971899999999998</v>
      </c>
      <c r="F26" s="47">
        <v>464</v>
      </c>
      <c r="G26" s="37" t="s">
        <v>118</v>
      </c>
      <c r="H26" s="36">
        <v>1</v>
      </c>
      <c r="I26" s="46" t="s">
        <v>119</v>
      </c>
      <c r="J26" s="48"/>
      <c r="K26" s="48"/>
      <c r="L26" s="48"/>
      <c r="M26" s="48"/>
    </row>
    <row r="27" spans="1:13" s="44" customFormat="1" x14ac:dyDescent="0.2">
      <c r="A27" s="35" t="s">
        <v>19</v>
      </c>
      <c r="B27" s="35" t="s">
        <v>63</v>
      </c>
      <c r="C27" s="36" t="s">
        <v>120</v>
      </c>
      <c r="D27" s="38">
        <v>-23.966899999999999</v>
      </c>
      <c r="E27" s="38">
        <v>-55.0242</v>
      </c>
      <c r="F27" s="38">
        <v>402</v>
      </c>
      <c r="G27" s="40">
        <v>39605</v>
      </c>
      <c r="H27" s="38">
        <v>1</v>
      </c>
      <c r="I27" s="36" t="s">
        <v>121</v>
      </c>
      <c r="J27" s="41"/>
      <c r="K27" s="41"/>
      <c r="L27" s="41"/>
      <c r="M27" s="41"/>
    </row>
    <row r="28" spans="1:13" s="51" customFormat="1" x14ac:dyDescent="0.2">
      <c r="A28" s="46" t="s">
        <v>48</v>
      </c>
      <c r="B28" s="46" t="s">
        <v>63</v>
      </c>
      <c r="C28" s="36" t="s">
        <v>122</v>
      </c>
      <c r="D28" s="36">
        <v>-17.634699999999999</v>
      </c>
      <c r="E28" s="36">
        <v>-54.760100000000001</v>
      </c>
      <c r="F28" s="36">
        <v>486</v>
      </c>
      <c r="G28" s="37" t="s">
        <v>123</v>
      </c>
      <c r="H28" s="36">
        <v>1</v>
      </c>
      <c r="I28" s="38" t="s">
        <v>124</v>
      </c>
      <c r="J28" s="50"/>
      <c r="K28" s="50"/>
      <c r="L28" s="50"/>
      <c r="M28" s="50"/>
    </row>
    <row r="29" spans="1:13" x14ac:dyDescent="0.2">
      <c r="A29" s="35" t="s">
        <v>20</v>
      </c>
      <c r="B29" s="35" t="s">
        <v>63</v>
      </c>
      <c r="C29" s="36" t="s">
        <v>125</v>
      </c>
      <c r="D29" s="38">
        <v>-20.783300000000001</v>
      </c>
      <c r="E29" s="38">
        <v>-51.7</v>
      </c>
      <c r="F29" s="38">
        <v>313</v>
      </c>
      <c r="G29" s="40">
        <v>37137</v>
      </c>
      <c r="H29" s="38">
        <v>1</v>
      </c>
      <c r="I29" s="36" t="s">
        <v>126</v>
      </c>
      <c r="J29" s="41"/>
      <c r="K29" s="41"/>
      <c r="L29" s="41"/>
      <c r="M29" s="41"/>
    </row>
    <row r="30" spans="1:13" ht="18" customHeight="1" x14ac:dyDescent="0.2">
      <c r="A30" s="52"/>
      <c r="B30" s="53"/>
      <c r="C30" s="54"/>
      <c r="D30" s="54"/>
      <c r="E30" s="54"/>
      <c r="F30" s="54"/>
      <c r="G30" s="32" t="s">
        <v>127</v>
      </c>
      <c r="H30" s="36">
        <f>SUM(H2:H29)</f>
        <v>28</v>
      </c>
      <c r="I30" s="52"/>
      <c r="J30" s="41"/>
      <c r="K30" s="41"/>
      <c r="L30" s="41"/>
      <c r="M30" s="41"/>
    </row>
    <row r="31" spans="1:13" x14ac:dyDescent="0.2">
      <c r="A31" s="41" t="s">
        <v>128</v>
      </c>
      <c r="B31" s="55"/>
      <c r="C31" s="55"/>
      <c r="D31" s="55"/>
      <c r="E31" s="55"/>
      <c r="F31" s="55"/>
      <c r="G31" s="41"/>
      <c r="H31" s="56"/>
      <c r="I31" s="41"/>
      <c r="J31" s="41"/>
      <c r="K31" s="41"/>
      <c r="L31" s="41"/>
      <c r="M31" s="41"/>
    </row>
    <row r="32" spans="1:13" x14ac:dyDescent="0.2">
      <c r="A32" s="57" t="s">
        <v>129</v>
      </c>
      <c r="B32" s="58"/>
      <c r="C32" s="58"/>
      <c r="D32" s="58"/>
      <c r="E32" s="58"/>
      <c r="F32" s="58"/>
      <c r="G32" s="41"/>
      <c r="H32" s="41"/>
      <c r="I32" s="41"/>
      <c r="J32" s="41"/>
      <c r="K32" s="41"/>
      <c r="L32" s="41"/>
      <c r="M32" s="41"/>
    </row>
    <row r="33" spans="1:13" x14ac:dyDescent="0.2">
      <c r="A33" s="41"/>
      <c r="B33" s="58"/>
      <c r="C33" s="58"/>
      <c r="D33" s="58"/>
      <c r="E33" s="58"/>
      <c r="F33" s="58"/>
      <c r="G33" s="41"/>
      <c r="H33" s="41"/>
      <c r="I33" s="41"/>
      <c r="J33" s="41"/>
      <c r="K33" s="41"/>
      <c r="L33" s="41"/>
      <c r="M33" s="41"/>
    </row>
    <row r="34" spans="1:13" x14ac:dyDescent="0.2">
      <c r="A34" s="41"/>
      <c r="B34" s="58"/>
      <c r="C34" s="58"/>
      <c r="D34" s="58"/>
      <c r="E34" s="58"/>
      <c r="F34" s="58"/>
      <c r="G34" s="41"/>
      <c r="H34" s="41"/>
      <c r="I34" s="41"/>
      <c r="J34" s="41"/>
      <c r="K34" s="41"/>
      <c r="L34" s="41"/>
      <c r="M34" s="41"/>
    </row>
    <row r="35" spans="1:13" x14ac:dyDescent="0.2">
      <c r="A35" s="41"/>
      <c r="B35" s="58"/>
      <c r="C35" s="58"/>
      <c r="D35" s="58"/>
      <c r="E35" s="58"/>
      <c r="F35" s="58"/>
      <c r="G35" s="41"/>
      <c r="H35" s="41"/>
      <c r="I35" s="41"/>
      <c r="J35" s="41"/>
      <c r="K35" s="41"/>
      <c r="L35" s="41"/>
      <c r="M35" s="41"/>
    </row>
    <row r="36" spans="1:13" x14ac:dyDescent="0.2">
      <c r="A36" s="41"/>
      <c r="B36" s="58"/>
      <c r="C36" s="58"/>
      <c r="D36" s="58"/>
      <c r="E36" s="58"/>
      <c r="F36" s="58"/>
      <c r="G36" s="41"/>
      <c r="H36" s="41"/>
      <c r="I36" s="41"/>
      <c r="J36" s="41"/>
      <c r="K36" s="41"/>
      <c r="L36" s="41"/>
      <c r="M36" s="41"/>
    </row>
    <row r="37" spans="1:13" x14ac:dyDescent="0.2">
      <c r="A37" s="41"/>
      <c r="B37" s="58"/>
      <c r="C37" s="58"/>
      <c r="D37" s="58"/>
      <c r="E37" s="58"/>
      <c r="F37" s="58"/>
      <c r="G37" s="41"/>
      <c r="H37" s="41"/>
      <c r="I37" s="41"/>
      <c r="J37" s="41"/>
      <c r="K37" s="41"/>
      <c r="L37" s="41"/>
      <c r="M37" s="41"/>
    </row>
    <row r="38" spans="1:13" x14ac:dyDescent="0.2">
      <c r="A38" s="41"/>
      <c r="B38" s="58"/>
      <c r="C38" s="58"/>
      <c r="D38" s="58"/>
      <c r="E38" s="58"/>
      <c r="F38" s="58"/>
      <c r="G38" s="41"/>
      <c r="H38" s="41"/>
      <c r="I38" s="41"/>
      <c r="J38" s="41"/>
      <c r="K38" s="41"/>
      <c r="L38" s="41"/>
      <c r="M38" s="41"/>
    </row>
    <row r="39" spans="1:13" x14ac:dyDescent="0.2">
      <c r="A39" s="41"/>
      <c r="B39" s="58"/>
      <c r="C39" s="58"/>
      <c r="D39" s="58"/>
      <c r="E39" s="58"/>
      <c r="F39" s="58"/>
      <c r="G39" s="41"/>
      <c r="H39" s="41"/>
      <c r="I39" s="41"/>
      <c r="J39" s="41"/>
      <c r="K39" s="41"/>
      <c r="L39" s="41"/>
      <c r="M39" s="41"/>
    </row>
    <row r="40" spans="1:13" x14ac:dyDescent="0.2">
      <c r="A40" s="41"/>
      <c r="B40" s="58"/>
      <c r="C40" s="58"/>
      <c r="D40" s="58"/>
      <c r="E40" s="58"/>
      <c r="F40" s="58"/>
      <c r="G40" s="41"/>
      <c r="H40" s="41"/>
      <c r="I40" s="41"/>
      <c r="J40" s="41"/>
      <c r="K40" s="41"/>
      <c r="L40" s="41"/>
      <c r="M40" s="41"/>
    </row>
    <row r="41" spans="1:13" x14ac:dyDescent="0.2">
      <c r="A41" s="41"/>
      <c r="B41" s="58"/>
      <c r="C41" s="58"/>
      <c r="D41" s="58"/>
      <c r="E41" s="58"/>
      <c r="F41" s="58"/>
      <c r="G41" s="41"/>
      <c r="H41" s="41"/>
      <c r="I41" s="41"/>
      <c r="J41" s="41"/>
      <c r="K41" s="41"/>
      <c r="L41" s="41"/>
      <c r="M41" s="41"/>
    </row>
    <row r="42" spans="1:13" x14ac:dyDescent="0.2">
      <c r="A42" s="41"/>
      <c r="B42" s="58"/>
      <c r="C42" s="58"/>
      <c r="D42" s="58"/>
      <c r="E42" s="58"/>
      <c r="F42" s="58"/>
      <c r="G42" s="41"/>
      <c r="H42" s="41"/>
      <c r="I42" s="41"/>
      <c r="J42" s="41"/>
      <c r="K42" s="41"/>
      <c r="L42" s="41"/>
      <c r="M42" s="41"/>
    </row>
    <row r="43" spans="1:13" x14ac:dyDescent="0.2">
      <c r="A43" s="41"/>
      <c r="B43" s="58"/>
      <c r="C43" s="58"/>
      <c r="D43" s="58"/>
      <c r="E43" s="58"/>
      <c r="F43" s="58"/>
      <c r="G43" s="41"/>
      <c r="H43" s="41"/>
      <c r="I43" s="41"/>
      <c r="J43" s="41"/>
      <c r="K43" s="41"/>
      <c r="L43" s="41"/>
      <c r="M43" s="41"/>
    </row>
    <row r="44" spans="1:13" x14ac:dyDescent="0.2">
      <c r="A44" s="41"/>
      <c r="B44" s="58"/>
      <c r="C44" s="58"/>
      <c r="D44" s="58"/>
      <c r="E44" s="58"/>
      <c r="F44" s="58"/>
      <c r="G44" s="41"/>
      <c r="H44" s="41"/>
      <c r="I44" s="41"/>
      <c r="J44" s="41"/>
      <c r="K44" s="41"/>
      <c r="L44" s="41"/>
      <c r="M44" s="41"/>
    </row>
    <row r="45" spans="1:13" x14ac:dyDescent="0.2">
      <c r="A45" s="41"/>
      <c r="B45" s="58"/>
      <c r="C45" s="58"/>
      <c r="D45" s="58"/>
      <c r="E45" s="58"/>
      <c r="F45" s="58"/>
      <c r="G45" s="41"/>
      <c r="H45" s="41"/>
      <c r="I45" s="41"/>
      <c r="J45" s="41"/>
      <c r="K45" s="41"/>
      <c r="L45" s="41"/>
      <c r="M45" s="41"/>
    </row>
    <row r="46" spans="1:13" x14ac:dyDescent="0.2">
      <c r="A46" s="41"/>
      <c r="B46" s="58"/>
      <c r="C46" s="58"/>
      <c r="D46" s="58"/>
      <c r="E46" s="58"/>
      <c r="F46" s="58"/>
      <c r="G46" s="41"/>
      <c r="H46" s="41"/>
      <c r="I46" s="41"/>
      <c r="J46" s="41"/>
      <c r="K46" s="41"/>
      <c r="L46" s="41"/>
      <c r="M46" s="41"/>
    </row>
  </sheetData>
  <hyperlinks>
    <hyperlink ref="A32" r:id="rId1"/>
  </hyperlinks>
  <pageMargins left="0.51181102362204722" right="0.51181102362204722" top="0.78740157480314965" bottom="0.78740157480314965" header="0.31496062992125984" footer="0.31496062992125984"/>
  <pageSetup paperSize="9" scale="45" orientation="landscape" r:id="rId2"/>
  <headerFooter>
    <oddHeader xml:space="preserve">&amp;LCentro de Monitoramento de Tempo, do Clima e dos Recursos Hídricos  de Mato Grosso do Sul (Cemtec-MS)&amp;C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opLeftCell="A7" zoomScale="90" zoomScaleNormal="90" workbookViewId="0">
      <selection activeCell="AF10" sqref="AF10"/>
    </sheetView>
  </sheetViews>
  <sheetFormatPr defaultRowHeight="12.75" x14ac:dyDescent="0.2"/>
  <cols>
    <col min="1" max="1" width="18.7109375" style="2" customWidth="1"/>
    <col min="2" max="2" width="5.140625" style="2" customWidth="1"/>
    <col min="3" max="4" width="5" style="2" customWidth="1"/>
    <col min="5" max="5" width="5.140625" style="2" customWidth="1"/>
    <col min="6" max="6" width="5" style="2" customWidth="1"/>
    <col min="7" max="7" width="5.140625" style="2" customWidth="1"/>
    <col min="8" max="8" width="5" style="2" customWidth="1"/>
    <col min="9" max="9" width="5.140625" style="2" customWidth="1"/>
    <col min="10" max="10" width="5" style="2" customWidth="1"/>
    <col min="11" max="11" width="5.28515625" style="2" customWidth="1"/>
    <col min="12" max="15" width="5" style="2" customWidth="1"/>
    <col min="16" max="17" width="5.140625" style="2" customWidth="1"/>
    <col min="18" max="19" width="5" style="2" customWidth="1"/>
    <col min="20" max="20" width="5.140625" style="2" customWidth="1"/>
    <col min="21" max="22" width="5" style="2" customWidth="1"/>
    <col min="23" max="23" width="5.28515625" style="2" customWidth="1"/>
    <col min="24" max="24" width="5.140625" style="2" customWidth="1"/>
    <col min="25" max="25" width="5" style="2" customWidth="1"/>
    <col min="26" max="26" width="5.140625" style="2" customWidth="1"/>
    <col min="27" max="27" width="5" style="2" customWidth="1"/>
    <col min="28" max="28" width="5.28515625" style="2" customWidth="1"/>
    <col min="29" max="30" width="5" style="2" customWidth="1"/>
    <col min="31" max="31" width="5.7109375" style="2" customWidth="1"/>
    <col min="32" max="32" width="5.42578125" style="2" customWidth="1"/>
    <col min="33" max="33" width="7.42578125" style="9" customWidth="1"/>
    <col min="34" max="34" width="6.85546875" style="12" customWidth="1"/>
  </cols>
  <sheetData>
    <row r="1" spans="1:34" ht="20.100000000000001" customHeight="1" x14ac:dyDescent="0.2">
      <c r="A1" s="132" t="s">
        <v>23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4"/>
    </row>
    <row r="2" spans="1:34" ht="20.100000000000001" customHeight="1" x14ac:dyDescent="0.2">
      <c r="A2" s="135" t="s">
        <v>21</v>
      </c>
      <c r="B2" s="136" t="s">
        <v>133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8"/>
    </row>
    <row r="3" spans="1:34" s="4" customFormat="1" ht="20.100000000000001" customHeight="1" x14ac:dyDescent="0.2">
      <c r="A3" s="135"/>
      <c r="B3" s="127">
        <v>1</v>
      </c>
      <c r="C3" s="127">
        <f>SUM(B3+1)</f>
        <v>2</v>
      </c>
      <c r="D3" s="127">
        <f t="shared" ref="D3:AD3" si="0">SUM(C3+1)</f>
        <v>3</v>
      </c>
      <c r="E3" s="127">
        <f t="shared" si="0"/>
        <v>4</v>
      </c>
      <c r="F3" s="127">
        <f t="shared" si="0"/>
        <v>5</v>
      </c>
      <c r="G3" s="127">
        <f t="shared" si="0"/>
        <v>6</v>
      </c>
      <c r="H3" s="127">
        <f t="shared" si="0"/>
        <v>7</v>
      </c>
      <c r="I3" s="127">
        <f t="shared" si="0"/>
        <v>8</v>
      </c>
      <c r="J3" s="127">
        <f t="shared" si="0"/>
        <v>9</v>
      </c>
      <c r="K3" s="127">
        <f t="shared" si="0"/>
        <v>10</v>
      </c>
      <c r="L3" s="127">
        <f t="shared" si="0"/>
        <v>11</v>
      </c>
      <c r="M3" s="127">
        <f t="shared" si="0"/>
        <v>12</v>
      </c>
      <c r="N3" s="127">
        <f t="shared" si="0"/>
        <v>13</v>
      </c>
      <c r="O3" s="127">
        <f t="shared" si="0"/>
        <v>14</v>
      </c>
      <c r="P3" s="127">
        <f t="shared" si="0"/>
        <v>15</v>
      </c>
      <c r="Q3" s="127">
        <f t="shared" si="0"/>
        <v>16</v>
      </c>
      <c r="R3" s="127">
        <f t="shared" si="0"/>
        <v>17</v>
      </c>
      <c r="S3" s="127">
        <f t="shared" si="0"/>
        <v>18</v>
      </c>
      <c r="T3" s="127">
        <f t="shared" si="0"/>
        <v>19</v>
      </c>
      <c r="U3" s="127">
        <f t="shared" si="0"/>
        <v>20</v>
      </c>
      <c r="V3" s="127">
        <f t="shared" si="0"/>
        <v>21</v>
      </c>
      <c r="W3" s="127">
        <f t="shared" si="0"/>
        <v>22</v>
      </c>
      <c r="X3" s="127">
        <f t="shared" si="0"/>
        <v>23</v>
      </c>
      <c r="Y3" s="127">
        <f t="shared" si="0"/>
        <v>24</v>
      </c>
      <c r="Z3" s="127">
        <f t="shared" si="0"/>
        <v>25</v>
      </c>
      <c r="AA3" s="127">
        <f t="shared" si="0"/>
        <v>26</v>
      </c>
      <c r="AB3" s="127">
        <f t="shared" si="0"/>
        <v>27</v>
      </c>
      <c r="AC3" s="127">
        <f t="shared" si="0"/>
        <v>28</v>
      </c>
      <c r="AD3" s="127">
        <f t="shared" si="0"/>
        <v>29</v>
      </c>
      <c r="AE3" s="127">
        <v>30</v>
      </c>
      <c r="AF3" s="127">
        <v>31</v>
      </c>
      <c r="AG3" s="25" t="s">
        <v>39</v>
      </c>
      <c r="AH3" s="90" t="s">
        <v>38</v>
      </c>
    </row>
    <row r="4" spans="1:34" s="5" customFormat="1" ht="20.100000000000001" customHeight="1" x14ac:dyDescent="0.2">
      <c r="A4" s="135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25" t="s">
        <v>37</v>
      </c>
      <c r="AH4" s="90" t="s">
        <v>37</v>
      </c>
    </row>
    <row r="5" spans="1:34" s="5" customFormat="1" ht="20.100000000000001" customHeight="1" x14ac:dyDescent="0.2">
      <c r="A5" s="87" t="s">
        <v>44</v>
      </c>
      <c r="B5" s="16">
        <f>[1]Agosto!$C$5</f>
        <v>30.8</v>
      </c>
      <c r="C5" s="16">
        <f>[1]Agosto!$C$6</f>
        <v>33.799999999999997</v>
      </c>
      <c r="D5" s="16">
        <f>[1]Agosto!$C$7</f>
        <v>25.7</v>
      </c>
      <c r="E5" s="16">
        <f>[1]Agosto!$C$8</f>
        <v>26.3</v>
      </c>
      <c r="F5" s="16">
        <f>[1]Agosto!$C$9</f>
        <v>27.3</v>
      </c>
      <c r="G5" s="16">
        <f>[1]Agosto!$C$10</f>
        <v>29.1</v>
      </c>
      <c r="H5" s="16">
        <f>[1]Agosto!$C$11</f>
        <v>34.1</v>
      </c>
      <c r="I5" s="16">
        <f>[1]Agosto!$C$12</f>
        <v>36.5</v>
      </c>
      <c r="J5" s="16">
        <f>[1]Agosto!$C$13</f>
        <v>36.9</v>
      </c>
      <c r="K5" s="16">
        <f>[1]Agosto!$C$14</f>
        <v>37.5</v>
      </c>
      <c r="L5" s="16">
        <f>[1]Agosto!$C$15</f>
        <v>38</v>
      </c>
      <c r="M5" s="16">
        <f>[1]Agosto!$C$16</f>
        <v>38.299999999999997</v>
      </c>
      <c r="N5" s="16">
        <f>[1]Agosto!$C$17</f>
        <v>34.6</v>
      </c>
      <c r="O5" s="16">
        <f>[1]Agosto!$C$18</f>
        <v>28.2</v>
      </c>
      <c r="P5" s="16">
        <f>[1]Agosto!$C$19</f>
        <v>25.7</v>
      </c>
      <c r="Q5" s="16">
        <f>[1]Agosto!$C$20</f>
        <v>22.1</v>
      </c>
      <c r="R5" s="16">
        <f>[1]Agosto!$C$21</f>
        <v>21.4</v>
      </c>
      <c r="S5" s="16">
        <f>[1]Agosto!$C$22</f>
        <v>27</v>
      </c>
      <c r="T5" s="16">
        <f>[1]Agosto!$C$23</f>
        <v>31.1</v>
      </c>
      <c r="U5" s="16">
        <f>[1]Agosto!$C$24</f>
        <v>25.8</v>
      </c>
      <c r="V5" s="16">
        <f>[1]Agosto!$C$25</f>
        <v>25.3</v>
      </c>
      <c r="W5" s="16">
        <f>[1]Agosto!$C$26</f>
        <v>28.6</v>
      </c>
      <c r="X5" s="16">
        <f>[1]Agosto!$C$27</f>
        <v>35.200000000000003</v>
      </c>
      <c r="Y5" s="16">
        <f>[1]Agosto!$C$28</f>
        <v>35</v>
      </c>
      <c r="Z5" s="16">
        <f>[1]Agosto!$C$29</f>
        <v>34.299999999999997</v>
      </c>
      <c r="AA5" s="16">
        <f>[1]Agosto!$C$30</f>
        <v>36.5</v>
      </c>
      <c r="AB5" s="16">
        <f>[1]Agosto!$C$31</f>
        <v>36</v>
      </c>
      <c r="AC5" s="16">
        <f>[1]Agosto!$C$32</f>
        <v>36.200000000000003</v>
      </c>
      <c r="AD5" s="16">
        <f>[1]Agosto!$C$33</f>
        <v>37.200000000000003</v>
      </c>
      <c r="AE5" s="16">
        <f>[1]Agosto!$C$34</f>
        <v>37.200000000000003</v>
      </c>
      <c r="AF5" s="16">
        <f>[1]Agosto!$C$35</f>
        <v>35.799999999999997</v>
      </c>
      <c r="AG5" s="26">
        <f>MAX(B5:AF5)</f>
        <v>38.299999999999997</v>
      </c>
      <c r="AH5" s="91">
        <f>AVERAGE(B5:AF5)</f>
        <v>31.854838709677423</v>
      </c>
    </row>
    <row r="6" spans="1:34" ht="17.100000000000001" customHeight="1" x14ac:dyDescent="0.2">
      <c r="A6" s="87" t="s">
        <v>0</v>
      </c>
      <c r="B6" s="16">
        <f>[2]Agosto!$C$5</f>
        <v>28.5</v>
      </c>
      <c r="C6" s="16">
        <f>[2]Agosto!$C$6</f>
        <v>27.7</v>
      </c>
      <c r="D6" s="16">
        <f>[2]Agosto!$C$7</f>
        <v>18</v>
      </c>
      <c r="E6" s="16">
        <f>[2]Agosto!$C$8</f>
        <v>23.6</v>
      </c>
      <c r="F6" s="16">
        <f>[2]Agosto!$C$9</f>
        <v>25.2</v>
      </c>
      <c r="G6" s="16">
        <f>[2]Agosto!$C$10</f>
        <v>26.5</v>
      </c>
      <c r="H6" s="16">
        <f>[2]Agosto!$C$11</f>
        <v>29.7</v>
      </c>
      <c r="I6" s="16">
        <f>[2]Agosto!$C$12</f>
        <v>35</v>
      </c>
      <c r="J6" s="16">
        <f>[2]Agosto!$C$13</f>
        <v>35.799999999999997</v>
      </c>
      <c r="K6" s="16">
        <f>[2]Agosto!$C$14</f>
        <v>35</v>
      </c>
      <c r="L6" s="16">
        <f>[2]Agosto!$C$15</f>
        <v>35</v>
      </c>
      <c r="M6" s="16">
        <f>[2]Agosto!$C$16</f>
        <v>34.6</v>
      </c>
      <c r="N6" s="16">
        <f>[2]Agosto!$C$17</f>
        <v>29.5</v>
      </c>
      <c r="O6" s="16">
        <f>[2]Agosto!$C$18</f>
        <v>22.9</v>
      </c>
      <c r="P6" s="16">
        <f>[2]Agosto!$C$19</f>
        <v>18.899999999999999</v>
      </c>
      <c r="Q6" s="16">
        <f>[2]Agosto!$C$20</f>
        <v>19.2</v>
      </c>
      <c r="R6" s="16">
        <f>[2]Agosto!$C$21</f>
        <v>21.4</v>
      </c>
      <c r="S6" s="16">
        <f>[2]Agosto!$C$22</f>
        <v>20.7</v>
      </c>
      <c r="T6" s="16">
        <f>[2]Agosto!$C$23</f>
        <v>29.9</v>
      </c>
      <c r="U6" s="16">
        <f>[2]Agosto!$C$24</f>
        <v>25.7</v>
      </c>
      <c r="V6" s="16">
        <f>[2]Agosto!$C$25</f>
        <v>23.6</v>
      </c>
      <c r="W6" s="16">
        <f>[2]Agosto!$C$26</f>
        <v>25.1</v>
      </c>
      <c r="X6" s="16">
        <f>[2]Agosto!$C$27</f>
        <v>29.3</v>
      </c>
      <c r="Y6" s="16">
        <f>[2]Agosto!$C$28</f>
        <v>33.700000000000003</v>
      </c>
      <c r="Z6" s="16">
        <f>[2]Agosto!$C$29</f>
        <v>31.7</v>
      </c>
      <c r="AA6" s="16">
        <f>[2]Agosto!$C$30</f>
        <v>34.1</v>
      </c>
      <c r="AB6" s="16">
        <f>[2]Agosto!$C$31</f>
        <v>34.5</v>
      </c>
      <c r="AC6" s="16">
        <f>[2]Agosto!$C$32</f>
        <v>34.9</v>
      </c>
      <c r="AD6" s="16">
        <f>[2]Agosto!$C$33</f>
        <v>34.9</v>
      </c>
      <c r="AE6" s="16">
        <f>[2]Agosto!$C$34</f>
        <v>35.799999999999997</v>
      </c>
      <c r="AF6" s="16">
        <f>[2]Agosto!$C$35</f>
        <v>33.6</v>
      </c>
      <c r="AG6" s="23">
        <f t="shared" ref="AG6:AG16" si="1">MAX(B6:AF6)</f>
        <v>35.799999999999997</v>
      </c>
      <c r="AH6" s="92">
        <f t="shared" ref="AH6:AH16" si="2">AVERAGE(B6:AF6)</f>
        <v>28.838709677419356</v>
      </c>
    </row>
    <row r="7" spans="1:34" ht="17.100000000000001" customHeight="1" x14ac:dyDescent="0.2">
      <c r="A7" s="87" t="s">
        <v>1</v>
      </c>
      <c r="B7" s="16">
        <f>[3]Agosto!$C$5</f>
        <v>33.299999999999997</v>
      </c>
      <c r="C7" s="16">
        <f>[3]Agosto!$C$6</f>
        <v>33.299999999999997</v>
      </c>
      <c r="D7" s="16" t="str">
        <f>[3]Agosto!$C$7</f>
        <v>*</v>
      </c>
      <c r="E7" s="16">
        <f>[3]Agosto!$C$8</f>
        <v>26.9</v>
      </c>
      <c r="F7" s="16">
        <f>[3]Agosto!$C$9</f>
        <v>30.4</v>
      </c>
      <c r="G7" s="16">
        <f>[3]Agosto!$C$10</f>
        <v>30.6</v>
      </c>
      <c r="H7" s="16">
        <f>[3]Agosto!$C$11</f>
        <v>36</v>
      </c>
      <c r="I7" s="16">
        <f>[3]Agosto!$C$12</f>
        <v>36.6</v>
      </c>
      <c r="J7" s="16">
        <f>[3]Agosto!$C$13</f>
        <v>36</v>
      </c>
      <c r="K7" s="16">
        <f>[3]Agosto!$C$14</f>
        <v>38.5</v>
      </c>
      <c r="L7" s="16">
        <f>[3]Agosto!$C$15</f>
        <v>37.299999999999997</v>
      </c>
      <c r="M7" s="16">
        <f>[3]Agosto!$C$16</f>
        <v>36.9</v>
      </c>
      <c r="N7" s="16">
        <f>[3]Agosto!$C$17</f>
        <v>21.6</v>
      </c>
      <c r="O7" s="16">
        <f>[3]Agosto!$C$18</f>
        <v>29.7</v>
      </c>
      <c r="P7" s="16">
        <f>[3]Agosto!$C$19</f>
        <v>27.2</v>
      </c>
      <c r="Q7" s="16">
        <f>[3]Agosto!$C$20</f>
        <v>26.1</v>
      </c>
      <c r="R7" s="16" t="str">
        <f>[3]Agosto!$C$21</f>
        <v>*</v>
      </c>
      <c r="S7" s="16">
        <f>[3]Agosto!$C$22</f>
        <v>27.4</v>
      </c>
      <c r="T7" s="16">
        <f>[3]Agosto!$C$23</f>
        <v>34.200000000000003</v>
      </c>
      <c r="U7" s="16">
        <f>[3]Agosto!$C$24</f>
        <v>28.6</v>
      </c>
      <c r="V7" s="16">
        <f>[3]Agosto!$C$25</f>
        <v>27</v>
      </c>
      <c r="W7" s="16">
        <f>[3]Agosto!$C$26</f>
        <v>29.2</v>
      </c>
      <c r="X7" s="16">
        <f>[3]Agosto!$C$27</f>
        <v>36.6</v>
      </c>
      <c r="Y7" s="16">
        <f>[3]Agosto!$C$28</f>
        <v>37.6</v>
      </c>
      <c r="Z7" s="16">
        <f>[3]Agosto!$C$29</f>
        <v>37.1</v>
      </c>
      <c r="AA7" s="16">
        <f>[3]Agosto!$C$30</f>
        <v>37.700000000000003</v>
      </c>
      <c r="AB7" s="16">
        <f>[3]Agosto!$C$31</f>
        <v>38.1</v>
      </c>
      <c r="AC7" s="16">
        <f>[3]Agosto!$C$32</f>
        <v>38.9</v>
      </c>
      <c r="AD7" s="16">
        <f>[3]Agosto!$C$33</f>
        <v>39.1</v>
      </c>
      <c r="AE7" s="16">
        <f>[3]Agosto!$C$34</f>
        <v>39.700000000000003</v>
      </c>
      <c r="AF7" s="16">
        <f>[3]Agosto!$C$35</f>
        <v>37.4</v>
      </c>
      <c r="AG7" s="23">
        <f t="shared" si="1"/>
        <v>39.700000000000003</v>
      </c>
      <c r="AH7" s="92">
        <f t="shared" si="2"/>
        <v>33.413793103448285</v>
      </c>
    </row>
    <row r="8" spans="1:34" ht="17.100000000000001" customHeight="1" x14ac:dyDescent="0.2">
      <c r="A8" s="87" t="s">
        <v>72</v>
      </c>
      <c r="B8" s="16">
        <f>[4]Agosto!$C$5</f>
        <v>28.2</v>
      </c>
      <c r="C8" s="16">
        <f>[4]Agosto!$C$6</f>
        <v>32.299999999999997</v>
      </c>
      <c r="D8" s="16">
        <f>[4]Agosto!$C$7</f>
        <v>26.9</v>
      </c>
      <c r="E8" s="16">
        <f>[4]Agosto!$C$8</f>
        <v>23.7</v>
      </c>
      <c r="F8" s="16">
        <f>[4]Agosto!$C$9</f>
        <v>24.8</v>
      </c>
      <c r="G8" s="16">
        <f>[4]Agosto!$C$10</f>
        <v>26.2</v>
      </c>
      <c r="H8" s="16">
        <f>[4]Agosto!$C$11</f>
        <v>29.6</v>
      </c>
      <c r="I8" s="16">
        <f>[4]Agosto!$C$12</f>
        <v>34.700000000000003</v>
      </c>
      <c r="J8" s="16">
        <f>[4]Agosto!$C$13</f>
        <v>36</v>
      </c>
      <c r="K8" s="16">
        <f>[4]Agosto!$C$14</f>
        <v>35.700000000000003</v>
      </c>
      <c r="L8" s="16">
        <f>[4]Agosto!$C$15</f>
        <v>32.5</v>
      </c>
      <c r="M8" s="16">
        <f>[4]Agosto!$C$16</f>
        <v>36.799999999999997</v>
      </c>
      <c r="N8" s="16">
        <f>[4]Agosto!$C$17</f>
        <v>34.4</v>
      </c>
      <c r="O8" s="16">
        <f>[4]Agosto!$C$18</f>
        <v>25.8</v>
      </c>
      <c r="P8" s="16">
        <f>[4]Agosto!$C$19</f>
        <v>22.7</v>
      </c>
      <c r="Q8" s="16">
        <f>[4]Agosto!$C$20</f>
        <v>21.8</v>
      </c>
      <c r="R8" s="16">
        <f>[4]Agosto!$C$21</f>
        <v>20.7</v>
      </c>
      <c r="S8" s="16">
        <f>[4]Agosto!$C$22</f>
        <v>25.7</v>
      </c>
      <c r="T8" s="16">
        <f>[4]Agosto!$C$23</f>
        <v>27.9</v>
      </c>
      <c r="U8" s="16">
        <f>[4]Agosto!$C$24</f>
        <v>26.2</v>
      </c>
      <c r="V8" s="16">
        <f>[4]Agosto!$C$25</f>
        <v>24</v>
      </c>
      <c r="W8" s="16">
        <f>[4]Agosto!$C$26</f>
        <v>25.7</v>
      </c>
      <c r="X8" s="16">
        <f>[4]Agosto!$C$27</f>
        <v>32.299999999999997</v>
      </c>
      <c r="Y8" s="16">
        <f>[4]Agosto!$C$28</f>
        <v>32.200000000000003</v>
      </c>
      <c r="Z8" s="16">
        <f>[4]Agosto!$C$29</f>
        <v>30.1</v>
      </c>
      <c r="AA8" s="16">
        <f>[4]Agosto!$C$30</f>
        <v>33</v>
      </c>
      <c r="AB8" s="16">
        <f>[4]Agosto!$C$31</f>
        <v>33</v>
      </c>
      <c r="AC8" s="16">
        <f>[4]Agosto!$C$32</f>
        <v>33.700000000000003</v>
      </c>
      <c r="AD8" s="16">
        <f>[4]Agosto!$C$33</f>
        <v>34.299999999999997</v>
      </c>
      <c r="AE8" s="16">
        <f>[4]Agosto!$C$34</f>
        <v>35.6</v>
      </c>
      <c r="AF8" s="16">
        <f>[4]Agosto!$C$35</f>
        <v>34.5</v>
      </c>
      <c r="AG8" s="22">
        <f t="shared" si="1"/>
        <v>36.799999999999997</v>
      </c>
      <c r="AH8" s="92">
        <f t="shared" si="2"/>
        <v>29.709677419354843</v>
      </c>
    </row>
    <row r="9" spans="1:34" ht="17.100000000000001" customHeight="1" x14ac:dyDescent="0.2">
      <c r="A9" s="87" t="s">
        <v>45</v>
      </c>
      <c r="B9" s="16">
        <f>[5]Agosto!$C$5</f>
        <v>32.4</v>
      </c>
      <c r="C9" s="16">
        <f>[5]Agosto!$C$6</f>
        <v>25.3</v>
      </c>
      <c r="D9" s="16">
        <f>[5]Agosto!$C$7</f>
        <v>17.600000000000001</v>
      </c>
      <c r="E9" s="16">
        <f>[5]Agosto!$C$8</f>
        <v>26</v>
      </c>
      <c r="F9" s="16">
        <f>[5]Agosto!$C$9</f>
        <v>29.2</v>
      </c>
      <c r="G9" s="16">
        <f>[5]Agosto!$C$10</f>
        <v>31.2</v>
      </c>
      <c r="H9" s="16">
        <f>[5]Agosto!$C$11</f>
        <v>34.200000000000003</v>
      </c>
      <c r="I9" s="16">
        <f>[5]Agosto!$C$12</f>
        <v>36</v>
      </c>
      <c r="J9" s="16">
        <f>[5]Agosto!$C$13</f>
        <v>35.9</v>
      </c>
      <c r="K9" s="16">
        <f>[5]Agosto!$C$14</f>
        <v>36.799999999999997</v>
      </c>
      <c r="L9" s="16">
        <f>[5]Agosto!$C$15</f>
        <v>36.9</v>
      </c>
      <c r="M9" s="16">
        <f>[5]Agosto!$C$16</f>
        <v>36.1</v>
      </c>
      <c r="N9" s="16">
        <f>[5]Agosto!$C$17</f>
        <v>29.1</v>
      </c>
      <c r="O9" s="16">
        <f>[5]Agosto!$C$18</f>
        <v>25.1</v>
      </c>
      <c r="P9" s="16">
        <f>[5]Agosto!$C$19</f>
        <v>24.7</v>
      </c>
      <c r="Q9" s="16">
        <f>[5]Agosto!$C$20</f>
        <v>25.2</v>
      </c>
      <c r="R9" s="16">
        <f>[5]Agosto!$C$21</f>
        <v>23.6</v>
      </c>
      <c r="S9" s="16">
        <f>[5]Agosto!$C$22</f>
        <v>28.1</v>
      </c>
      <c r="T9" s="16">
        <f>[5]Agosto!$C$23</f>
        <v>33.1</v>
      </c>
      <c r="U9" s="16">
        <f>[5]Agosto!$C$24</f>
        <v>28.5</v>
      </c>
      <c r="V9" s="16">
        <f>[5]Agosto!$C$25</f>
        <v>25.3</v>
      </c>
      <c r="W9" s="16">
        <f>[5]Agosto!$C$26</f>
        <v>28.8</v>
      </c>
      <c r="X9" s="16">
        <f>[5]Agosto!$C$27</f>
        <v>35.4</v>
      </c>
      <c r="Y9" s="16">
        <f>[5]Agosto!$C$28</f>
        <v>36.1</v>
      </c>
      <c r="Z9" s="16">
        <f>[5]Agosto!$C$29</f>
        <v>35.9</v>
      </c>
      <c r="AA9" s="16">
        <f>[5]Agosto!$C$30</f>
        <v>36.799999999999997</v>
      </c>
      <c r="AB9" s="16">
        <f>[5]Agosto!$C$31</f>
        <v>36.299999999999997</v>
      </c>
      <c r="AC9" s="16">
        <f>[5]Agosto!$C$32</f>
        <v>37.200000000000003</v>
      </c>
      <c r="AD9" s="16">
        <f>[5]Agosto!$C$33</f>
        <v>37.4</v>
      </c>
      <c r="AE9" s="16">
        <f>[5]Agosto!$C$34</f>
        <v>30.2</v>
      </c>
      <c r="AF9" s="16">
        <f>[5]Agosto!$C$35</f>
        <v>29.6</v>
      </c>
      <c r="AG9" s="23">
        <f t="shared" ref="AG9" si="3">MAX(B9:AF9)</f>
        <v>37.4</v>
      </c>
      <c r="AH9" s="92">
        <f t="shared" ref="AH9" si="4">AVERAGE(B9:AF9)</f>
        <v>31.096774193548384</v>
      </c>
    </row>
    <row r="10" spans="1:34" ht="17.100000000000001" customHeight="1" x14ac:dyDescent="0.2">
      <c r="A10" s="87" t="s">
        <v>2</v>
      </c>
      <c r="B10" s="16">
        <f>[6]Agosto!$C$5</f>
        <v>29.4</v>
      </c>
      <c r="C10" s="16">
        <f>[6]Agosto!$C$6</f>
        <v>31.5</v>
      </c>
      <c r="D10" s="16">
        <f>[6]Agosto!$C$7</f>
        <v>24.6</v>
      </c>
      <c r="E10" s="16">
        <f>[6]Agosto!$C$8</f>
        <v>26</v>
      </c>
      <c r="F10" s="16">
        <f>[6]Agosto!$C$9</f>
        <v>27</v>
      </c>
      <c r="G10" s="16">
        <f>[6]Agosto!$C$10</f>
        <v>29.3</v>
      </c>
      <c r="H10" s="16">
        <f>[6]Agosto!$C$11</f>
        <v>32.6</v>
      </c>
      <c r="I10" s="16">
        <f>[6]Agosto!$C$12</f>
        <v>33.5</v>
      </c>
      <c r="J10" s="16">
        <f>[6]Agosto!$C$13</f>
        <v>33.700000000000003</v>
      </c>
      <c r="K10" s="16">
        <f>[6]Agosto!$C$14</f>
        <v>34.9</v>
      </c>
      <c r="L10" s="16">
        <f>[6]Agosto!$C$15</f>
        <v>35.200000000000003</v>
      </c>
      <c r="M10" s="16">
        <f>[6]Agosto!$C$16</f>
        <v>33.9</v>
      </c>
      <c r="N10" s="16">
        <f>[6]Agosto!$C$17</f>
        <v>28.2</v>
      </c>
      <c r="O10" s="16">
        <f>[6]Agosto!$C$18</f>
        <v>30</v>
      </c>
      <c r="P10" s="16">
        <f>[6]Agosto!$C$19</f>
        <v>27.8</v>
      </c>
      <c r="Q10" s="16">
        <f>[6]Agosto!$C$20</f>
        <v>22.6</v>
      </c>
      <c r="R10" s="16">
        <f>[6]Agosto!$C$21</f>
        <v>23.5</v>
      </c>
      <c r="S10" s="16">
        <f>[6]Agosto!$C$22</f>
        <v>24.3</v>
      </c>
      <c r="T10" s="16">
        <f>[6]Agosto!$C$23</f>
        <v>31.1</v>
      </c>
      <c r="U10" s="16">
        <f>[6]Agosto!$C$24</f>
        <v>27.4</v>
      </c>
      <c r="V10" s="16">
        <f>[6]Agosto!$C$25</f>
        <v>25</v>
      </c>
      <c r="W10" s="16">
        <f>[6]Agosto!$C$26</f>
        <v>28.5</v>
      </c>
      <c r="X10" s="16">
        <f>[6]Agosto!$C$27</f>
        <v>33.5</v>
      </c>
      <c r="Y10" s="16">
        <f>[6]Agosto!$C$28</f>
        <v>34.200000000000003</v>
      </c>
      <c r="Z10" s="16">
        <f>[6]Agosto!$C$29</f>
        <v>33.700000000000003</v>
      </c>
      <c r="AA10" s="16">
        <f>[6]Agosto!$C$30</f>
        <v>34.5</v>
      </c>
      <c r="AB10" s="16">
        <f>[6]Agosto!$C$31</f>
        <v>35</v>
      </c>
      <c r="AC10" s="16">
        <f>[6]Agosto!$C$32</f>
        <v>35.6</v>
      </c>
      <c r="AD10" s="16">
        <f>[6]Agosto!$C$33</f>
        <v>36.5</v>
      </c>
      <c r="AE10" s="16">
        <f>[6]Agosto!$C$34</f>
        <v>36.5</v>
      </c>
      <c r="AF10" s="16">
        <f>[6]Agosto!$C$35</f>
        <v>35.4</v>
      </c>
      <c r="AG10" s="23">
        <f t="shared" si="1"/>
        <v>36.5</v>
      </c>
      <c r="AH10" s="92">
        <f t="shared" si="2"/>
        <v>30.803225806451614</v>
      </c>
    </row>
    <row r="11" spans="1:34" ht="17.100000000000001" customHeight="1" x14ac:dyDescent="0.2">
      <c r="A11" s="87" t="s">
        <v>3</v>
      </c>
      <c r="B11" s="16">
        <f>[7]Agosto!$C$5</f>
        <v>28.9</v>
      </c>
      <c r="C11" s="16">
        <f>[7]Agosto!$C$6</f>
        <v>32.5</v>
      </c>
      <c r="D11" s="16">
        <f>[7]Agosto!$C$7</f>
        <v>26.3</v>
      </c>
      <c r="E11" s="16">
        <f>[7]Agosto!$C$8</f>
        <v>26.1</v>
      </c>
      <c r="F11" s="16">
        <f>[7]Agosto!$C$9</f>
        <v>27.8</v>
      </c>
      <c r="G11" s="16">
        <f>[7]Agosto!$C$10</f>
        <v>29.5</v>
      </c>
      <c r="H11" s="16">
        <f>[7]Agosto!$C$11</f>
        <v>33</v>
      </c>
      <c r="I11" s="16">
        <f>[7]Agosto!$C$12</f>
        <v>34.9</v>
      </c>
      <c r="J11" s="16">
        <f>[7]Agosto!$C$13</f>
        <v>35.799999999999997</v>
      </c>
      <c r="K11" s="16">
        <f>[7]Agosto!$C$14</f>
        <v>35.5</v>
      </c>
      <c r="L11" s="16">
        <f>[7]Agosto!$C$15</f>
        <v>35.799999999999997</v>
      </c>
      <c r="M11" s="16">
        <f>[7]Agosto!$C$16</f>
        <v>36.299999999999997</v>
      </c>
      <c r="N11" s="16">
        <f>[7]Agosto!$C$17</f>
        <v>35.6</v>
      </c>
      <c r="O11" s="16">
        <f>[7]Agosto!$C$18</f>
        <v>28.8</v>
      </c>
      <c r="P11" s="16">
        <f>[7]Agosto!$C$19</f>
        <v>33.700000000000003</v>
      </c>
      <c r="Q11" s="16">
        <f>[7]Agosto!$C$20</f>
        <v>25.4</v>
      </c>
      <c r="R11" s="16">
        <f>[7]Agosto!$C$21</f>
        <v>23.3</v>
      </c>
      <c r="S11" s="16">
        <f>[7]Agosto!$C$22</f>
        <v>22.1</v>
      </c>
      <c r="T11" s="16">
        <f>[7]Agosto!$C$23</f>
        <v>35.799999999999997</v>
      </c>
      <c r="U11" s="16">
        <f>[7]Agosto!$C$24</f>
        <v>27.9</v>
      </c>
      <c r="V11" s="16">
        <f>[7]Agosto!$C$25</f>
        <v>24.1</v>
      </c>
      <c r="W11" s="16">
        <f>[7]Agosto!$C$26</f>
        <v>30</v>
      </c>
      <c r="X11" s="16">
        <f>[7]Agosto!$C$27</f>
        <v>33.200000000000003</v>
      </c>
      <c r="Y11" s="16">
        <f>[7]Agosto!$C$28</f>
        <v>32.5</v>
      </c>
      <c r="Z11" s="16">
        <f>[7]Agosto!$C$29</f>
        <v>32.799999999999997</v>
      </c>
      <c r="AA11" s="16">
        <f>[7]Agosto!$C$30</f>
        <v>34.299999999999997</v>
      </c>
      <c r="AB11" s="16">
        <f>[7]Agosto!$C$31</f>
        <v>34.9</v>
      </c>
      <c r="AC11" s="16">
        <f>[7]Agosto!$C$32</f>
        <v>35.5</v>
      </c>
      <c r="AD11" s="16">
        <f>[7]Agosto!$C$33</f>
        <v>36.5</v>
      </c>
      <c r="AE11" s="16">
        <f>[7]Agosto!$C$34</f>
        <v>36.9</v>
      </c>
      <c r="AF11" s="16">
        <f>[7]Agosto!$C$35</f>
        <v>36.4</v>
      </c>
      <c r="AG11" s="23">
        <f t="shared" si="1"/>
        <v>36.9</v>
      </c>
      <c r="AH11" s="92">
        <f t="shared" si="2"/>
        <v>31.680645161290318</v>
      </c>
    </row>
    <row r="12" spans="1:34" ht="17.100000000000001" customHeight="1" x14ac:dyDescent="0.2">
      <c r="A12" s="87" t="s">
        <v>4</v>
      </c>
      <c r="B12" s="16" t="str">
        <f>[8]Agosto!$C$5</f>
        <v>*</v>
      </c>
      <c r="C12" s="16" t="str">
        <f>[8]Agosto!$C$6</f>
        <v>*</v>
      </c>
      <c r="D12" s="16" t="str">
        <f>[8]Agosto!$C$7</f>
        <v>*</v>
      </c>
      <c r="E12" s="16" t="str">
        <f>[8]Agosto!$C$8</f>
        <v>*</v>
      </c>
      <c r="F12" s="16" t="str">
        <f>[8]Agosto!$C$9</f>
        <v>*</v>
      </c>
      <c r="G12" s="16" t="str">
        <f>[8]Agosto!$C$10</f>
        <v>*</v>
      </c>
      <c r="H12" s="16" t="str">
        <f>[8]Agosto!$C$11</f>
        <v>*</v>
      </c>
      <c r="I12" s="16" t="str">
        <f>[8]Agosto!$C$12</f>
        <v>*</v>
      </c>
      <c r="J12" s="16" t="str">
        <f>[8]Agosto!$C$13</f>
        <v>*</v>
      </c>
      <c r="K12" s="16" t="str">
        <f>[8]Agosto!$C$14</f>
        <v>*</v>
      </c>
      <c r="L12" s="16" t="str">
        <f>[8]Agosto!$C$15</f>
        <v>*</v>
      </c>
      <c r="M12" s="16" t="str">
        <f>[8]Agosto!$C$16</f>
        <v>*</v>
      </c>
      <c r="N12" s="16" t="str">
        <f>[8]Agosto!$C$17</f>
        <v>*</v>
      </c>
      <c r="O12" s="16" t="str">
        <f>[8]Agosto!$C$18</f>
        <v>*</v>
      </c>
      <c r="P12" s="16" t="str">
        <f>[8]Agosto!$C$19</f>
        <v>*</v>
      </c>
      <c r="Q12" s="16" t="str">
        <f>[8]Agosto!$C$20</f>
        <v>*</v>
      </c>
      <c r="R12" s="16" t="str">
        <f>[8]Agosto!$C$21</f>
        <v>*</v>
      </c>
      <c r="S12" s="16" t="str">
        <f>[8]Agosto!$C$22</f>
        <v>*</v>
      </c>
      <c r="T12" s="16" t="str">
        <f>[8]Agosto!$C$23</f>
        <v>*</v>
      </c>
      <c r="U12" s="16" t="str">
        <f>[8]Agosto!$C$24</f>
        <v>*</v>
      </c>
      <c r="V12" s="16" t="str">
        <f>[8]Agosto!$C$25</f>
        <v>*</v>
      </c>
      <c r="W12" s="16" t="str">
        <f>[8]Agosto!$C$26</f>
        <v>*</v>
      </c>
      <c r="X12" s="16" t="str">
        <f>[8]Agosto!$C$27</f>
        <v>*</v>
      </c>
      <c r="Y12" s="16" t="str">
        <f>[8]Agosto!$C$28</f>
        <v>*</v>
      </c>
      <c r="Z12" s="16" t="str">
        <f>[8]Agosto!$C$29</f>
        <v>*</v>
      </c>
      <c r="AA12" s="16" t="str">
        <f>[8]Agosto!$C$30</f>
        <v>*</v>
      </c>
      <c r="AB12" s="16" t="str">
        <f>[8]Agosto!$C$31</f>
        <v>*</v>
      </c>
      <c r="AC12" s="16" t="str">
        <f>[8]Agosto!$C$32</f>
        <v>*</v>
      </c>
      <c r="AD12" s="16" t="str">
        <f>[8]Agosto!$C$33</f>
        <v>*</v>
      </c>
      <c r="AE12" s="16" t="str">
        <f>[8]Agosto!$C$34</f>
        <v>*</v>
      </c>
      <c r="AF12" s="16" t="str">
        <f>[8]Agosto!$C$35</f>
        <v>*</v>
      </c>
      <c r="AG12" s="23" t="s">
        <v>138</v>
      </c>
      <c r="AH12" s="92" t="s">
        <v>138</v>
      </c>
    </row>
    <row r="13" spans="1:34" ht="17.100000000000001" customHeight="1" x14ac:dyDescent="0.2">
      <c r="A13" s="87" t="s">
        <v>5</v>
      </c>
      <c r="B13" s="16">
        <f>[9]Agosto!$C$5</f>
        <v>29.5</v>
      </c>
      <c r="C13" s="16">
        <f>[9]Agosto!$C$6</f>
        <v>28.8</v>
      </c>
      <c r="D13" s="16">
        <f>[9]Agosto!$C$7</f>
        <v>23.8</v>
      </c>
      <c r="E13" s="16">
        <f>[9]Agosto!$C$8</f>
        <v>24.3</v>
      </c>
      <c r="F13" s="16">
        <f>[9]Agosto!$C$9</f>
        <v>27.9</v>
      </c>
      <c r="G13" s="16">
        <f>[9]Agosto!$C$10</f>
        <v>29.1</v>
      </c>
      <c r="H13" s="16">
        <f>[9]Agosto!$C$11</f>
        <v>31.1</v>
      </c>
      <c r="I13" s="16">
        <f>[9]Agosto!$C$12</f>
        <v>35</v>
      </c>
      <c r="J13" s="16">
        <f>[9]Agosto!$C$13</f>
        <v>34.200000000000003</v>
      </c>
      <c r="K13" s="16">
        <f>[9]Agosto!$C$14</f>
        <v>33.700000000000003</v>
      </c>
      <c r="L13" s="16">
        <f>[9]Agosto!$C$15</f>
        <v>33.6</v>
      </c>
      <c r="M13" s="16">
        <f>[9]Agosto!$C$16</f>
        <v>35.200000000000003</v>
      </c>
      <c r="N13" s="16">
        <f>[9]Agosto!$C$17</f>
        <v>29.1</v>
      </c>
      <c r="O13" s="16">
        <f>[9]Agosto!$C$18</f>
        <v>26.1</v>
      </c>
      <c r="P13" s="16">
        <f>[9]Agosto!$C$19</f>
        <v>29.9</v>
      </c>
      <c r="Q13" s="16">
        <f>[9]Agosto!$C$20</f>
        <v>28.1</v>
      </c>
      <c r="R13" s="16">
        <f>[9]Agosto!$C$21</f>
        <v>23.4</v>
      </c>
      <c r="S13" s="16">
        <f>[9]Agosto!$C$22</f>
        <v>25.6</v>
      </c>
      <c r="T13" s="16">
        <f>[9]Agosto!$C$23</f>
        <v>33.299999999999997</v>
      </c>
      <c r="U13" s="16">
        <f>[9]Agosto!$C$24</f>
        <v>28.5</v>
      </c>
      <c r="V13" s="16">
        <f>[9]Agosto!$C$25</f>
        <v>24.7</v>
      </c>
      <c r="W13" s="16">
        <f>[9]Agosto!$C$26</f>
        <v>27.7</v>
      </c>
      <c r="X13" s="16">
        <f>[9]Agosto!$C$27</f>
        <v>32.6</v>
      </c>
      <c r="Y13" s="16">
        <f>[9]Agosto!$C$28</f>
        <v>33.700000000000003</v>
      </c>
      <c r="Z13" s="16">
        <f>[9]Agosto!$C$29</f>
        <v>33.6</v>
      </c>
      <c r="AA13" s="16">
        <f>[9]Agosto!$C$30</f>
        <v>34.299999999999997</v>
      </c>
      <c r="AB13" s="16">
        <f>[9]Agosto!$C$31</f>
        <v>34.299999999999997</v>
      </c>
      <c r="AC13" s="16">
        <f>[9]Agosto!$C$32</f>
        <v>35.299999999999997</v>
      </c>
      <c r="AD13" s="16">
        <f>[9]Agosto!$C$33</f>
        <v>35.299999999999997</v>
      </c>
      <c r="AE13" s="16">
        <f>[9]Agosto!$C$34</f>
        <v>35</v>
      </c>
      <c r="AF13" s="16">
        <f>[9]Agosto!$C$35</f>
        <v>30.5</v>
      </c>
      <c r="AG13" s="23">
        <f t="shared" si="1"/>
        <v>35.299999999999997</v>
      </c>
      <c r="AH13" s="92">
        <f t="shared" si="2"/>
        <v>30.554838709677416</v>
      </c>
    </row>
    <row r="14" spans="1:34" ht="17.100000000000001" customHeight="1" x14ac:dyDescent="0.2">
      <c r="A14" s="87" t="s">
        <v>47</v>
      </c>
      <c r="B14" s="16">
        <f>[10]Agosto!$C$5</f>
        <v>28.5</v>
      </c>
      <c r="C14" s="16">
        <f>[10]Agosto!$C$6</f>
        <v>31.5</v>
      </c>
      <c r="D14" s="16">
        <f>[10]Agosto!$C$7</f>
        <v>25.2</v>
      </c>
      <c r="E14" s="16">
        <f>[10]Agosto!$C$8</f>
        <v>27</v>
      </c>
      <c r="F14" s="16">
        <f>[10]Agosto!$C$9</f>
        <v>28.9</v>
      </c>
      <c r="G14" s="16">
        <f>[10]Agosto!$C$10</f>
        <v>30.8</v>
      </c>
      <c r="H14" s="16">
        <f>[10]Agosto!$C$11</f>
        <v>32.6</v>
      </c>
      <c r="I14" s="16">
        <f>[10]Agosto!$C$12</f>
        <v>33.9</v>
      </c>
      <c r="J14" s="16">
        <f>[10]Agosto!$C$13</f>
        <v>34</v>
      </c>
      <c r="K14" s="16">
        <f>[10]Agosto!$C$14</f>
        <v>34.700000000000003</v>
      </c>
      <c r="L14" s="16">
        <f>[10]Agosto!$C$15</f>
        <v>34.6</v>
      </c>
      <c r="M14" s="16">
        <f>[10]Agosto!$C$16</f>
        <v>35</v>
      </c>
      <c r="N14" s="16">
        <f>[10]Agosto!$C$17</f>
        <v>32.4</v>
      </c>
      <c r="O14" s="16">
        <f>[10]Agosto!$C$18</f>
        <v>31.7</v>
      </c>
      <c r="P14" s="16">
        <f>[10]Agosto!$C$19</f>
        <v>33</v>
      </c>
      <c r="Q14" s="16">
        <f>[10]Agosto!$C$20</f>
        <v>21.9</v>
      </c>
      <c r="R14" s="16">
        <f>[10]Agosto!$C$21</f>
        <v>20.5</v>
      </c>
      <c r="S14" s="16">
        <f>[10]Agosto!$C$22</f>
        <v>35</v>
      </c>
      <c r="T14" s="16">
        <f>[10]Agosto!$C$23</f>
        <v>33.200000000000003</v>
      </c>
      <c r="U14" s="16">
        <f>[10]Agosto!$C$24</f>
        <v>25.8</v>
      </c>
      <c r="V14" s="16">
        <f>[10]Agosto!$C$25</f>
        <v>21.3</v>
      </c>
      <c r="W14" s="16">
        <f>[10]Agosto!$C$26</f>
        <v>31.5</v>
      </c>
      <c r="X14" s="16">
        <f>[10]Agosto!$C$27</f>
        <v>32.799999999999997</v>
      </c>
      <c r="Y14" s="16">
        <f>[10]Agosto!$C$28</f>
        <v>32.299999999999997</v>
      </c>
      <c r="Z14" s="16">
        <f>[10]Agosto!$C$29</f>
        <v>33.1</v>
      </c>
      <c r="AA14" s="16">
        <f>[10]Agosto!$C$30</f>
        <v>33.700000000000003</v>
      </c>
      <c r="AB14" s="16">
        <f>[10]Agosto!$C$31</f>
        <v>34.200000000000003</v>
      </c>
      <c r="AC14" s="16">
        <f>[10]Agosto!$C$32</f>
        <v>34.5</v>
      </c>
      <c r="AD14" s="16">
        <f>[10]Agosto!$C$33</f>
        <v>34.9</v>
      </c>
      <c r="AE14" s="16">
        <f>[10]Agosto!$C$34</f>
        <v>35.6</v>
      </c>
      <c r="AF14" s="16">
        <f>[10]Agosto!$C$35</f>
        <v>34</v>
      </c>
      <c r="AG14" s="23">
        <f>MAX(B14:AF14)</f>
        <v>35.6</v>
      </c>
      <c r="AH14" s="92">
        <f>AVERAGE(B14:AF14)</f>
        <v>31.229032258064514</v>
      </c>
    </row>
    <row r="15" spans="1:34" ht="17.100000000000001" customHeight="1" x14ac:dyDescent="0.2">
      <c r="A15" s="87" t="s">
        <v>6</v>
      </c>
      <c r="B15" s="16">
        <f>[11]Agosto!$C$5</f>
        <v>32.4</v>
      </c>
      <c r="C15" s="16">
        <f>[11]Agosto!$C$6</f>
        <v>34.299999999999997</v>
      </c>
      <c r="D15" s="16">
        <f>[11]Agosto!$C$7</f>
        <v>27</v>
      </c>
      <c r="E15" s="16">
        <f>[11]Agosto!$C$8</f>
        <v>28.8</v>
      </c>
      <c r="F15" s="16">
        <f>[11]Agosto!$C$9</f>
        <v>31.2</v>
      </c>
      <c r="G15" s="16">
        <f>[11]Agosto!$C$10</f>
        <v>33.5</v>
      </c>
      <c r="H15" s="16">
        <f>[11]Agosto!$C$11</f>
        <v>36.5</v>
      </c>
      <c r="I15" s="16">
        <f>[11]Agosto!$C$12</f>
        <v>37</v>
      </c>
      <c r="J15" s="16">
        <f>[11]Agosto!$C$13</f>
        <v>38</v>
      </c>
      <c r="K15" s="16">
        <f>[11]Agosto!$C$14</f>
        <v>38.4</v>
      </c>
      <c r="L15" s="16">
        <f>[11]Agosto!$C$15</f>
        <v>39.4</v>
      </c>
      <c r="M15" s="16">
        <f>[11]Agosto!$C$16</f>
        <v>38.1</v>
      </c>
      <c r="N15" s="16">
        <f>[11]Agosto!$C$17</f>
        <v>30.5</v>
      </c>
      <c r="O15" s="16">
        <f>[11]Agosto!$C$18</f>
        <v>34.299999999999997</v>
      </c>
      <c r="P15" s="16">
        <f>[11]Agosto!$C$19</f>
        <v>36</v>
      </c>
      <c r="Q15" s="16">
        <f>[11]Agosto!$C$20</f>
        <v>25.2</v>
      </c>
      <c r="R15" s="16">
        <f>[11]Agosto!$C$21</f>
        <v>22.8</v>
      </c>
      <c r="S15" s="16">
        <f>[11]Agosto!$C$22</f>
        <v>26</v>
      </c>
      <c r="T15" s="16">
        <f>[11]Agosto!$C$23</f>
        <v>35.4</v>
      </c>
      <c r="U15" s="16">
        <f>[11]Agosto!$C$24</f>
        <v>27.1</v>
      </c>
      <c r="V15" s="16">
        <f>[11]Agosto!$C$25</f>
        <v>24.4</v>
      </c>
      <c r="W15" s="16">
        <f>[11]Agosto!$C$26</f>
        <v>31.4</v>
      </c>
      <c r="X15" s="16">
        <f>[11]Agosto!$C$27</f>
        <v>36.799999999999997</v>
      </c>
      <c r="Y15" s="16">
        <f>[11]Agosto!$C$28</f>
        <v>36.4</v>
      </c>
      <c r="Z15" s="16">
        <f>[11]Agosto!$C$29</f>
        <v>36.6</v>
      </c>
      <c r="AA15" s="16">
        <f>[11]Agosto!$C$30</f>
        <v>36.799999999999997</v>
      </c>
      <c r="AB15" s="16">
        <f>[11]Agosto!$C$31</f>
        <v>37.200000000000003</v>
      </c>
      <c r="AC15" s="16">
        <f>[11]Agosto!$C$32</f>
        <v>37.6</v>
      </c>
      <c r="AD15" s="16">
        <f>[11]Agosto!$C$33</f>
        <v>38.299999999999997</v>
      </c>
      <c r="AE15" s="16">
        <f>[11]Agosto!$C$34</f>
        <v>38.200000000000003</v>
      </c>
      <c r="AF15" s="16">
        <f>[11]Agosto!$C$35</f>
        <v>37.799999999999997</v>
      </c>
      <c r="AG15" s="23">
        <f t="shared" si="1"/>
        <v>39.4</v>
      </c>
      <c r="AH15" s="92">
        <f t="shared" si="2"/>
        <v>33.658064516129031</v>
      </c>
    </row>
    <row r="16" spans="1:34" ht="17.100000000000001" customHeight="1" x14ac:dyDescent="0.2">
      <c r="A16" s="87" t="s">
        <v>7</v>
      </c>
      <c r="B16" s="16">
        <f>[12]Agosto!$C$5</f>
        <v>27.7</v>
      </c>
      <c r="C16" s="16">
        <f>[12]Agosto!$C$6</f>
        <v>30.3</v>
      </c>
      <c r="D16" s="16">
        <f>[12]Agosto!$C$7</f>
        <v>17</v>
      </c>
      <c r="E16" s="16">
        <f>[12]Agosto!$C$8</f>
        <v>22.4</v>
      </c>
      <c r="F16" s="16">
        <f>[12]Agosto!$C$9</f>
        <v>24.7</v>
      </c>
      <c r="G16" s="16">
        <f>[12]Agosto!$C$10</f>
        <v>26.1</v>
      </c>
      <c r="H16" s="16">
        <f>[12]Agosto!$C$11</f>
        <v>30.9</v>
      </c>
      <c r="I16" s="16">
        <f>[12]Agosto!$C$12</f>
        <v>34.1</v>
      </c>
      <c r="J16" s="16">
        <f>[12]Agosto!$C$13</f>
        <v>35.200000000000003</v>
      </c>
      <c r="K16" s="16">
        <f>[12]Agosto!$C$14</f>
        <v>35.1</v>
      </c>
      <c r="L16" s="16">
        <f>[12]Agosto!$C$15</f>
        <v>35.299999999999997</v>
      </c>
      <c r="M16" s="16">
        <f>[12]Agosto!$C$16</f>
        <v>34.9</v>
      </c>
      <c r="N16" s="16">
        <f>[12]Agosto!$C$17</f>
        <v>26.9</v>
      </c>
      <c r="O16" s="16">
        <f>[12]Agosto!$C$18</f>
        <v>24.4</v>
      </c>
      <c r="P16" s="16">
        <f>[12]Agosto!$C$19</f>
        <v>17.8</v>
      </c>
      <c r="Q16" s="16">
        <f>[12]Agosto!$C$20</f>
        <v>20.5</v>
      </c>
      <c r="R16" s="16">
        <f>[12]Agosto!$C$21</f>
        <v>19.5</v>
      </c>
      <c r="S16" s="16">
        <f>[12]Agosto!$C$22</f>
        <v>23</v>
      </c>
      <c r="T16" s="16">
        <f>[12]Agosto!$C$23</f>
        <v>31</v>
      </c>
      <c r="U16" s="16">
        <f>[12]Agosto!$C$24</f>
        <v>24.8</v>
      </c>
      <c r="V16" s="16">
        <f>[12]Agosto!$C$25</f>
        <v>23</v>
      </c>
      <c r="W16" s="16">
        <f>[12]Agosto!$C$26</f>
        <v>24.5</v>
      </c>
      <c r="X16" s="16">
        <f>[12]Agosto!$C$27</f>
        <v>30.8</v>
      </c>
      <c r="Y16" s="16">
        <f>[12]Agosto!$C$28</f>
        <v>33.200000000000003</v>
      </c>
      <c r="Z16" s="16">
        <f>[12]Agosto!$C$29</f>
        <v>31.3</v>
      </c>
      <c r="AA16" s="16">
        <f>[12]Agosto!$C$30</f>
        <v>35.200000000000003</v>
      </c>
      <c r="AB16" s="16">
        <f>[12]Agosto!$C$31</f>
        <v>34.200000000000003</v>
      </c>
      <c r="AC16" s="16">
        <f>[12]Agosto!$C$32</f>
        <v>34.700000000000003</v>
      </c>
      <c r="AD16" s="16">
        <f>[12]Agosto!$C$33</f>
        <v>34.4</v>
      </c>
      <c r="AE16" s="16">
        <f>[12]Agosto!$C$34</f>
        <v>36</v>
      </c>
      <c r="AF16" s="16">
        <f>[12]Agosto!$C$35</f>
        <v>34.200000000000003</v>
      </c>
      <c r="AG16" s="23">
        <f t="shared" si="1"/>
        <v>36</v>
      </c>
      <c r="AH16" s="92">
        <f t="shared" si="2"/>
        <v>28.809677419354838</v>
      </c>
    </row>
    <row r="17" spans="1:34" ht="17.100000000000001" customHeight="1" x14ac:dyDescent="0.2">
      <c r="A17" s="87" t="s">
        <v>8</v>
      </c>
      <c r="B17" s="16">
        <f>[13]Agosto!$C$5</f>
        <v>28.9</v>
      </c>
      <c r="C17" s="16">
        <f>[13]Agosto!$C$6</f>
        <v>26</v>
      </c>
      <c r="D17" s="16">
        <f>[13]Agosto!$C$7</f>
        <v>18.5</v>
      </c>
      <c r="E17" s="16">
        <f>[13]Agosto!$C$8</f>
        <v>24</v>
      </c>
      <c r="F17" s="16">
        <f>[13]Agosto!$C$9</f>
        <v>24.5</v>
      </c>
      <c r="G17" s="16">
        <f>[13]Agosto!$C$10</f>
        <v>25.2</v>
      </c>
      <c r="H17" s="16">
        <f>[13]Agosto!$C$11</f>
        <v>28.3</v>
      </c>
      <c r="I17" s="16">
        <f>[13]Agosto!$C$12</f>
        <v>35</v>
      </c>
      <c r="J17" s="16">
        <f>[13]Agosto!$C$13</f>
        <v>35.1</v>
      </c>
      <c r="K17" s="16">
        <f>[13]Agosto!$C$14</f>
        <v>34.4</v>
      </c>
      <c r="L17" s="16">
        <f>[13]Agosto!$C$15</f>
        <v>30</v>
      </c>
      <c r="M17" s="16">
        <f>[13]Agosto!$C$16</f>
        <v>34.4</v>
      </c>
      <c r="N17" s="16">
        <f>[13]Agosto!$C$17</f>
        <v>27.7</v>
      </c>
      <c r="O17" s="16">
        <f>[13]Agosto!$C$18</f>
        <v>23.5</v>
      </c>
      <c r="P17" s="16">
        <f>[13]Agosto!$C$19</f>
        <v>17.899999999999999</v>
      </c>
      <c r="Q17" s="16">
        <f>[13]Agosto!$C$20</f>
        <v>21.6</v>
      </c>
      <c r="R17" s="16">
        <f>[13]Agosto!$C$21</f>
        <v>22</v>
      </c>
      <c r="S17" s="16">
        <f>[13]Agosto!$C$22</f>
        <v>22.6</v>
      </c>
      <c r="T17" s="16">
        <f>[13]Agosto!$C$23</f>
        <v>27.4</v>
      </c>
      <c r="U17" s="16">
        <f>[13]Agosto!$C$24</f>
        <v>23.4</v>
      </c>
      <c r="V17" s="16">
        <f>[13]Agosto!$C$25</f>
        <v>22.4</v>
      </c>
      <c r="W17" s="16">
        <f>[13]Agosto!$C$26</f>
        <v>24.4</v>
      </c>
      <c r="X17" s="16">
        <f>[13]Agosto!$C$27</f>
        <v>26.8</v>
      </c>
      <c r="Y17" s="16">
        <f>[13]Agosto!$C$28</f>
        <v>30.2</v>
      </c>
      <c r="Z17" s="16">
        <f>[13]Agosto!$C$29</f>
        <v>30.2</v>
      </c>
      <c r="AA17" s="16">
        <f>[13]Agosto!$C$30</f>
        <v>32.299999999999997</v>
      </c>
      <c r="AB17" s="16">
        <f>[13]Agosto!$C$31</f>
        <v>32.4</v>
      </c>
      <c r="AC17" s="16">
        <f>[13]Agosto!$C$32</f>
        <v>33.5</v>
      </c>
      <c r="AD17" s="16">
        <f>[13]Agosto!$C$33</f>
        <v>33.6</v>
      </c>
      <c r="AE17" s="16">
        <f>[13]Agosto!$C$34</f>
        <v>36.200000000000003</v>
      </c>
      <c r="AF17" s="16">
        <f>[13]Agosto!$C$35</f>
        <v>33.799999999999997</v>
      </c>
      <c r="AG17" s="23">
        <f>MAX(B17:AF17)</f>
        <v>36.200000000000003</v>
      </c>
      <c r="AH17" s="92">
        <f>AVERAGE(B17:AF17)</f>
        <v>27.941935483870967</v>
      </c>
    </row>
    <row r="18" spans="1:34" ht="17.100000000000001" customHeight="1" x14ac:dyDescent="0.2">
      <c r="A18" s="87" t="s">
        <v>9</v>
      </c>
      <c r="B18" s="16">
        <f>[14]Agosto!$C$5</f>
        <v>28.4</v>
      </c>
      <c r="C18" s="16" t="str">
        <f>[14]Agosto!$C$6</f>
        <v>*</v>
      </c>
      <c r="D18" s="16" t="str">
        <f>[14]Agosto!$C$7</f>
        <v>*</v>
      </c>
      <c r="E18" s="16">
        <f>[14]Agosto!$C$8</f>
        <v>24.5</v>
      </c>
      <c r="F18" s="16">
        <f>[14]Agosto!$C$9</f>
        <v>25</v>
      </c>
      <c r="G18" s="16">
        <f>[14]Agosto!$C$10</f>
        <v>26.7</v>
      </c>
      <c r="H18" s="16">
        <f>[14]Agosto!$C$11</f>
        <v>30.7</v>
      </c>
      <c r="I18" s="16">
        <f>[14]Agosto!$C$12</f>
        <v>35.1</v>
      </c>
      <c r="J18" s="16">
        <f>[14]Agosto!$C$13</f>
        <v>35.5</v>
      </c>
      <c r="K18" s="16">
        <f>[14]Agosto!$C$14</f>
        <v>35.5</v>
      </c>
      <c r="L18" s="16">
        <f>[14]Agosto!$C$15</f>
        <v>33.200000000000003</v>
      </c>
      <c r="M18" s="16">
        <f>[14]Agosto!$C$16</f>
        <v>36.200000000000003</v>
      </c>
      <c r="N18" s="16">
        <f>[14]Agosto!$C$17</f>
        <v>29.7</v>
      </c>
      <c r="O18" s="16">
        <f>[14]Agosto!$C$18</f>
        <v>25.2</v>
      </c>
      <c r="P18" s="16">
        <f>[14]Agosto!$C$19</f>
        <v>22.7</v>
      </c>
      <c r="Q18" s="16">
        <f>[14]Agosto!$C$20</f>
        <v>18.7</v>
      </c>
      <c r="R18" s="16">
        <f>[14]Agosto!$C$21</f>
        <v>19.3</v>
      </c>
      <c r="S18" s="16">
        <f>[14]Agosto!$C$22</f>
        <v>24.9</v>
      </c>
      <c r="T18" s="16">
        <f>[14]Agosto!$C$23</f>
        <v>29.8</v>
      </c>
      <c r="U18" s="16">
        <f>[14]Agosto!$C$24</f>
        <v>24.9</v>
      </c>
      <c r="V18" s="16">
        <f>[14]Agosto!$C$25</f>
        <v>24</v>
      </c>
      <c r="W18" s="16">
        <f>[14]Agosto!$C$26</f>
        <v>26</v>
      </c>
      <c r="X18" s="16">
        <f>[14]Agosto!$C$27</f>
        <v>31.5</v>
      </c>
      <c r="Y18" s="16">
        <f>[14]Agosto!$C$28</f>
        <v>32.4</v>
      </c>
      <c r="Z18" s="16">
        <f>[14]Agosto!$C$29</f>
        <v>31.4</v>
      </c>
      <c r="AA18" s="16">
        <f>[14]Agosto!$C$30</f>
        <v>33.799999999999997</v>
      </c>
      <c r="AB18" s="16">
        <f>[14]Agosto!$C$31</f>
        <v>33.299999999999997</v>
      </c>
      <c r="AC18" s="16">
        <f>[14]Agosto!$C$32</f>
        <v>34.4</v>
      </c>
      <c r="AD18" s="16">
        <f>[14]Agosto!$C$33</f>
        <v>34.200000000000003</v>
      </c>
      <c r="AE18" s="16">
        <f>[14]Agosto!$C$34</f>
        <v>36.299999999999997</v>
      </c>
      <c r="AF18" s="16">
        <f>[14]Agosto!$C$35</f>
        <v>34.700000000000003</v>
      </c>
      <c r="AG18" s="23">
        <f>MAX(B18:AF18)</f>
        <v>36.299999999999997</v>
      </c>
      <c r="AH18" s="92">
        <f>AVERAGE(B18:AF18)</f>
        <v>29.586206896551719</v>
      </c>
    </row>
    <row r="19" spans="1:34" ht="17.100000000000001" customHeight="1" x14ac:dyDescent="0.2">
      <c r="A19" s="87" t="s">
        <v>46</v>
      </c>
      <c r="B19" s="16">
        <f>[15]Agosto!$C$5</f>
        <v>31.7</v>
      </c>
      <c r="C19" s="16">
        <f>[15]Agosto!$C$6</f>
        <v>28.3</v>
      </c>
      <c r="D19" s="16">
        <f>[15]Agosto!$C$7</f>
        <v>18.2</v>
      </c>
      <c r="E19" s="16">
        <f>[15]Agosto!$C$8</f>
        <v>25.7</v>
      </c>
      <c r="F19" s="16">
        <f>[15]Agosto!$C$9</f>
        <v>28.8</v>
      </c>
      <c r="G19" s="16">
        <f>[15]Agosto!$C$10</f>
        <v>29.9</v>
      </c>
      <c r="H19" s="16">
        <f>[15]Agosto!$C$11</f>
        <v>33.5</v>
      </c>
      <c r="I19" s="16">
        <f>[15]Agosto!$C$12</f>
        <v>35</v>
      </c>
      <c r="J19" s="16">
        <f>[15]Agosto!$C$13</f>
        <v>35.799999999999997</v>
      </c>
      <c r="K19" s="16">
        <f>[15]Agosto!$C$14</f>
        <v>35.9</v>
      </c>
      <c r="L19" s="16">
        <f>[15]Agosto!$C$15</f>
        <v>35.299999999999997</v>
      </c>
      <c r="M19" s="16">
        <f>[15]Agosto!$C$16</f>
        <v>35.200000000000003</v>
      </c>
      <c r="N19" s="16">
        <f>[15]Agosto!$C$17</f>
        <v>30.3</v>
      </c>
      <c r="O19" s="16">
        <f>[15]Agosto!$C$18</f>
        <v>26.2</v>
      </c>
      <c r="P19" s="16">
        <f>[15]Agosto!$C$19</f>
        <v>23.9</v>
      </c>
      <c r="Q19" s="16">
        <f>[15]Agosto!$C$20</f>
        <v>23.7</v>
      </c>
      <c r="R19" s="16">
        <f>[15]Agosto!$C$21</f>
        <v>21.6</v>
      </c>
      <c r="S19" s="16">
        <f>[15]Agosto!$C$22</f>
        <v>25.6</v>
      </c>
      <c r="T19" s="16">
        <f>[15]Agosto!$C$23</f>
        <v>32.299999999999997</v>
      </c>
      <c r="U19" s="16">
        <f>[15]Agosto!$C$24</f>
        <v>28</v>
      </c>
      <c r="V19" s="16">
        <f>[15]Agosto!$C$25</f>
        <v>26.5</v>
      </c>
      <c r="W19" s="16">
        <f>[15]Agosto!$C$26</f>
        <v>28.6</v>
      </c>
      <c r="X19" s="16">
        <f>[15]Agosto!$C$27</f>
        <v>35</v>
      </c>
      <c r="Y19" s="16">
        <f>[15]Agosto!$C$28</f>
        <v>35.200000000000003</v>
      </c>
      <c r="Z19" s="16">
        <f>[15]Agosto!$C$29</f>
        <v>35.1</v>
      </c>
      <c r="AA19" s="16">
        <f>[15]Agosto!$C$30</f>
        <v>35.5</v>
      </c>
      <c r="AB19" s="16">
        <f>[15]Agosto!$C$31</f>
        <v>35.6</v>
      </c>
      <c r="AC19" s="16">
        <f>[15]Agosto!$C$32</f>
        <v>36.4</v>
      </c>
      <c r="AD19" s="16">
        <f>[15]Agosto!$C$33</f>
        <v>36.799999999999997</v>
      </c>
      <c r="AE19" s="16">
        <f>[15]Agosto!$C$34</f>
        <v>36.4</v>
      </c>
      <c r="AF19" s="16">
        <f>[15]Agosto!$C$35</f>
        <v>33.5</v>
      </c>
      <c r="AG19" s="23">
        <f>MAX(B19:AF19)</f>
        <v>36.799999999999997</v>
      </c>
      <c r="AH19" s="92">
        <f>AVERAGE(B19:AF19)</f>
        <v>30.951612903225808</v>
      </c>
    </row>
    <row r="20" spans="1:34" ht="17.100000000000001" customHeight="1" x14ac:dyDescent="0.2">
      <c r="A20" s="87" t="s">
        <v>10</v>
      </c>
      <c r="B20" s="16">
        <f>[16]Agosto!$C$5</f>
        <v>28.8</v>
      </c>
      <c r="C20" s="16">
        <f>[16]Agosto!$C$6</f>
        <v>26.9</v>
      </c>
      <c r="D20" s="16">
        <f>[16]Agosto!$C$7</f>
        <v>17.899999999999999</v>
      </c>
      <c r="E20" s="16">
        <f>[16]Agosto!$C$8</f>
        <v>24.4</v>
      </c>
      <c r="F20" s="16">
        <f>[16]Agosto!$C$9</f>
        <v>25.4</v>
      </c>
      <c r="G20" s="16">
        <f>[16]Agosto!$C$10</f>
        <v>26.8</v>
      </c>
      <c r="H20" s="16">
        <f>[16]Agosto!$C$11</f>
        <v>30.4</v>
      </c>
      <c r="I20" s="16">
        <f>[16]Agosto!$C$12</f>
        <v>34.9</v>
      </c>
      <c r="J20" s="16">
        <f>[16]Agosto!$C$13</f>
        <v>35.799999999999997</v>
      </c>
      <c r="K20" s="16">
        <f>[16]Agosto!$C$14</f>
        <v>35.1</v>
      </c>
      <c r="L20" s="16">
        <f>[16]Agosto!$C$15</f>
        <v>33.6</v>
      </c>
      <c r="M20" s="16">
        <f>[16]Agosto!$C$16</f>
        <v>34.9</v>
      </c>
      <c r="N20" s="16">
        <f>[16]Agosto!$C$17</f>
        <v>29.8</v>
      </c>
      <c r="O20" s="16">
        <f>[16]Agosto!$C$18</f>
        <v>25.1</v>
      </c>
      <c r="P20" s="16">
        <f>[16]Agosto!$C$19</f>
        <v>19.399999999999999</v>
      </c>
      <c r="Q20" s="16">
        <f>[16]Agosto!$C$20</f>
        <v>20.5</v>
      </c>
      <c r="R20" s="16">
        <f>[16]Agosto!$C$21</f>
        <v>22.3</v>
      </c>
      <c r="S20" s="16">
        <f>[16]Agosto!$C$22</f>
        <v>23.1</v>
      </c>
      <c r="T20" s="16">
        <f>[16]Agosto!$C$23</f>
        <v>29.4</v>
      </c>
      <c r="U20" s="16">
        <f>[16]Agosto!$C$24</f>
        <v>26.2</v>
      </c>
      <c r="V20" s="16">
        <f>[16]Agosto!$C$25</f>
        <v>23.5</v>
      </c>
      <c r="W20" s="16">
        <f>[16]Agosto!$C$26</f>
        <v>25.3</v>
      </c>
      <c r="X20" s="16">
        <f>[16]Agosto!$C$27</f>
        <v>28.5</v>
      </c>
      <c r="Y20" s="16">
        <f>[16]Agosto!$C$28</f>
        <v>32.700000000000003</v>
      </c>
      <c r="Z20" s="16">
        <f>[16]Agosto!$C$29</f>
        <v>31.9</v>
      </c>
      <c r="AA20" s="16">
        <f>[16]Agosto!$C$30</f>
        <v>34.299999999999997</v>
      </c>
      <c r="AB20" s="16">
        <f>[16]Agosto!$C$31</f>
        <v>33.9</v>
      </c>
      <c r="AC20" s="16">
        <f>[16]Agosto!$C$32</f>
        <v>34.700000000000003</v>
      </c>
      <c r="AD20" s="16">
        <f>[16]Agosto!$C$33</f>
        <v>35.299999999999997</v>
      </c>
      <c r="AE20" s="16">
        <f>[16]Agosto!$C$34</f>
        <v>36.6</v>
      </c>
      <c r="AF20" s="16">
        <f>[16]Agosto!$C$35</f>
        <v>35.200000000000003</v>
      </c>
      <c r="AG20" s="23">
        <f t="shared" ref="AG20:AG30" si="5">MAX(B20:AF20)</f>
        <v>36.6</v>
      </c>
      <c r="AH20" s="92">
        <f t="shared" ref="AH20:AH30" si="6">AVERAGE(B20:AF20)</f>
        <v>29.116129032258069</v>
      </c>
    </row>
    <row r="21" spans="1:34" ht="17.100000000000001" customHeight="1" x14ac:dyDescent="0.2">
      <c r="A21" s="87" t="s">
        <v>11</v>
      </c>
      <c r="B21" s="16">
        <f>[17]Agosto!$C$5</f>
        <v>29.9</v>
      </c>
      <c r="C21" s="16">
        <f>[17]Agosto!$C$6</f>
        <v>32.4</v>
      </c>
      <c r="D21" s="16">
        <f>[17]Agosto!$C$7</f>
        <v>19.3</v>
      </c>
      <c r="E21" s="16">
        <f>[17]Agosto!$C$8</f>
        <v>22.7</v>
      </c>
      <c r="F21" s="16">
        <f>[17]Agosto!$C$9</f>
        <v>26.1</v>
      </c>
      <c r="G21" s="16">
        <f>[17]Agosto!$C$10</f>
        <v>28</v>
      </c>
      <c r="H21" s="16">
        <f>[17]Agosto!$C$11</f>
        <v>33.9</v>
      </c>
      <c r="I21" s="16">
        <f>[17]Agosto!$C$12</f>
        <v>35</v>
      </c>
      <c r="J21" s="16">
        <f>[17]Agosto!$C$13</f>
        <v>35.200000000000003</v>
      </c>
      <c r="K21" s="16">
        <f>[17]Agosto!$C$14</f>
        <v>36.6</v>
      </c>
      <c r="L21" s="16">
        <f>[17]Agosto!$C$15</f>
        <v>36.4</v>
      </c>
      <c r="M21" s="16">
        <f>[17]Agosto!$C$16</f>
        <v>35.799999999999997</v>
      </c>
      <c r="N21" s="16">
        <f>[17]Agosto!$C$17</f>
        <v>27.3</v>
      </c>
      <c r="O21" s="16">
        <f>[17]Agosto!$C$18</f>
        <v>24.7</v>
      </c>
      <c r="P21" s="16">
        <f>[17]Agosto!$C$19</f>
        <v>21.1</v>
      </c>
      <c r="Q21" s="16">
        <f>[17]Agosto!$C$20</f>
        <v>19.100000000000001</v>
      </c>
      <c r="R21" s="16" t="str">
        <f>[17]Agosto!$C$21</f>
        <v>*</v>
      </c>
      <c r="S21" s="16">
        <f>[17]Agosto!$C$22</f>
        <v>25.5</v>
      </c>
      <c r="T21" s="16">
        <f>[17]Agosto!$C$23</f>
        <v>32.1</v>
      </c>
      <c r="U21" s="16">
        <f>[17]Agosto!$C$24</f>
        <v>24.9</v>
      </c>
      <c r="V21" s="16">
        <f>[17]Agosto!$C$25</f>
        <v>23.6</v>
      </c>
      <c r="W21" s="16">
        <f>[17]Agosto!$C$26</f>
        <v>26.1</v>
      </c>
      <c r="X21" s="16">
        <f>[17]Agosto!$C$27</f>
        <v>35.6</v>
      </c>
      <c r="Y21" s="16">
        <f>[17]Agosto!$C$28</f>
        <v>35.4</v>
      </c>
      <c r="Z21" s="16">
        <f>[17]Agosto!$C$29</f>
        <v>34.6</v>
      </c>
      <c r="AA21" s="16">
        <f>[17]Agosto!$C$30</f>
        <v>36.4</v>
      </c>
      <c r="AB21" s="16">
        <f>[17]Agosto!$C$31</f>
        <v>36.1</v>
      </c>
      <c r="AC21" s="16">
        <f>[17]Agosto!$C$32</f>
        <v>36.5</v>
      </c>
      <c r="AD21" s="16">
        <f>[17]Agosto!$C$33</f>
        <v>36.4</v>
      </c>
      <c r="AE21" s="16">
        <f>[17]Agosto!$C$34</f>
        <v>37.6</v>
      </c>
      <c r="AF21" s="16">
        <f>[17]Agosto!$C$35</f>
        <v>34.9</v>
      </c>
      <c r="AG21" s="23">
        <f t="shared" si="5"/>
        <v>37.6</v>
      </c>
      <c r="AH21" s="92">
        <f t="shared" si="6"/>
        <v>30.64</v>
      </c>
    </row>
    <row r="22" spans="1:34" ht="17.100000000000001" customHeight="1" x14ac:dyDescent="0.2">
      <c r="A22" s="87" t="s">
        <v>12</v>
      </c>
      <c r="B22" s="16">
        <f>[18]Agosto!$C$5</f>
        <v>32.5</v>
      </c>
      <c r="C22" s="16">
        <f>[18]Agosto!$C$6</f>
        <v>30.2</v>
      </c>
      <c r="D22" s="16">
        <f>[18]Agosto!$C$7</f>
        <v>23</v>
      </c>
      <c r="E22" s="16">
        <f>[18]Agosto!$C$8</f>
        <v>26</v>
      </c>
      <c r="F22" s="16">
        <f>[18]Agosto!$C$9</f>
        <v>30</v>
      </c>
      <c r="G22" s="16">
        <f>[18]Agosto!$C$10</f>
        <v>31.2</v>
      </c>
      <c r="H22" s="16">
        <f>[18]Agosto!$C$11</f>
        <v>35</v>
      </c>
      <c r="I22" s="16">
        <f>[18]Agosto!$C$12</f>
        <v>35.299999999999997</v>
      </c>
      <c r="J22" s="16">
        <f>[18]Agosto!$C$13</f>
        <v>35.700000000000003</v>
      </c>
      <c r="K22" s="16">
        <f>[18]Agosto!$C$14</f>
        <v>37.1</v>
      </c>
      <c r="L22" s="16">
        <f>[18]Agosto!$C$15</f>
        <v>35.9</v>
      </c>
      <c r="M22" s="16">
        <f>[18]Agosto!$C$16</f>
        <v>35.4</v>
      </c>
      <c r="N22" s="16">
        <f>[18]Agosto!$C$17</f>
        <v>29.6</v>
      </c>
      <c r="O22" s="16">
        <f>[18]Agosto!$C$18</f>
        <v>29.3</v>
      </c>
      <c r="P22" s="16">
        <f>[18]Agosto!$C$19</f>
        <v>25.9</v>
      </c>
      <c r="Q22" s="16">
        <f>[18]Agosto!$C$20</f>
        <v>25.4</v>
      </c>
      <c r="R22" s="16">
        <f>[18]Agosto!$C$21</f>
        <v>22.5</v>
      </c>
      <c r="S22" s="16">
        <f>[18]Agosto!$C$22</f>
        <v>26.7</v>
      </c>
      <c r="T22" s="16">
        <f>[18]Agosto!$C$23</f>
        <v>33</v>
      </c>
      <c r="U22" s="16">
        <f>[18]Agosto!$C$24</f>
        <v>29.1</v>
      </c>
      <c r="V22" s="16">
        <f>[18]Agosto!$C$25</f>
        <v>26.2</v>
      </c>
      <c r="W22" s="16">
        <f>[18]Agosto!$C$26</f>
        <v>28.9</v>
      </c>
      <c r="X22" s="16">
        <f>[18]Agosto!$C$27</f>
        <v>35.1</v>
      </c>
      <c r="Y22" s="16">
        <f>[18]Agosto!$C$28</f>
        <v>35.4</v>
      </c>
      <c r="Z22" s="16">
        <f>[18]Agosto!$C$29</f>
        <v>35.799999999999997</v>
      </c>
      <c r="AA22" s="16">
        <f>[18]Agosto!$C$30</f>
        <v>36</v>
      </c>
      <c r="AB22" s="16">
        <f>[18]Agosto!$C$31</f>
        <v>36.700000000000003</v>
      </c>
      <c r="AC22" s="16">
        <f>[18]Agosto!$C$32</f>
        <v>37.299999999999997</v>
      </c>
      <c r="AD22" s="16">
        <f>[18]Agosto!$C$33</f>
        <v>37.5</v>
      </c>
      <c r="AE22" s="16">
        <f>[18]Agosto!$C$34</f>
        <v>37.9</v>
      </c>
      <c r="AF22" s="16">
        <f>[18]Agosto!$C$35</f>
        <v>33.700000000000003</v>
      </c>
      <c r="AG22" s="23">
        <f t="shared" si="5"/>
        <v>37.9</v>
      </c>
      <c r="AH22" s="92">
        <f t="shared" si="6"/>
        <v>31.912903225806453</v>
      </c>
    </row>
    <row r="23" spans="1:34" ht="17.100000000000001" customHeight="1" x14ac:dyDescent="0.2">
      <c r="A23" s="87" t="s">
        <v>13</v>
      </c>
      <c r="B23" s="16">
        <f>[19]Agosto!$C$5</f>
        <v>33</v>
      </c>
      <c r="C23" s="16">
        <f>[19]Agosto!$C$6</f>
        <v>33.9</v>
      </c>
      <c r="D23" s="16">
        <f>[19]Agosto!$C$7</f>
        <v>23</v>
      </c>
      <c r="E23" s="16">
        <f>[19]Agosto!$C$8</f>
        <v>27.8</v>
      </c>
      <c r="F23" s="16">
        <f>[19]Agosto!$C$9</f>
        <v>31.6</v>
      </c>
      <c r="G23" s="16">
        <f>[19]Agosto!$C$10</f>
        <v>33.9</v>
      </c>
      <c r="H23" s="16">
        <f>[19]Agosto!$C$11</f>
        <v>36.200000000000003</v>
      </c>
      <c r="I23" s="16">
        <f>[19]Agosto!$C$12</f>
        <v>36.9</v>
      </c>
      <c r="J23" s="16">
        <f>[19]Agosto!$C$13</f>
        <v>37</v>
      </c>
      <c r="K23" s="16">
        <f>[19]Agosto!$C$14</f>
        <v>37.299999999999997</v>
      </c>
      <c r="L23" s="16">
        <f>[19]Agosto!$C$15</f>
        <v>36.4</v>
      </c>
      <c r="M23" s="16">
        <f>[19]Agosto!$C$16</f>
        <v>36.200000000000003</v>
      </c>
      <c r="N23" s="16">
        <f>[19]Agosto!$C$17</f>
        <v>28.3</v>
      </c>
      <c r="O23" s="16">
        <f>[19]Agosto!$C$18</f>
        <v>29.1</v>
      </c>
      <c r="P23" s="16">
        <f>[19]Agosto!$C$19</f>
        <v>33.1</v>
      </c>
      <c r="Q23" s="16">
        <f>[19]Agosto!$C$20</f>
        <v>30.6</v>
      </c>
      <c r="R23" s="16">
        <f>[19]Agosto!$C$21</f>
        <v>24.3</v>
      </c>
      <c r="S23" s="16">
        <f>[19]Agosto!$C$22</f>
        <v>26.6</v>
      </c>
      <c r="T23" s="16">
        <f>[19]Agosto!$C$23</f>
        <v>33.9</v>
      </c>
      <c r="U23" s="16">
        <f>[19]Agosto!$C$24</f>
        <v>29.7</v>
      </c>
      <c r="V23" s="16">
        <f>[19]Agosto!$C$25</f>
        <v>26.6</v>
      </c>
      <c r="W23" s="16">
        <f>[19]Agosto!$C$26</f>
        <v>30.1</v>
      </c>
      <c r="X23" s="16">
        <f>[19]Agosto!$C$27</f>
        <v>35.299999999999997</v>
      </c>
      <c r="Y23" s="16">
        <f>[19]Agosto!$C$28</f>
        <v>35.1</v>
      </c>
      <c r="Z23" s="16">
        <f>[19]Agosto!$C$29</f>
        <v>35.700000000000003</v>
      </c>
      <c r="AA23" s="16">
        <f>[19]Agosto!$C$30</f>
        <v>36.4</v>
      </c>
      <c r="AB23" s="16">
        <f>[19]Agosto!$C$31</f>
        <v>37.299999999999997</v>
      </c>
      <c r="AC23" s="16">
        <f>[19]Agosto!$C$32</f>
        <v>38.4</v>
      </c>
      <c r="AD23" s="16">
        <f>[19]Agosto!$C$33</f>
        <v>38</v>
      </c>
      <c r="AE23" s="16">
        <f>[19]Agosto!$C$34</f>
        <v>37.299999999999997</v>
      </c>
      <c r="AF23" s="16">
        <f>[19]Agosto!$C$35</f>
        <v>31.3</v>
      </c>
      <c r="AG23" s="23">
        <f t="shared" si="5"/>
        <v>38.4</v>
      </c>
      <c r="AH23" s="92">
        <f t="shared" si="6"/>
        <v>32.912903225806453</v>
      </c>
    </row>
    <row r="24" spans="1:34" ht="17.100000000000001" customHeight="1" x14ac:dyDescent="0.2">
      <c r="A24" s="87" t="s">
        <v>14</v>
      </c>
      <c r="B24" s="16">
        <f>[20]Agosto!$C$5</f>
        <v>29.5</v>
      </c>
      <c r="C24" s="16">
        <f>[20]Agosto!$C$6</f>
        <v>31.9</v>
      </c>
      <c r="D24" s="16">
        <f>[20]Agosto!$C$7</f>
        <v>25.6</v>
      </c>
      <c r="E24" s="16">
        <f>[20]Agosto!$C$8</f>
        <v>25.9</v>
      </c>
      <c r="F24" s="16">
        <f>[20]Agosto!$C$9</f>
        <v>27.3</v>
      </c>
      <c r="G24" s="16">
        <f>[20]Agosto!$C$10</f>
        <v>28.7</v>
      </c>
      <c r="H24" s="16">
        <f>[20]Agosto!$C$10</f>
        <v>28.7</v>
      </c>
      <c r="I24" s="16">
        <f>[20]Agosto!$C$12</f>
        <v>34.799999999999997</v>
      </c>
      <c r="J24" s="16">
        <f>[20]Agosto!$C$13</f>
        <v>36.200000000000003</v>
      </c>
      <c r="K24" s="16">
        <f>[20]Agosto!$C$14</f>
        <v>35.700000000000003</v>
      </c>
      <c r="L24" s="16">
        <f>[20]Agosto!$C$15</f>
        <v>36.200000000000003</v>
      </c>
      <c r="M24" s="16">
        <f>[20]Agosto!$C$16</f>
        <v>36.200000000000003</v>
      </c>
      <c r="N24" s="16">
        <f>[20]Agosto!$C$17</f>
        <v>35.700000000000003</v>
      </c>
      <c r="O24" s="16">
        <f>[20]Agosto!$C$18</f>
        <v>29</v>
      </c>
      <c r="P24" s="16">
        <f>[20]Agosto!$C$19</f>
        <v>30.9</v>
      </c>
      <c r="Q24" s="16">
        <f>[20]Agosto!$C$20</f>
        <v>22.3</v>
      </c>
      <c r="R24" s="16">
        <f>[20]Agosto!$C$21</f>
        <v>22</v>
      </c>
      <c r="S24" s="16">
        <f>[20]Agosto!$C$22</f>
        <v>22.8</v>
      </c>
      <c r="T24" s="16">
        <f>[20]Agosto!$C$23</f>
        <v>35.200000000000003</v>
      </c>
      <c r="U24" s="16">
        <f>[20]Agosto!$C$24</f>
        <v>26</v>
      </c>
      <c r="V24" s="16">
        <f>[20]Agosto!$C$25</f>
        <v>23.1</v>
      </c>
      <c r="W24" s="16">
        <f>[20]Agosto!$C$26</f>
        <v>30.7</v>
      </c>
      <c r="X24" s="16">
        <f>[20]Agosto!$C$27</f>
        <v>33</v>
      </c>
      <c r="Y24" s="16">
        <f>[20]Agosto!$C$28</f>
        <v>33.1</v>
      </c>
      <c r="Z24" s="16">
        <f>[20]Agosto!$C$29</f>
        <v>32.4</v>
      </c>
      <c r="AA24" s="16">
        <f>[20]Agosto!$C$30</f>
        <v>33.9</v>
      </c>
      <c r="AB24" s="16">
        <f>[20]Agosto!$C$31</f>
        <v>34.700000000000003</v>
      </c>
      <c r="AC24" s="16">
        <f>[20]Agosto!$C$32</f>
        <v>35.4</v>
      </c>
      <c r="AD24" s="16">
        <f>[20]Agosto!$C$33</f>
        <v>36.6</v>
      </c>
      <c r="AE24" s="16">
        <f>[20]Agosto!$C$34</f>
        <v>37.1</v>
      </c>
      <c r="AF24" s="16">
        <f>[20]Agosto!$C$35</f>
        <v>36.5</v>
      </c>
      <c r="AG24" s="23">
        <f t="shared" si="5"/>
        <v>37.1</v>
      </c>
      <c r="AH24" s="92">
        <f t="shared" si="6"/>
        <v>31.196774193548389</v>
      </c>
    </row>
    <row r="25" spans="1:34" ht="17.100000000000001" customHeight="1" x14ac:dyDescent="0.2">
      <c r="A25" s="87" t="s">
        <v>15</v>
      </c>
      <c r="B25" s="16">
        <f>[21]Agosto!$C$5</f>
        <v>26.3</v>
      </c>
      <c r="C25" s="16">
        <f>[21]Agosto!$C$6</f>
        <v>25.6</v>
      </c>
      <c r="D25" s="16">
        <f>[21]Agosto!$C$7</f>
        <v>14.2</v>
      </c>
      <c r="E25" s="16">
        <f>[21]Agosto!$C$8</f>
        <v>22.2</v>
      </c>
      <c r="F25" s="16">
        <f>[21]Agosto!$C$9</f>
        <v>23.7</v>
      </c>
      <c r="G25" s="16">
        <f>[21]Agosto!$C$10</f>
        <v>25.8</v>
      </c>
      <c r="H25" s="16">
        <f>[21]Agosto!$C$11</f>
        <v>28.6</v>
      </c>
      <c r="I25" s="16">
        <f>[21]Agosto!$C$12</f>
        <v>31.8</v>
      </c>
      <c r="J25" s="16">
        <f>[21]Agosto!$C$13</f>
        <v>32.200000000000003</v>
      </c>
      <c r="K25" s="16">
        <f>[21]Agosto!$C$14</f>
        <v>33.4</v>
      </c>
      <c r="L25" s="16">
        <f>[21]Agosto!$C$15</f>
        <v>33</v>
      </c>
      <c r="M25" s="16">
        <f>[21]Agosto!$C$16</f>
        <v>31.7</v>
      </c>
      <c r="N25" s="16">
        <f>[21]Agosto!$C$17</f>
        <v>27.4</v>
      </c>
      <c r="O25" s="16">
        <f>[21]Agosto!$C$18</f>
        <v>20.5</v>
      </c>
      <c r="P25" s="16">
        <f>[21]Agosto!$C$19</f>
        <v>18.2</v>
      </c>
      <c r="Q25" s="16">
        <f>[21]Agosto!$C$20</f>
        <v>18.5</v>
      </c>
      <c r="R25" s="16">
        <f>[21]Agosto!$C$21</f>
        <v>20.8</v>
      </c>
      <c r="S25" s="16">
        <f>[21]Agosto!$C$22</f>
        <v>23.2</v>
      </c>
      <c r="T25" s="16">
        <f>[21]Agosto!$C$23</f>
        <v>29.4</v>
      </c>
      <c r="U25" s="16">
        <f>[21]Agosto!$C$24</f>
        <v>25.1</v>
      </c>
      <c r="V25" s="16">
        <f>[21]Agosto!$C$25</f>
        <v>22.4</v>
      </c>
      <c r="W25" s="16">
        <f>[21]Agosto!$C$26</f>
        <v>23.9</v>
      </c>
      <c r="X25" s="16">
        <f>[21]Agosto!$C$27</f>
        <v>29.9</v>
      </c>
      <c r="Y25" s="16">
        <f>[21]Agosto!$C$28</f>
        <v>32.5</v>
      </c>
      <c r="Z25" s="16">
        <f>[21]Agosto!$C$29</f>
        <v>30.7</v>
      </c>
      <c r="AA25" s="16">
        <f>[21]Agosto!$C$30</f>
        <v>32.1</v>
      </c>
      <c r="AB25" s="16">
        <f>[21]Agosto!$C$31</f>
        <v>32.299999999999997</v>
      </c>
      <c r="AC25" s="16">
        <f>[21]Agosto!$C$32</f>
        <v>33.4</v>
      </c>
      <c r="AD25" s="16">
        <f>[21]Agosto!$C$33</f>
        <v>33.5</v>
      </c>
      <c r="AE25" s="16">
        <f>[21]Agosto!$C$34</f>
        <v>32.9</v>
      </c>
      <c r="AF25" s="16">
        <f>[21]Agosto!$C$35</f>
        <v>32.799999999999997</v>
      </c>
      <c r="AG25" s="23">
        <f t="shared" si="5"/>
        <v>33.5</v>
      </c>
      <c r="AH25" s="92">
        <f t="shared" si="6"/>
        <v>27.354838709677416</v>
      </c>
    </row>
    <row r="26" spans="1:34" ht="17.100000000000001" customHeight="1" x14ac:dyDescent="0.2">
      <c r="A26" s="87" t="s">
        <v>16</v>
      </c>
      <c r="B26" s="16">
        <f>[22]Agosto!$C$5</f>
        <v>33.4</v>
      </c>
      <c r="C26" s="16">
        <f>[22]Agosto!$C$6</f>
        <v>28.1</v>
      </c>
      <c r="D26" s="16">
        <f>[22]Agosto!$C$7</f>
        <v>21.6</v>
      </c>
      <c r="E26" s="16">
        <f>[22]Agosto!$C$8</f>
        <v>25.6</v>
      </c>
      <c r="F26" s="16">
        <f>[22]Agosto!$C$9</f>
        <v>30.6</v>
      </c>
      <c r="G26" s="16">
        <f>[22]Agosto!$C$10</f>
        <v>32.9</v>
      </c>
      <c r="H26" s="16">
        <f>[22]Agosto!$C$11</f>
        <v>35.4</v>
      </c>
      <c r="I26" s="16">
        <f>[22]Agosto!$C$12</f>
        <v>35.4</v>
      </c>
      <c r="J26" s="16">
        <f>[22]Agosto!$C$13</f>
        <v>36.4</v>
      </c>
      <c r="K26" s="16">
        <f>[22]Agosto!$C$14</f>
        <v>36.9</v>
      </c>
      <c r="L26" s="16">
        <f>[22]Agosto!$C$15</f>
        <v>37.299999999999997</v>
      </c>
      <c r="M26" s="16">
        <f>[22]Agosto!$C$16</f>
        <v>35.200000000000003</v>
      </c>
      <c r="N26" s="16">
        <f>[22]Agosto!$C$17</f>
        <v>23.9</v>
      </c>
      <c r="O26" s="16">
        <f>[22]Agosto!$C$18</f>
        <v>24.5</v>
      </c>
      <c r="P26" s="16">
        <f>[22]Agosto!$C$19</f>
        <v>28.5</v>
      </c>
      <c r="Q26" s="16">
        <f>[22]Agosto!$C$20</f>
        <v>22.8</v>
      </c>
      <c r="R26" s="16">
        <f>[22]Agosto!$C$21</f>
        <v>25.5</v>
      </c>
      <c r="S26" s="16">
        <f>[22]Agosto!$C$22</f>
        <v>27.3</v>
      </c>
      <c r="T26" s="16">
        <f>[22]Agosto!$C$23</f>
        <v>33</v>
      </c>
      <c r="U26" s="16">
        <f>[22]Agosto!$C$24</f>
        <v>29.9</v>
      </c>
      <c r="V26" s="16">
        <f>[22]Agosto!$C$25</f>
        <v>24.5</v>
      </c>
      <c r="W26" s="16">
        <f>[22]Agosto!$C$26</f>
        <v>30.5</v>
      </c>
      <c r="X26" s="16">
        <f>[22]Agosto!$C$27</f>
        <v>35.6</v>
      </c>
      <c r="Y26" s="16">
        <f>[22]Agosto!$C$28</f>
        <v>36.6</v>
      </c>
      <c r="Z26" s="16">
        <f>[22]Agosto!$C$29</f>
        <v>36.799999999999997</v>
      </c>
      <c r="AA26" s="16">
        <f>[22]Agosto!$C$30</f>
        <v>36.6</v>
      </c>
      <c r="AB26" s="16">
        <f>[22]Agosto!$C$31</f>
        <v>36.700000000000003</v>
      </c>
      <c r="AC26" s="16">
        <f>[22]Agosto!$C$32</f>
        <v>37.700000000000003</v>
      </c>
      <c r="AD26" s="16">
        <f>[22]Agosto!$C$33</f>
        <v>38.200000000000003</v>
      </c>
      <c r="AE26" s="16">
        <f>[22]Agosto!$C$34</f>
        <v>32.4</v>
      </c>
      <c r="AF26" s="16">
        <f>[22]Agosto!$C$35</f>
        <v>28.5</v>
      </c>
      <c r="AG26" s="23">
        <f t="shared" si="5"/>
        <v>38.200000000000003</v>
      </c>
      <c r="AH26" s="92">
        <f t="shared" si="6"/>
        <v>31.558064516129033</v>
      </c>
    </row>
    <row r="27" spans="1:34" ht="17.100000000000001" customHeight="1" x14ac:dyDescent="0.2">
      <c r="A27" s="87" t="s">
        <v>17</v>
      </c>
      <c r="B27" s="16">
        <f>[23]Agosto!$C$5</f>
        <v>29.5</v>
      </c>
      <c r="C27" s="16">
        <f>[23]Agosto!$C$6</f>
        <v>33.200000000000003</v>
      </c>
      <c r="D27" s="16">
        <f>[23]Agosto!$C$7</f>
        <v>23</v>
      </c>
      <c r="E27" s="16">
        <f>[23]Agosto!$C$8</f>
        <v>23.7</v>
      </c>
      <c r="F27" s="16">
        <f>[23]Agosto!$C$9</f>
        <v>26.3</v>
      </c>
      <c r="G27" s="16">
        <f>[23]Agosto!$C$10</f>
        <v>28.2</v>
      </c>
      <c r="H27" s="16">
        <f>[23]Agosto!$C$11</f>
        <v>32.799999999999997</v>
      </c>
      <c r="I27" s="16">
        <f>[23]Agosto!$C$12</f>
        <v>36.4</v>
      </c>
      <c r="J27" s="16">
        <f>[23]Agosto!$C$13</f>
        <v>36.6</v>
      </c>
      <c r="K27" s="16">
        <f>[23]Agosto!$C$14</f>
        <v>36.6</v>
      </c>
      <c r="L27" s="16">
        <f>[23]Agosto!$C$15</f>
        <v>36.9</v>
      </c>
      <c r="M27" s="16">
        <f>[23]Agosto!$C$16</f>
        <v>36.200000000000003</v>
      </c>
      <c r="N27" s="16">
        <f>[23]Agosto!$C$17</f>
        <v>27.7</v>
      </c>
      <c r="O27" s="16">
        <f>[23]Agosto!$C$18</f>
        <v>25.6</v>
      </c>
      <c r="P27" s="16">
        <f>[23]Agosto!$C$19</f>
        <v>20.7</v>
      </c>
      <c r="Q27" s="16">
        <f>[23]Agosto!$C$20</f>
        <v>19.899999999999999</v>
      </c>
      <c r="R27" s="16">
        <f>[23]Agosto!$C$21</f>
        <v>20</v>
      </c>
      <c r="S27" s="16">
        <f>[23]Agosto!$C$22</f>
        <v>26.1</v>
      </c>
      <c r="T27" s="16">
        <f>[23]Agosto!$C$23</f>
        <v>33.200000000000003</v>
      </c>
      <c r="U27" s="16">
        <f>[23]Agosto!$C$24</f>
        <v>26.3</v>
      </c>
      <c r="V27" s="16">
        <f>[23]Agosto!$C$25</f>
        <v>24.6</v>
      </c>
      <c r="W27" s="16">
        <f>[23]Agosto!$C$26</f>
        <v>26.7</v>
      </c>
      <c r="X27" s="16">
        <f>[23]Agosto!$C$27</f>
        <v>33.200000000000003</v>
      </c>
      <c r="Y27" s="16">
        <f>[23]Agosto!$C$28</f>
        <v>34.4</v>
      </c>
      <c r="Z27" s="16">
        <f>[23]Agosto!$C$29</f>
        <v>33.299999999999997</v>
      </c>
      <c r="AA27" s="16">
        <f>[23]Agosto!$C$30</f>
        <v>35.799999999999997</v>
      </c>
      <c r="AB27" s="16">
        <f>[23]Agosto!$C$31</f>
        <v>35.700000000000003</v>
      </c>
      <c r="AC27" s="16">
        <f>[23]Agosto!$C$32</f>
        <v>36</v>
      </c>
      <c r="AD27" s="16">
        <f>[23]Agosto!$C$33</f>
        <v>36</v>
      </c>
      <c r="AE27" s="16">
        <f>[23]Agosto!$C$34</f>
        <v>37.4</v>
      </c>
      <c r="AF27" s="16">
        <f>[23]Agosto!$C$35</f>
        <v>36</v>
      </c>
      <c r="AG27" s="23">
        <f t="shared" si="5"/>
        <v>37.4</v>
      </c>
      <c r="AH27" s="92">
        <f t="shared" si="6"/>
        <v>30.580645161290324</v>
      </c>
    </row>
    <row r="28" spans="1:34" ht="17.100000000000001" customHeight="1" x14ac:dyDescent="0.2">
      <c r="A28" s="87" t="s">
        <v>18</v>
      </c>
      <c r="B28" s="16">
        <f>[24]Agosto!$C$5</f>
        <v>28.7</v>
      </c>
      <c r="C28" s="16">
        <f>[24]Agosto!$C$6</f>
        <v>30.6</v>
      </c>
      <c r="D28" s="16">
        <f>[24]Agosto!$C$7</f>
        <v>22.4</v>
      </c>
      <c r="E28" s="16">
        <f>[24]Agosto!$C$8</f>
        <v>26.7</v>
      </c>
      <c r="F28" s="16">
        <f>[24]Agosto!$C$9</f>
        <v>27.7</v>
      </c>
      <c r="G28" s="16">
        <f>[24]Agosto!$C$10</f>
        <v>30.7</v>
      </c>
      <c r="H28" s="16">
        <f>[24]Agosto!$C$11</f>
        <v>32.799999999999997</v>
      </c>
      <c r="I28" s="16">
        <f>[24]Agosto!$C$12</f>
        <v>34.200000000000003</v>
      </c>
      <c r="J28" s="16">
        <f>[24]Agosto!$C$13</f>
        <v>34</v>
      </c>
      <c r="K28" s="16">
        <f>[24]Agosto!$C$14</f>
        <v>34.4</v>
      </c>
      <c r="L28" s="16">
        <f>[24]Agosto!$C$15</f>
        <v>34.9</v>
      </c>
      <c r="M28" s="16">
        <f>[24]Agosto!$C$16</f>
        <v>35</v>
      </c>
      <c r="N28" s="16">
        <f>[24]Agosto!$C$17</f>
        <v>27.2</v>
      </c>
      <c r="O28" s="16">
        <f>[24]Agosto!$C$18</f>
        <v>26.1</v>
      </c>
      <c r="P28" s="16">
        <f>[24]Agosto!$C$19</f>
        <v>31</v>
      </c>
      <c r="Q28" s="16">
        <f>[24]Agosto!$C$20</f>
        <v>22.6</v>
      </c>
      <c r="R28" s="16">
        <f>[24]Agosto!$C$21</f>
        <v>19.5</v>
      </c>
      <c r="S28" s="16">
        <f>[24]Agosto!$C$22</f>
        <v>22.8</v>
      </c>
      <c r="T28" s="16">
        <f>[24]Agosto!$C$23</f>
        <v>30.3</v>
      </c>
      <c r="U28" s="16">
        <f>[24]Agosto!$C$24</f>
        <v>27.6</v>
      </c>
      <c r="V28" s="16">
        <f>[24]Agosto!$C$25</f>
        <v>22.3</v>
      </c>
      <c r="W28" s="16">
        <f>[24]Agosto!$C$26</f>
        <v>28.4</v>
      </c>
      <c r="X28" s="16">
        <f>[24]Agosto!$C$27</f>
        <v>32.4</v>
      </c>
      <c r="Y28" s="16">
        <f>[24]Agosto!$C$28</f>
        <v>32.9</v>
      </c>
      <c r="Z28" s="16">
        <f>[24]Agosto!$C$29</f>
        <v>33.1</v>
      </c>
      <c r="AA28" s="16">
        <f>[24]Agosto!$C$30</f>
        <v>34.200000000000003</v>
      </c>
      <c r="AB28" s="16">
        <f>[24]Agosto!$C$31</f>
        <v>34.6</v>
      </c>
      <c r="AC28" s="16">
        <f>[24]Agosto!$C$32</f>
        <v>34.4</v>
      </c>
      <c r="AD28" s="16">
        <f>[24]Agosto!$C$33</f>
        <v>35.1</v>
      </c>
      <c r="AE28" s="16">
        <f>[24]Agosto!$C$34</f>
        <v>35.9</v>
      </c>
      <c r="AF28" s="16">
        <f>[24]Agosto!$C$35</f>
        <v>34.700000000000003</v>
      </c>
      <c r="AG28" s="23">
        <f t="shared" si="5"/>
        <v>35.9</v>
      </c>
      <c r="AH28" s="92">
        <f t="shared" si="6"/>
        <v>30.232258064516127</v>
      </c>
    </row>
    <row r="29" spans="1:34" ht="17.100000000000001" customHeight="1" x14ac:dyDescent="0.2">
      <c r="A29" s="87" t="s">
        <v>19</v>
      </c>
      <c r="B29" s="16">
        <f>[25]Agosto!$C$5</f>
        <v>28.8</v>
      </c>
      <c r="C29" s="16">
        <f>[25]Agosto!$C$6</f>
        <v>24.5</v>
      </c>
      <c r="D29" s="16">
        <f>[25]Agosto!$C$7</f>
        <v>17.3</v>
      </c>
      <c r="E29" s="16">
        <f>[25]Agosto!$C$8</f>
        <v>24.1</v>
      </c>
      <c r="F29" s="16">
        <f>[25]Agosto!$C$9</f>
        <v>24.6</v>
      </c>
      <c r="G29" s="16">
        <f>[25]Agosto!$C$10</f>
        <v>25.5</v>
      </c>
      <c r="H29" s="16">
        <f>[25]Agosto!$C$11</f>
        <v>28.8</v>
      </c>
      <c r="I29" s="16">
        <f>[25]Agosto!$C$12</f>
        <v>33.700000000000003</v>
      </c>
      <c r="J29" s="16">
        <f>[25]Agosto!$C$13</f>
        <v>33.700000000000003</v>
      </c>
      <c r="K29" s="16">
        <f>[25]Agosto!$C$14</f>
        <v>34.700000000000003</v>
      </c>
      <c r="L29" s="16">
        <f>[25]Agosto!$C$15</f>
        <v>31.4</v>
      </c>
      <c r="M29" s="16">
        <f>[25]Agosto!$C$16</f>
        <v>33.4</v>
      </c>
      <c r="N29" s="16">
        <f>[25]Agosto!$C$17</f>
        <v>24</v>
      </c>
      <c r="O29" s="16">
        <f>[25]Agosto!$C$18</f>
        <v>22.3</v>
      </c>
      <c r="P29" s="16">
        <f>[25]Agosto!$C$19</f>
        <v>17.600000000000001</v>
      </c>
      <c r="Q29" s="16">
        <f>[25]Agosto!$C$20</f>
        <v>20</v>
      </c>
      <c r="R29" s="16">
        <f>[25]Agosto!$C$21</f>
        <v>24</v>
      </c>
      <c r="S29" s="16">
        <f>[25]Agosto!$C$22</f>
        <v>21</v>
      </c>
      <c r="T29" s="16">
        <f>[25]Agosto!$C$23</f>
        <v>28.9</v>
      </c>
      <c r="U29" s="16">
        <f>[25]Agosto!$C$24</f>
        <v>23.6</v>
      </c>
      <c r="V29" s="16">
        <f>[25]Agosto!$C$25</f>
        <v>21.9</v>
      </c>
      <c r="W29" s="16">
        <f>[25]Agosto!$C$26</f>
        <v>23.7</v>
      </c>
      <c r="X29" s="16">
        <f>[25]Agosto!$C$27</f>
        <v>27.7</v>
      </c>
      <c r="Y29" s="16">
        <f>[25]Agosto!$C$28</f>
        <v>32.9</v>
      </c>
      <c r="Z29" s="16">
        <f>[25]Agosto!$C$29</f>
        <v>30.5</v>
      </c>
      <c r="AA29" s="16">
        <f>[25]Agosto!$C$30</f>
        <v>32.700000000000003</v>
      </c>
      <c r="AB29" s="16">
        <f>[25]Agosto!$C$31</f>
        <v>33.4</v>
      </c>
      <c r="AC29" s="16">
        <f>[25]Agosto!$C$32</f>
        <v>34.299999999999997</v>
      </c>
      <c r="AD29" s="16">
        <f>[25]Agosto!$C$33</f>
        <v>34.200000000000003</v>
      </c>
      <c r="AE29" s="16">
        <f>[25]Agosto!$C$34</f>
        <v>33.5</v>
      </c>
      <c r="AF29" s="16">
        <f>[25]Agosto!$C$35</f>
        <v>32.6</v>
      </c>
      <c r="AG29" s="23">
        <f t="shared" si="5"/>
        <v>34.700000000000003</v>
      </c>
      <c r="AH29" s="92">
        <f t="shared" si="6"/>
        <v>27.71935483870968</v>
      </c>
    </row>
    <row r="30" spans="1:34" ht="17.100000000000001" customHeight="1" x14ac:dyDescent="0.2">
      <c r="A30" s="87" t="s">
        <v>31</v>
      </c>
      <c r="B30" s="16">
        <f>[26]Agosto!$C$5</f>
        <v>30.5</v>
      </c>
      <c r="C30" s="16">
        <f>[26]Agosto!$C$6</f>
        <v>32.5</v>
      </c>
      <c r="D30" s="16">
        <f>[26]Agosto!$C$7</f>
        <v>19.8</v>
      </c>
      <c r="E30" s="16">
        <f>[26]Agosto!$C$8</f>
        <v>24.8</v>
      </c>
      <c r="F30" s="16">
        <f>[26]Agosto!$C$9</f>
        <v>26.8</v>
      </c>
      <c r="G30" s="16">
        <f>[26]Agosto!$C$10</f>
        <v>29.2</v>
      </c>
      <c r="H30" s="16">
        <f>[26]Agosto!$C$11</f>
        <v>32.9</v>
      </c>
      <c r="I30" s="16">
        <f>[26]Agosto!$C$12</f>
        <v>34.4</v>
      </c>
      <c r="J30" s="16">
        <f>[26]Agosto!$C$13</f>
        <v>34.700000000000003</v>
      </c>
      <c r="K30" s="16">
        <f>[26]Agosto!$C$14</f>
        <v>35.700000000000003</v>
      </c>
      <c r="L30" s="16">
        <f>[26]Agosto!$C$15</f>
        <v>35.5</v>
      </c>
      <c r="M30" s="16">
        <f>[26]Agosto!$C$16</f>
        <v>34.6</v>
      </c>
      <c r="N30" s="16">
        <f>[26]Agosto!$C$17</f>
        <v>23.2</v>
      </c>
      <c r="O30" s="16">
        <f>[26]Agosto!$C$18</f>
        <v>21.5</v>
      </c>
      <c r="P30" s="16">
        <f>[26]Agosto!$C$19</f>
        <v>16.899999999999999</v>
      </c>
      <c r="Q30" s="16" t="str">
        <f>[26]Agosto!$C$20</f>
        <v>*</v>
      </c>
      <c r="R30" s="16" t="str">
        <f>[26]Agosto!$C$21</f>
        <v>*</v>
      </c>
      <c r="S30" s="16">
        <f>[26]Agosto!$C$22</f>
        <v>24.9</v>
      </c>
      <c r="T30" s="16">
        <f>[26]Agosto!$C$23</f>
        <v>31.1</v>
      </c>
      <c r="U30" s="16">
        <f>[26]Agosto!$C$24</f>
        <v>24.9</v>
      </c>
      <c r="V30" s="16">
        <f>[26]Agosto!$C$25</f>
        <v>23.5</v>
      </c>
      <c r="W30" s="16">
        <f>[26]Agosto!$C$26</f>
        <v>27.8</v>
      </c>
      <c r="X30" s="16">
        <f>[26]Agosto!$C$27</f>
        <v>27</v>
      </c>
      <c r="Y30" s="16">
        <f>[26]Agosto!$C$28</f>
        <v>34.5</v>
      </c>
      <c r="Z30" s="16">
        <f>[26]Agosto!$C$29</f>
        <v>33.9</v>
      </c>
      <c r="AA30" s="16">
        <f>[26]Agosto!$C$30</f>
        <v>33.4</v>
      </c>
      <c r="AB30" s="16" t="str">
        <f>[26]Agosto!$C$31</f>
        <v>*</v>
      </c>
      <c r="AC30" s="16">
        <f>[26]Agosto!$C$32</f>
        <v>30.3</v>
      </c>
      <c r="AD30" s="16">
        <f>[26]Agosto!$C$33</f>
        <v>35.4</v>
      </c>
      <c r="AE30" s="16" t="str">
        <f>[26]Agosto!$C$34</f>
        <v>*</v>
      </c>
      <c r="AF30" s="16">
        <f>[26]Agosto!$C$35</f>
        <v>34.6</v>
      </c>
      <c r="AG30" s="23">
        <f t="shared" si="5"/>
        <v>35.700000000000003</v>
      </c>
      <c r="AH30" s="92">
        <f t="shared" si="6"/>
        <v>29.418518518518514</v>
      </c>
    </row>
    <row r="31" spans="1:34" ht="17.100000000000001" customHeight="1" x14ac:dyDescent="0.2">
      <c r="A31" s="87" t="s">
        <v>48</v>
      </c>
      <c r="B31" s="16">
        <f>[27]Agosto!$C$5</f>
        <v>31.3</v>
      </c>
      <c r="C31" s="16">
        <f>[27]Agosto!$C$6</f>
        <v>32.200000000000003</v>
      </c>
      <c r="D31" s="16">
        <f>[27]Agosto!$C$7</f>
        <v>23.5</v>
      </c>
      <c r="E31" s="16">
        <f>[27]Agosto!$C$8</f>
        <v>27.3</v>
      </c>
      <c r="F31" s="16">
        <f>[27]Agosto!$C$9</f>
        <v>31.3</v>
      </c>
      <c r="G31" s="16">
        <f>[27]Agosto!$C$10</f>
        <v>32.6</v>
      </c>
      <c r="H31" s="16">
        <f>[27]Agosto!$C$11</f>
        <v>34.9</v>
      </c>
      <c r="I31" s="16">
        <f>[27]Agosto!$C$12</f>
        <v>35.5</v>
      </c>
      <c r="J31" s="16">
        <f>[27]Agosto!$C$13</f>
        <v>36.1</v>
      </c>
      <c r="K31" s="16">
        <f>[27]Agosto!$C$14</f>
        <v>35.799999999999997</v>
      </c>
      <c r="L31" s="16">
        <f>[27]Agosto!$C$15</f>
        <v>36.200000000000003</v>
      </c>
      <c r="M31" s="16">
        <f>[27]Agosto!$C$16</f>
        <v>35.9</v>
      </c>
      <c r="N31" s="16">
        <f>[27]Agosto!$C$17</f>
        <v>32.9</v>
      </c>
      <c r="O31" s="16">
        <f>[27]Agosto!$C$18</f>
        <v>33.1</v>
      </c>
      <c r="P31" s="16">
        <f>[27]Agosto!$C$19</f>
        <v>34.4</v>
      </c>
      <c r="Q31" s="16">
        <f>[27]Agosto!$C$20</f>
        <v>29.1</v>
      </c>
      <c r="R31" s="16">
        <f>[27]Agosto!$C$21</f>
        <v>24.6</v>
      </c>
      <c r="S31" s="16">
        <f>[27]Agosto!$C$22</f>
        <v>31.4</v>
      </c>
      <c r="T31" s="16">
        <f>[27]Agosto!$C$23</f>
        <v>35</v>
      </c>
      <c r="U31" s="16">
        <f>[27]Agosto!$C$24</f>
        <v>30.2</v>
      </c>
      <c r="V31" s="16">
        <f>[27]Agosto!$C$25</f>
        <v>24</v>
      </c>
      <c r="W31" s="16">
        <f>[27]Agosto!$C$26</f>
        <v>31.8</v>
      </c>
      <c r="X31" s="16">
        <f>[27]Agosto!$C$27</f>
        <v>34.1</v>
      </c>
      <c r="Y31" s="16">
        <f>[27]Agosto!$C$28</f>
        <v>34.200000000000003</v>
      </c>
      <c r="Z31" s="16">
        <f>[27]Agosto!$C$29</f>
        <v>33.6</v>
      </c>
      <c r="AA31" s="16">
        <f>[27]Agosto!$C$30</f>
        <v>34.9</v>
      </c>
      <c r="AB31" s="16">
        <f>[27]Agosto!$C$31</f>
        <v>35.700000000000003</v>
      </c>
      <c r="AC31" s="16">
        <f>[27]Agosto!$C$32</f>
        <v>36.200000000000003</v>
      </c>
      <c r="AD31" s="16">
        <f>[27]Agosto!$C$33</f>
        <v>37.200000000000003</v>
      </c>
      <c r="AE31" s="16">
        <f>[27]Agosto!$C$34</f>
        <v>37.200000000000003</v>
      </c>
      <c r="AF31" s="16">
        <f>[27]Agosto!$C$35</f>
        <v>35.5</v>
      </c>
      <c r="AG31" s="23">
        <f>MAX(B31:AF31)</f>
        <v>37.200000000000003</v>
      </c>
      <c r="AH31" s="92">
        <f>AVERAGE(B31:AF31)</f>
        <v>32.829032258064522</v>
      </c>
    </row>
    <row r="32" spans="1:34" ht="17.100000000000001" customHeight="1" x14ac:dyDescent="0.2">
      <c r="A32" s="87" t="s">
        <v>20</v>
      </c>
      <c r="B32" s="16" t="str">
        <f>[28]Agosto!$C$5</f>
        <v>*</v>
      </c>
      <c r="C32" s="16" t="str">
        <f>[28]Agosto!$C$6</f>
        <v>*</v>
      </c>
      <c r="D32" s="16" t="str">
        <f>[28]Agosto!$C$7</f>
        <v>*</v>
      </c>
      <c r="E32" s="16" t="str">
        <f>[28]Agosto!$C$8</f>
        <v>*</v>
      </c>
      <c r="F32" s="16" t="str">
        <f>[28]Agosto!$C$9</f>
        <v>*</v>
      </c>
      <c r="G32" s="16" t="str">
        <f>[28]Agosto!$C$10</f>
        <v>*</v>
      </c>
      <c r="H32" s="16" t="str">
        <f>[28]Agosto!$C$11</f>
        <v>*</v>
      </c>
      <c r="I32" s="16" t="str">
        <f>[28]Agosto!$C$12</f>
        <v>*</v>
      </c>
      <c r="J32" s="16" t="str">
        <f>[28]Agosto!$C$13</f>
        <v>*</v>
      </c>
      <c r="K32" s="16" t="str">
        <f>[28]Agosto!$C$14</f>
        <v>*</v>
      </c>
      <c r="L32" s="16" t="str">
        <f>[28]Agosto!$C$15</f>
        <v>*</v>
      </c>
      <c r="M32" s="16" t="str">
        <f>[28]Agosto!$C$16</f>
        <v>*</v>
      </c>
      <c r="N32" s="16" t="str">
        <f>[28]Agosto!$C$17</f>
        <v>*</v>
      </c>
      <c r="O32" s="16" t="str">
        <f>[28]Agosto!$C$18</f>
        <v>*</v>
      </c>
      <c r="P32" s="16" t="str">
        <f>[28]Agosto!$C$19</f>
        <v>*</v>
      </c>
      <c r="Q32" s="16" t="str">
        <f>[28]Agosto!$C$20</f>
        <v>*</v>
      </c>
      <c r="R32" s="16" t="str">
        <f>[28]Agosto!$C$21</f>
        <v>*</v>
      </c>
      <c r="S32" s="16" t="str">
        <f>[28]Agosto!$C$22</f>
        <v>*</v>
      </c>
      <c r="T32" s="16" t="str">
        <f>[28]Agosto!$C$23</f>
        <v>*</v>
      </c>
      <c r="U32" s="16" t="str">
        <f>[28]Agosto!$C$24</f>
        <v>*</v>
      </c>
      <c r="V32" s="16" t="str">
        <f>[28]Agosto!$C$25</f>
        <v>*</v>
      </c>
      <c r="W32" s="16" t="str">
        <f>[28]Agosto!$C$26</f>
        <v>*</v>
      </c>
      <c r="X32" s="16" t="str">
        <f>[28]Agosto!$C$27</f>
        <v>*</v>
      </c>
      <c r="Y32" s="16" t="str">
        <f>[28]Agosto!$C$28</f>
        <v>*</v>
      </c>
      <c r="Z32" s="16" t="str">
        <f>[28]Agosto!$C$29</f>
        <v>*</v>
      </c>
      <c r="AA32" s="16" t="str">
        <f>[28]Agosto!$C$30</f>
        <v>*</v>
      </c>
      <c r="AB32" s="16" t="str">
        <f>[28]Agosto!$C$31</f>
        <v>*</v>
      </c>
      <c r="AC32" s="16" t="str">
        <f>[28]Agosto!$C$32</f>
        <v>*</v>
      </c>
      <c r="AD32" s="16" t="str">
        <f>[28]Agosto!$C$33</f>
        <v>*</v>
      </c>
      <c r="AE32" s="16" t="str">
        <f>[28]Agosto!$C$34</f>
        <v>*</v>
      </c>
      <c r="AF32" s="16" t="str">
        <f>[28]Agosto!$C$35</f>
        <v>*</v>
      </c>
      <c r="AG32" s="23" t="s">
        <v>138</v>
      </c>
      <c r="AH32" s="92" t="s">
        <v>138</v>
      </c>
    </row>
    <row r="33" spans="1:35" s="5" customFormat="1" ht="17.100000000000001" customHeight="1" thickBot="1" x14ac:dyDescent="0.25">
      <c r="A33" s="107" t="s">
        <v>33</v>
      </c>
      <c r="B33" s="103">
        <f t="shared" ref="B33:AG33" si="7">MAX(B5:B32)</f>
        <v>33.4</v>
      </c>
      <c r="C33" s="103">
        <f t="shared" si="7"/>
        <v>34.299999999999997</v>
      </c>
      <c r="D33" s="103">
        <f t="shared" si="7"/>
        <v>27</v>
      </c>
      <c r="E33" s="103">
        <f t="shared" si="7"/>
        <v>28.8</v>
      </c>
      <c r="F33" s="103">
        <f t="shared" si="7"/>
        <v>31.6</v>
      </c>
      <c r="G33" s="103">
        <f t="shared" si="7"/>
        <v>33.9</v>
      </c>
      <c r="H33" s="103">
        <f t="shared" si="7"/>
        <v>36.5</v>
      </c>
      <c r="I33" s="103">
        <f t="shared" si="7"/>
        <v>37</v>
      </c>
      <c r="J33" s="103">
        <f t="shared" si="7"/>
        <v>38</v>
      </c>
      <c r="K33" s="103">
        <f t="shared" si="7"/>
        <v>38.5</v>
      </c>
      <c r="L33" s="103">
        <f t="shared" si="7"/>
        <v>39.4</v>
      </c>
      <c r="M33" s="103">
        <f t="shared" si="7"/>
        <v>38.299999999999997</v>
      </c>
      <c r="N33" s="103">
        <f t="shared" si="7"/>
        <v>35.700000000000003</v>
      </c>
      <c r="O33" s="103">
        <f t="shared" si="7"/>
        <v>34.299999999999997</v>
      </c>
      <c r="P33" s="103">
        <f t="shared" si="7"/>
        <v>36</v>
      </c>
      <c r="Q33" s="103">
        <f t="shared" si="7"/>
        <v>30.6</v>
      </c>
      <c r="R33" s="103">
        <f t="shared" si="7"/>
        <v>25.5</v>
      </c>
      <c r="S33" s="103">
        <f t="shared" si="7"/>
        <v>35</v>
      </c>
      <c r="T33" s="103">
        <f t="shared" si="7"/>
        <v>35.799999999999997</v>
      </c>
      <c r="U33" s="103">
        <f t="shared" si="7"/>
        <v>30.2</v>
      </c>
      <c r="V33" s="103">
        <f t="shared" si="7"/>
        <v>27</v>
      </c>
      <c r="W33" s="103">
        <f t="shared" si="7"/>
        <v>31.8</v>
      </c>
      <c r="X33" s="103">
        <f t="shared" si="7"/>
        <v>36.799999999999997</v>
      </c>
      <c r="Y33" s="103">
        <f t="shared" si="7"/>
        <v>37.6</v>
      </c>
      <c r="Z33" s="103">
        <f t="shared" si="7"/>
        <v>37.1</v>
      </c>
      <c r="AA33" s="103">
        <f t="shared" si="7"/>
        <v>37.700000000000003</v>
      </c>
      <c r="AB33" s="103">
        <f t="shared" si="7"/>
        <v>38.1</v>
      </c>
      <c r="AC33" s="103">
        <f t="shared" si="7"/>
        <v>38.9</v>
      </c>
      <c r="AD33" s="103">
        <f t="shared" si="7"/>
        <v>39.1</v>
      </c>
      <c r="AE33" s="103">
        <f t="shared" si="7"/>
        <v>39.700000000000003</v>
      </c>
      <c r="AF33" s="103">
        <f t="shared" si="7"/>
        <v>37.799999999999997</v>
      </c>
      <c r="AG33" s="109">
        <f t="shared" si="7"/>
        <v>39.700000000000003</v>
      </c>
      <c r="AH33" s="108">
        <f>AVERAGE(AH5:AH32)</f>
        <v>30.600017461630372</v>
      </c>
    </row>
    <row r="34" spans="1:35" x14ac:dyDescent="0.2">
      <c r="A34" s="63"/>
      <c r="B34" s="64"/>
      <c r="C34" s="64"/>
      <c r="D34" s="64" t="s">
        <v>137</v>
      </c>
      <c r="E34" s="64"/>
      <c r="F34" s="64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6"/>
      <c r="AE34" s="67"/>
      <c r="AF34" s="68"/>
      <c r="AG34" s="68"/>
      <c r="AH34" s="69"/>
      <c r="AI34" s="82"/>
    </row>
    <row r="35" spans="1:35" x14ac:dyDescent="0.2">
      <c r="A35" s="63"/>
      <c r="B35" s="70" t="s">
        <v>134</v>
      </c>
      <c r="C35" s="70"/>
      <c r="D35" s="70"/>
      <c r="E35" s="70"/>
      <c r="F35" s="70"/>
      <c r="G35" s="70"/>
      <c r="H35" s="70"/>
      <c r="I35" s="70"/>
      <c r="J35" s="65"/>
      <c r="K35" s="65"/>
      <c r="L35" s="65"/>
      <c r="M35" s="65" t="s">
        <v>49</v>
      </c>
      <c r="N35" s="65"/>
      <c r="O35" s="65"/>
      <c r="P35" s="65"/>
      <c r="Q35" s="65"/>
      <c r="R35" s="65"/>
      <c r="S35" s="65"/>
      <c r="T35" s="128" t="s">
        <v>135</v>
      </c>
      <c r="U35" s="128"/>
      <c r="V35" s="128"/>
      <c r="W35" s="128"/>
      <c r="X35" s="128"/>
      <c r="Y35" s="65"/>
      <c r="Z35" s="65"/>
      <c r="AA35" s="65"/>
      <c r="AB35" s="65"/>
      <c r="AC35" s="65"/>
      <c r="AD35" s="66"/>
      <c r="AE35" s="65"/>
      <c r="AF35" s="65"/>
      <c r="AG35" s="66"/>
      <c r="AH35" s="76"/>
      <c r="AI35" s="82"/>
    </row>
    <row r="36" spans="1:35" x14ac:dyDescent="0.2">
      <c r="A36" s="73"/>
      <c r="B36" s="65"/>
      <c r="C36" s="65"/>
      <c r="D36" s="65"/>
      <c r="E36" s="65"/>
      <c r="F36" s="65"/>
      <c r="G36" s="65"/>
      <c r="H36" s="65"/>
      <c r="I36" s="65"/>
      <c r="J36" s="74"/>
      <c r="K36" s="74"/>
      <c r="L36" s="74"/>
      <c r="M36" s="74" t="s">
        <v>50</v>
      </c>
      <c r="N36" s="74"/>
      <c r="O36" s="74"/>
      <c r="P36" s="74"/>
      <c r="Q36" s="65"/>
      <c r="R36" s="65"/>
      <c r="S36" s="65"/>
      <c r="T36" s="129" t="s">
        <v>136</v>
      </c>
      <c r="U36" s="129"/>
      <c r="V36" s="129"/>
      <c r="W36" s="129"/>
      <c r="X36" s="129"/>
      <c r="Y36" s="65"/>
      <c r="Z36" s="65"/>
      <c r="AA36" s="65"/>
      <c r="AB36" s="65"/>
      <c r="AC36" s="65"/>
      <c r="AD36" s="66"/>
      <c r="AE36" s="67"/>
      <c r="AF36" s="68"/>
      <c r="AG36" s="65"/>
      <c r="AH36" s="76"/>
      <c r="AI36" s="83"/>
    </row>
    <row r="37" spans="1:35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6"/>
      <c r="AE37" s="67"/>
      <c r="AF37" s="68"/>
      <c r="AG37" s="74"/>
      <c r="AH37" s="77"/>
      <c r="AI37" s="83"/>
    </row>
    <row r="38" spans="1:35" ht="13.5" thickBot="1" x14ac:dyDescent="0.2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1"/>
      <c r="AH38" s="95"/>
      <c r="AI38" s="82"/>
    </row>
    <row r="42" spans="1:35" x14ac:dyDescent="0.2">
      <c r="S42" s="2" t="s">
        <v>51</v>
      </c>
    </row>
    <row r="44" spans="1:35" x14ac:dyDescent="0.2">
      <c r="W44" s="2" t="s">
        <v>51</v>
      </c>
    </row>
  </sheetData>
  <sheetProtection password="C6EC" sheet="1" objects="1" scenarios="1"/>
  <mergeCells count="36">
    <mergeCell ref="B3:B4"/>
    <mergeCell ref="T35:X35"/>
    <mergeCell ref="T36:X36"/>
    <mergeCell ref="C3:C4"/>
    <mergeCell ref="T3:T4"/>
    <mergeCell ref="M3:M4"/>
    <mergeCell ref="N3:N4"/>
    <mergeCell ref="V3:V4"/>
    <mergeCell ref="K3:K4"/>
    <mergeCell ref="J3:J4"/>
    <mergeCell ref="I3:I4"/>
    <mergeCell ref="O3:O4"/>
    <mergeCell ref="AF3:AF4"/>
    <mergeCell ref="F3:F4"/>
    <mergeCell ref="AE3:AE4"/>
    <mergeCell ref="S3:S4"/>
    <mergeCell ref="L3:L4"/>
    <mergeCell ref="G3:G4"/>
    <mergeCell ref="U3:U4"/>
    <mergeCell ref="H3:H4"/>
    <mergeCell ref="A1:AH1"/>
    <mergeCell ref="AA3:AA4"/>
    <mergeCell ref="AB3:AB4"/>
    <mergeCell ref="AC3:AC4"/>
    <mergeCell ref="AD3:AD4"/>
    <mergeCell ref="W3:W4"/>
    <mergeCell ref="X3:X4"/>
    <mergeCell ref="Y3:Y4"/>
    <mergeCell ref="P3:P4"/>
    <mergeCell ref="Q3:Q4"/>
    <mergeCell ref="R3:R4"/>
    <mergeCell ref="Z3:Z4"/>
    <mergeCell ref="E3:E4"/>
    <mergeCell ref="A2:A4"/>
    <mergeCell ref="B2:AH2"/>
    <mergeCell ref="D3:D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topLeftCell="A10" zoomScale="90" zoomScaleNormal="90" workbookViewId="0">
      <selection activeCell="AL21" sqref="AL21"/>
    </sheetView>
  </sheetViews>
  <sheetFormatPr defaultRowHeight="12.75" x14ac:dyDescent="0.2"/>
  <cols>
    <col min="1" max="1" width="18.85546875" style="2" customWidth="1"/>
    <col min="2" max="2" width="5.140625" style="2" customWidth="1"/>
    <col min="3" max="3" width="5" style="2" customWidth="1"/>
    <col min="4" max="4" width="5.140625" style="2" customWidth="1"/>
    <col min="5" max="9" width="5" style="2" customWidth="1"/>
    <col min="10" max="10" width="5.140625" style="2" customWidth="1"/>
    <col min="11" max="11" width="5" style="2" customWidth="1"/>
    <col min="12" max="12" width="5.28515625" style="2" customWidth="1"/>
    <col min="13" max="15" width="5.140625" style="2" customWidth="1"/>
    <col min="16" max="16" width="5.42578125" style="2" customWidth="1"/>
    <col min="17" max="17" width="5.28515625" style="2" customWidth="1"/>
    <col min="18" max="18" width="5.140625" style="2" customWidth="1"/>
    <col min="19" max="19" width="5" style="2" customWidth="1"/>
    <col min="20" max="20" width="5.42578125" style="2" customWidth="1"/>
    <col min="21" max="21" width="5.140625" style="2" customWidth="1"/>
    <col min="22" max="22" width="5.28515625" style="2" customWidth="1"/>
    <col min="23" max="23" width="5.140625" style="2" customWidth="1"/>
    <col min="24" max="24" width="5.28515625" style="2" customWidth="1"/>
    <col min="25" max="26" width="5" style="2" customWidth="1"/>
    <col min="27" max="29" width="5.140625" style="2" customWidth="1"/>
    <col min="30" max="31" width="5" style="2" customWidth="1"/>
    <col min="32" max="32" width="5.5703125" style="2" customWidth="1"/>
    <col min="33" max="33" width="7" style="9" bestFit="1" customWidth="1"/>
    <col min="34" max="34" width="6.7109375" style="1" customWidth="1"/>
  </cols>
  <sheetData>
    <row r="1" spans="1:34" ht="20.100000000000001" customHeight="1" x14ac:dyDescent="0.2">
      <c r="A1" s="132" t="s">
        <v>24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4"/>
    </row>
    <row r="2" spans="1:34" s="4" customFormat="1" ht="20.100000000000001" customHeight="1" x14ac:dyDescent="0.2">
      <c r="A2" s="135" t="s">
        <v>21</v>
      </c>
      <c r="B2" s="136" t="s">
        <v>133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8"/>
    </row>
    <row r="3" spans="1:34" s="5" customFormat="1" ht="20.100000000000001" customHeight="1" x14ac:dyDescent="0.2">
      <c r="A3" s="135"/>
      <c r="B3" s="127">
        <v>1</v>
      </c>
      <c r="C3" s="127">
        <f>SUM(B3+1)</f>
        <v>2</v>
      </c>
      <c r="D3" s="127">
        <f t="shared" ref="D3:AD3" si="0">SUM(C3+1)</f>
        <v>3</v>
      </c>
      <c r="E3" s="127">
        <f t="shared" si="0"/>
        <v>4</v>
      </c>
      <c r="F3" s="127">
        <f t="shared" si="0"/>
        <v>5</v>
      </c>
      <c r="G3" s="127">
        <f t="shared" si="0"/>
        <v>6</v>
      </c>
      <c r="H3" s="127">
        <f t="shared" si="0"/>
        <v>7</v>
      </c>
      <c r="I3" s="127">
        <f t="shared" si="0"/>
        <v>8</v>
      </c>
      <c r="J3" s="127">
        <f t="shared" si="0"/>
        <v>9</v>
      </c>
      <c r="K3" s="127">
        <f t="shared" si="0"/>
        <v>10</v>
      </c>
      <c r="L3" s="127">
        <f t="shared" si="0"/>
        <v>11</v>
      </c>
      <c r="M3" s="127">
        <f t="shared" si="0"/>
        <v>12</v>
      </c>
      <c r="N3" s="127">
        <f t="shared" si="0"/>
        <v>13</v>
      </c>
      <c r="O3" s="127">
        <f t="shared" si="0"/>
        <v>14</v>
      </c>
      <c r="P3" s="127">
        <f t="shared" si="0"/>
        <v>15</v>
      </c>
      <c r="Q3" s="127">
        <f t="shared" si="0"/>
        <v>16</v>
      </c>
      <c r="R3" s="127">
        <f t="shared" si="0"/>
        <v>17</v>
      </c>
      <c r="S3" s="127">
        <f t="shared" si="0"/>
        <v>18</v>
      </c>
      <c r="T3" s="127">
        <f t="shared" si="0"/>
        <v>19</v>
      </c>
      <c r="U3" s="127">
        <f t="shared" si="0"/>
        <v>20</v>
      </c>
      <c r="V3" s="127">
        <f t="shared" si="0"/>
        <v>21</v>
      </c>
      <c r="W3" s="127">
        <f t="shared" si="0"/>
        <v>22</v>
      </c>
      <c r="X3" s="127">
        <f t="shared" si="0"/>
        <v>23</v>
      </c>
      <c r="Y3" s="127">
        <f t="shared" si="0"/>
        <v>24</v>
      </c>
      <c r="Z3" s="127">
        <f t="shared" si="0"/>
        <v>25</v>
      </c>
      <c r="AA3" s="127">
        <f t="shared" si="0"/>
        <v>26</v>
      </c>
      <c r="AB3" s="127">
        <f t="shared" si="0"/>
        <v>27</v>
      </c>
      <c r="AC3" s="127">
        <f t="shared" si="0"/>
        <v>28</v>
      </c>
      <c r="AD3" s="127">
        <f t="shared" si="0"/>
        <v>29</v>
      </c>
      <c r="AE3" s="127">
        <v>30</v>
      </c>
      <c r="AF3" s="127">
        <v>31</v>
      </c>
      <c r="AG3" s="20" t="s">
        <v>40</v>
      </c>
      <c r="AH3" s="90" t="s">
        <v>38</v>
      </c>
    </row>
    <row r="4" spans="1:34" s="5" customFormat="1" ht="20.100000000000001" customHeight="1" x14ac:dyDescent="0.2">
      <c r="A4" s="135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20" t="s">
        <v>37</v>
      </c>
      <c r="AH4" s="90" t="s">
        <v>37</v>
      </c>
    </row>
    <row r="5" spans="1:34" s="5" customFormat="1" ht="20.100000000000001" customHeight="1" x14ac:dyDescent="0.2">
      <c r="A5" s="87" t="s">
        <v>44</v>
      </c>
      <c r="B5" s="16">
        <f>[1]Agosto!$D$5</f>
        <v>9.8000000000000007</v>
      </c>
      <c r="C5" s="16">
        <f>[1]Agosto!$D$6</f>
        <v>9.4</v>
      </c>
      <c r="D5" s="16">
        <f>[1]Agosto!$D$7</f>
        <v>15.6</v>
      </c>
      <c r="E5" s="16">
        <f>[1]Agosto!$D$8</f>
        <v>7.3</v>
      </c>
      <c r="F5" s="16">
        <f>[1]Agosto!$D$9</f>
        <v>8.5</v>
      </c>
      <c r="G5" s="16">
        <f>[1]Agosto!$D$10</f>
        <v>9.6</v>
      </c>
      <c r="H5" s="16">
        <f>[1]Agosto!$D$11</f>
        <v>9.1999999999999993</v>
      </c>
      <c r="I5" s="16">
        <f>[1]Agosto!$D$12</f>
        <v>12.1</v>
      </c>
      <c r="J5" s="16">
        <f>[1]Agosto!$D$13</f>
        <v>14.4</v>
      </c>
      <c r="K5" s="16">
        <f>[1]Agosto!$D$14</f>
        <v>15.1</v>
      </c>
      <c r="L5" s="16">
        <f>[1]Agosto!$D$15</f>
        <v>13.7</v>
      </c>
      <c r="M5" s="16">
        <f>[1]Agosto!$D$16</f>
        <v>14.7</v>
      </c>
      <c r="N5" s="16">
        <f>[1]Agosto!$D$17</f>
        <v>16.2</v>
      </c>
      <c r="O5" s="16">
        <f>[1]Agosto!$D$18</f>
        <v>16.899999999999999</v>
      </c>
      <c r="P5" s="16">
        <f>[1]Agosto!$D$19</f>
        <v>17.8</v>
      </c>
      <c r="Q5" s="16">
        <f>[1]Agosto!$D$20</f>
        <v>17.8</v>
      </c>
      <c r="R5" s="16">
        <f>[1]Agosto!$D$21</f>
        <v>18.8</v>
      </c>
      <c r="S5" s="16">
        <f>[1]Agosto!$D$22</f>
        <v>19.100000000000001</v>
      </c>
      <c r="T5" s="16">
        <f>[1]Agosto!$D$23</f>
        <v>19.5</v>
      </c>
      <c r="U5" s="16">
        <f>[1]Agosto!$D$24</f>
        <v>18.899999999999999</v>
      </c>
      <c r="V5" s="16">
        <f>[1]Agosto!$D$25</f>
        <v>13.1</v>
      </c>
      <c r="W5" s="16">
        <f>[1]Agosto!$D$26</f>
        <v>11.8</v>
      </c>
      <c r="X5" s="16">
        <f>[1]Agosto!$D$27</f>
        <v>17.100000000000001</v>
      </c>
      <c r="Y5" s="16">
        <f>[1]Agosto!$D$28</f>
        <v>17.3</v>
      </c>
      <c r="Z5" s="16">
        <f>[1]Agosto!$D$29</f>
        <v>18.399999999999999</v>
      </c>
      <c r="AA5" s="16">
        <f>[1]Agosto!$D$30</f>
        <v>15.3</v>
      </c>
      <c r="AB5" s="16">
        <f>[1]Agosto!$D$31</f>
        <v>15.8</v>
      </c>
      <c r="AC5" s="16">
        <f>[1]Agosto!$D$32</f>
        <v>14.7</v>
      </c>
      <c r="AD5" s="16">
        <f>[1]Agosto!$D$33</f>
        <v>13.5</v>
      </c>
      <c r="AE5" s="16">
        <f>[1]Agosto!$D$34</f>
        <v>13.5</v>
      </c>
      <c r="AF5" s="16">
        <f>[1]Agosto!$D$35</f>
        <v>14.4</v>
      </c>
      <c r="AG5" s="21">
        <f>MIN(B5:AF5)</f>
        <v>7.3</v>
      </c>
      <c r="AH5" s="91">
        <f>AVERAGE(B5:AF5)</f>
        <v>14.493548387096775</v>
      </c>
    </row>
    <row r="6" spans="1:34" ht="17.100000000000001" customHeight="1" x14ac:dyDescent="0.2">
      <c r="A6" s="87" t="s">
        <v>0</v>
      </c>
      <c r="B6" s="16">
        <f>[2]Agosto!$D$5</f>
        <v>13.2</v>
      </c>
      <c r="C6" s="16">
        <f>[2]Agosto!$D$6</f>
        <v>14.4</v>
      </c>
      <c r="D6" s="16">
        <f>[2]Agosto!$D$7</f>
        <v>12.1</v>
      </c>
      <c r="E6" s="16">
        <f>[2]Agosto!$D$8</f>
        <v>8.6</v>
      </c>
      <c r="F6" s="16">
        <f>[2]Agosto!$D$9</f>
        <v>6.9</v>
      </c>
      <c r="G6" s="16">
        <f>[2]Agosto!$D$10</f>
        <v>9.4</v>
      </c>
      <c r="H6" s="16">
        <f>[2]Agosto!$D$11</f>
        <v>9.8000000000000007</v>
      </c>
      <c r="I6" s="16">
        <f>[2]Agosto!$D$12</f>
        <v>14.5</v>
      </c>
      <c r="J6" s="16">
        <f>[2]Agosto!$D$13</f>
        <v>16.600000000000001</v>
      </c>
      <c r="K6" s="16">
        <f>[2]Agosto!$D$14</f>
        <v>16.600000000000001</v>
      </c>
      <c r="L6" s="16">
        <f>[2]Agosto!$D$15</f>
        <v>14.7</v>
      </c>
      <c r="M6" s="16">
        <f>[2]Agosto!$D$16</f>
        <v>19.3</v>
      </c>
      <c r="N6" s="16">
        <f>[2]Agosto!$D$17</f>
        <v>14.5</v>
      </c>
      <c r="O6" s="16">
        <f>[2]Agosto!$D$18</f>
        <v>8.8000000000000007</v>
      </c>
      <c r="P6" s="16">
        <f>[2]Agosto!$D$19</f>
        <v>13</v>
      </c>
      <c r="Q6" s="16">
        <f>[2]Agosto!$D$20</f>
        <v>15.9</v>
      </c>
      <c r="R6" s="16">
        <f>[2]Agosto!$D$21</f>
        <v>18.100000000000001</v>
      </c>
      <c r="S6" s="16">
        <f>[2]Agosto!$D$22</f>
        <v>18.2</v>
      </c>
      <c r="T6" s="16">
        <f>[2]Agosto!$D$23</f>
        <v>19.8</v>
      </c>
      <c r="U6" s="16">
        <f>[2]Agosto!$D$24</f>
        <v>13.7</v>
      </c>
      <c r="V6" s="16">
        <f>[2]Agosto!$D$25</f>
        <v>4.9000000000000004</v>
      </c>
      <c r="W6" s="16">
        <f>[2]Agosto!$D$26</f>
        <v>8.5</v>
      </c>
      <c r="X6" s="16">
        <f>[2]Agosto!$D$27</f>
        <v>14.3</v>
      </c>
      <c r="Y6" s="16">
        <f>[2]Agosto!$D$28</f>
        <v>15.1</v>
      </c>
      <c r="Z6" s="16">
        <f>[2]Agosto!$D$29</f>
        <v>15.3</v>
      </c>
      <c r="AA6" s="16">
        <f>[2]Agosto!$D$30</f>
        <v>13</v>
      </c>
      <c r="AB6" s="16">
        <f>[2]Agosto!$D$31</f>
        <v>16.899999999999999</v>
      </c>
      <c r="AC6" s="16">
        <f>[2]Agosto!$D$32</f>
        <v>15.1</v>
      </c>
      <c r="AD6" s="16">
        <f>[2]Agosto!$D$33</f>
        <v>13.9</v>
      </c>
      <c r="AE6" s="16">
        <f>[2]Agosto!$D$34</f>
        <v>13.4</v>
      </c>
      <c r="AF6" s="16">
        <f>[2]Agosto!$D$35</f>
        <v>15.8</v>
      </c>
      <c r="AG6" s="22">
        <f t="shared" ref="AG6:AG16" si="1">MIN(B6:AF6)</f>
        <v>4.9000000000000004</v>
      </c>
      <c r="AH6" s="92">
        <f>AVERAGE(B6:AF6)</f>
        <v>13.687096774193547</v>
      </c>
    </row>
    <row r="7" spans="1:34" ht="17.100000000000001" customHeight="1" x14ac:dyDescent="0.2">
      <c r="A7" s="87" t="s">
        <v>1</v>
      </c>
      <c r="B7" s="16">
        <f>[3]Agosto!$D$5</f>
        <v>20.7</v>
      </c>
      <c r="C7" s="16">
        <f>[3]Agosto!$D$6</f>
        <v>25.5</v>
      </c>
      <c r="D7" s="16" t="str">
        <f>[3]Agosto!$D$7</f>
        <v>*</v>
      </c>
      <c r="E7" s="16">
        <f>[3]Agosto!$D$8</f>
        <v>14.8</v>
      </c>
      <c r="F7" s="16">
        <f>[3]Agosto!$D$9</f>
        <v>15.6</v>
      </c>
      <c r="G7" s="16">
        <f>[3]Agosto!$D$10</f>
        <v>18.3</v>
      </c>
      <c r="H7" s="16">
        <f>[3]Agosto!$D$11</f>
        <v>16.5</v>
      </c>
      <c r="I7" s="16">
        <f>[3]Agosto!$D$12</f>
        <v>15.6</v>
      </c>
      <c r="J7" s="16">
        <f>[3]Agosto!$D$13</f>
        <v>18.899999999999999</v>
      </c>
      <c r="K7" s="16">
        <f>[3]Agosto!$D$14</f>
        <v>16</v>
      </c>
      <c r="L7" s="16">
        <f>[3]Agosto!$D$15</f>
        <v>18.8</v>
      </c>
      <c r="M7" s="16">
        <f>[3]Agosto!$D$16</f>
        <v>28.1</v>
      </c>
      <c r="N7" s="16">
        <f>[3]Agosto!$D$17</f>
        <v>20.7</v>
      </c>
      <c r="O7" s="16">
        <f>[3]Agosto!$D$18</f>
        <v>18.399999999999999</v>
      </c>
      <c r="P7" s="16">
        <f>[3]Agosto!$D$19</f>
        <v>20.7</v>
      </c>
      <c r="Q7" s="16">
        <f>[3]Agosto!$D$20</f>
        <v>21.6</v>
      </c>
      <c r="R7" s="16" t="str">
        <f>[3]Agosto!$D$21</f>
        <v>*</v>
      </c>
      <c r="S7" s="16">
        <f>[3]Agosto!$D$22</f>
        <v>22.1</v>
      </c>
      <c r="T7" s="16">
        <f>[3]Agosto!$D$23</f>
        <v>19.399999999999999</v>
      </c>
      <c r="U7" s="16">
        <f>[3]Agosto!$D$24</f>
        <v>21.4</v>
      </c>
      <c r="V7" s="16">
        <f>[3]Agosto!$D$25</f>
        <v>11.6</v>
      </c>
      <c r="W7" s="16">
        <f>[3]Agosto!$D$26</f>
        <v>14.8</v>
      </c>
      <c r="X7" s="16">
        <f>[3]Agosto!$D$27</f>
        <v>17.899999999999999</v>
      </c>
      <c r="Y7" s="16">
        <f>[3]Agosto!$D$28</f>
        <v>20.5</v>
      </c>
      <c r="Z7" s="16">
        <f>[3]Agosto!$D$29</f>
        <v>22.7</v>
      </c>
      <c r="AA7" s="16">
        <f>[3]Agosto!$D$30</f>
        <v>18.8</v>
      </c>
      <c r="AB7" s="16">
        <f>[3]Agosto!$D$31</f>
        <v>18.3</v>
      </c>
      <c r="AC7" s="16">
        <f>[3]Agosto!$D$32</f>
        <v>17.600000000000001</v>
      </c>
      <c r="AD7" s="16">
        <f>[3]Agosto!$D$33</f>
        <v>19.7</v>
      </c>
      <c r="AE7" s="16">
        <f>[3]Agosto!$D$34</f>
        <v>17.3</v>
      </c>
      <c r="AF7" s="16">
        <f>[3]Agosto!$D$35</f>
        <v>18.7</v>
      </c>
      <c r="AG7" s="22">
        <f t="shared" si="1"/>
        <v>11.6</v>
      </c>
      <c r="AH7" s="92">
        <f t="shared" ref="AH7:AH15" si="2">AVERAGE(B7:AF7)</f>
        <v>19</v>
      </c>
    </row>
    <row r="8" spans="1:34" ht="17.100000000000001" customHeight="1" x14ac:dyDescent="0.2">
      <c r="A8" s="87" t="s">
        <v>72</v>
      </c>
      <c r="B8" s="16">
        <f>[4]Agosto!$D$5</f>
        <v>16.8</v>
      </c>
      <c r="C8" s="16">
        <f>[4]Agosto!$D$6</f>
        <v>18</v>
      </c>
      <c r="D8" s="16">
        <f>[4]Agosto!$D$7</f>
        <v>14.1</v>
      </c>
      <c r="E8" s="16">
        <f>[4]Agosto!$D$8</f>
        <v>12.1</v>
      </c>
      <c r="F8" s="16">
        <f>[4]Agosto!$D$9</f>
        <v>13.2</v>
      </c>
      <c r="G8" s="16">
        <f>[4]Agosto!$D$10</f>
        <v>13.1</v>
      </c>
      <c r="H8" s="16">
        <f>[4]Agosto!$D$11</f>
        <v>13.4</v>
      </c>
      <c r="I8" s="16">
        <f>[4]Agosto!$D$12</f>
        <v>18.899999999999999</v>
      </c>
      <c r="J8" s="16">
        <f>[4]Agosto!$D$13</f>
        <v>18.3</v>
      </c>
      <c r="K8" s="16">
        <f>[4]Agosto!$D$14</f>
        <v>23.1</v>
      </c>
      <c r="L8" s="16">
        <f>[4]Agosto!$D$15</f>
        <v>17.3</v>
      </c>
      <c r="M8" s="16">
        <f>[4]Agosto!$D$16</f>
        <v>19.399999999999999</v>
      </c>
      <c r="N8" s="16">
        <f>[4]Agosto!$D$17</f>
        <v>21.2</v>
      </c>
      <c r="O8" s="16">
        <f>[4]Agosto!$D$18</f>
        <v>15</v>
      </c>
      <c r="P8" s="16">
        <f>[4]Agosto!$D$19</f>
        <v>16.600000000000001</v>
      </c>
      <c r="Q8" s="16">
        <f>[4]Agosto!$D$20</f>
        <v>16.899999999999999</v>
      </c>
      <c r="R8" s="16">
        <f>[4]Agosto!$D$21</f>
        <v>18.399999999999999</v>
      </c>
      <c r="S8" s="16">
        <f>[4]Agosto!$D$22</f>
        <v>18.3</v>
      </c>
      <c r="T8" s="16">
        <f>[4]Agosto!$D$23</f>
        <v>19.600000000000001</v>
      </c>
      <c r="U8" s="16">
        <f>[4]Agosto!$D$24</f>
        <v>19.899999999999999</v>
      </c>
      <c r="V8" s="16">
        <f>[4]Agosto!$D$25</f>
        <v>13.2</v>
      </c>
      <c r="W8" s="16">
        <f>[4]Agosto!$D$26</f>
        <v>12.5</v>
      </c>
      <c r="X8" s="16">
        <f>[4]Agosto!$D$27</f>
        <v>17.5</v>
      </c>
      <c r="Y8" s="16">
        <f>[4]Agosto!$D$28</f>
        <v>20.2</v>
      </c>
      <c r="Z8" s="16">
        <f>[4]Agosto!$D$29</f>
        <v>17.2</v>
      </c>
      <c r="AA8" s="16">
        <f>[4]Agosto!$D$30</f>
        <v>19.100000000000001</v>
      </c>
      <c r="AB8" s="16">
        <f>[4]Agosto!$D$31</f>
        <v>19.899999999999999</v>
      </c>
      <c r="AC8" s="16">
        <f>[4]Agosto!$D$32</f>
        <v>19.399999999999999</v>
      </c>
      <c r="AD8" s="16">
        <f>[4]Agosto!$D$33</f>
        <v>19</v>
      </c>
      <c r="AE8" s="16">
        <f>[4]Agosto!$D$34</f>
        <v>20.3</v>
      </c>
      <c r="AF8" s="16">
        <f>[4]Agosto!$D$35</f>
        <v>19.5</v>
      </c>
      <c r="AG8" s="22">
        <f t="shared" si="1"/>
        <v>12.1</v>
      </c>
      <c r="AH8" s="92">
        <f t="shared" si="2"/>
        <v>17.464516129032255</v>
      </c>
    </row>
    <row r="9" spans="1:34" ht="17.100000000000001" customHeight="1" x14ac:dyDescent="0.2">
      <c r="A9" s="87" t="s">
        <v>45</v>
      </c>
      <c r="B9" s="16">
        <f>[5]Agosto!$D$5</f>
        <v>15</v>
      </c>
      <c r="C9" s="16">
        <f>[5]Agosto!$D$6</f>
        <v>14.2</v>
      </c>
      <c r="D9" s="16">
        <f>[5]Agosto!$D$7</f>
        <v>13.2</v>
      </c>
      <c r="E9" s="16">
        <f>[5]Agosto!$D$8</f>
        <v>6.1</v>
      </c>
      <c r="F9" s="16">
        <f>[5]Agosto!$D$9</f>
        <v>7.4</v>
      </c>
      <c r="G9" s="16">
        <f>[5]Agosto!$D$10</f>
        <v>12.6</v>
      </c>
      <c r="H9" s="16">
        <f>[5]Agosto!$D$11</f>
        <v>12.9</v>
      </c>
      <c r="I9" s="16">
        <f>[5]Agosto!$D$12</f>
        <v>20.9</v>
      </c>
      <c r="J9" s="16">
        <f>[5]Agosto!$D$13</f>
        <v>19.8</v>
      </c>
      <c r="K9" s="16">
        <f>[5]Agosto!$D$14</f>
        <v>19.2</v>
      </c>
      <c r="L9" s="16">
        <f>[5]Agosto!$D$15</f>
        <v>18.2</v>
      </c>
      <c r="M9" s="16">
        <f>[5]Agosto!$D$16</f>
        <v>21.9</v>
      </c>
      <c r="N9" s="16">
        <f>[5]Agosto!$D$17</f>
        <v>15</v>
      </c>
      <c r="O9" s="16">
        <f>[5]Agosto!$D$18</f>
        <v>10.6</v>
      </c>
      <c r="P9" s="16">
        <f>[5]Agosto!$D$19</f>
        <v>16.2</v>
      </c>
      <c r="Q9" s="16">
        <f>[5]Agosto!$D$20</f>
        <v>18</v>
      </c>
      <c r="R9" s="16">
        <f>[5]Agosto!$D$21</f>
        <v>19.2</v>
      </c>
      <c r="S9" s="16">
        <f>[5]Agosto!$D$22</f>
        <v>19.7</v>
      </c>
      <c r="T9" s="16">
        <f>[5]Agosto!$D$23</f>
        <v>20.100000000000001</v>
      </c>
      <c r="U9" s="16">
        <f>[5]Agosto!$D$24</f>
        <v>17.2</v>
      </c>
      <c r="V9" s="16">
        <f>[5]Agosto!$D$25</f>
        <v>4.7</v>
      </c>
      <c r="W9" s="16">
        <f>[5]Agosto!$D$26</f>
        <v>8.6</v>
      </c>
      <c r="X9" s="16">
        <f>[5]Agosto!$D$27</f>
        <v>20</v>
      </c>
      <c r="Y9" s="16">
        <f>[5]Agosto!$D$28</f>
        <v>20.8</v>
      </c>
      <c r="Z9" s="16">
        <f>[5]Agosto!$D$29</f>
        <v>16.2</v>
      </c>
      <c r="AA9" s="16">
        <f>[5]Agosto!$D$30</f>
        <v>18.100000000000001</v>
      </c>
      <c r="AB9" s="16">
        <f>[5]Agosto!$D$31</f>
        <v>18.7</v>
      </c>
      <c r="AC9" s="16">
        <f>[5]Agosto!$D$32</f>
        <v>17.899999999999999</v>
      </c>
      <c r="AD9" s="16">
        <f>[5]Agosto!$D$33</f>
        <v>15.4</v>
      </c>
      <c r="AE9" s="16">
        <f>[5]Agosto!$D$34</f>
        <v>17.899999999999999</v>
      </c>
      <c r="AF9" s="16">
        <f>[5]Agosto!$D$35</f>
        <v>14</v>
      </c>
      <c r="AG9" s="22">
        <f t="shared" ref="AG9" si="3">MIN(B9:AF9)</f>
        <v>4.7</v>
      </c>
      <c r="AH9" s="92">
        <f t="shared" ref="AH9" si="4">AVERAGE(B9:AF9)</f>
        <v>15.796774193548385</v>
      </c>
    </row>
    <row r="10" spans="1:34" ht="17.100000000000001" customHeight="1" x14ac:dyDescent="0.2">
      <c r="A10" s="87" t="s">
        <v>2</v>
      </c>
      <c r="B10" s="16">
        <f>[6]Agosto!$D$5</f>
        <v>18.7</v>
      </c>
      <c r="C10" s="16">
        <f>[6]Agosto!$D$6</f>
        <v>16.7</v>
      </c>
      <c r="D10" s="16">
        <f>[6]Agosto!$D$7</f>
        <v>12.5</v>
      </c>
      <c r="E10" s="16">
        <f>[6]Agosto!$D$8</f>
        <v>11.5</v>
      </c>
      <c r="F10" s="16">
        <f>[6]Agosto!$D$9</f>
        <v>15</v>
      </c>
      <c r="G10" s="16">
        <f>[6]Agosto!$D$10</f>
        <v>16</v>
      </c>
      <c r="H10" s="16">
        <f>[6]Agosto!$D$11</f>
        <v>19.100000000000001</v>
      </c>
      <c r="I10" s="16">
        <f>[6]Agosto!$D$12</f>
        <v>20.100000000000001</v>
      </c>
      <c r="J10" s="16">
        <f>[6]Agosto!$D$13</f>
        <v>20.9</v>
      </c>
      <c r="K10" s="16">
        <f>[6]Agosto!$D$14</f>
        <v>18.600000000000001</v>
      </c>
      <c r="L10" s="16">
        <f>[6]Agosto!$D$15</f>
        <v>21.2</v>
      </c>
      <c r="M10" s="16">
        <f>[6]Agosto!$D$16</f>
        <v>21.5</v>
      </c>
      <c r="N10" s="16">
        <f>[6]Agosto!$D$17</f>
        <v>18.2</v>
      </c>
      <c r="O10" s="16">
        <f>[6]Agosto!$D$18</f>
        <v>15.8</v>
      </c>
      <c r="P10" s="16">
        <f>[6]Agosto!$D$19</f>
        <v>17.8</v>
      </c>
      <c r="Q10" s="16">
        <f>[6]Agosto!$D$20</f>
        <v>17.8</v>
      </c>
      <c r="R10" s="16">
        <f>[6]Agosto!$D$21</f>
        <v>17.8</v>
      </c>
      <c r="S10" s="16">
        <f>[6]Agosto!$D$22</f>
        <v>16.600000000000001</v>
      </c>
      <c r="T10" s="16">
        <f>[6]Agosto!$D$23</f>
        <v>19.600000000000001</v>
      </c>
      <c r="U10" s="16">
        <f>[6]Agosto!$D$24</f>
        <v>17.899999999999999</v>
      </c>
      <c r="V10" s="16">
        <f>[6]Agosto!$D$25</f>
        <v>9.1999999999999993</v>
      </c>
      <c r="W10" s="16">
        <f>[6]Agosto!$D$26</f>
        <v>12.9</v>
      </c>
      <c r="X10" s="16">
        <f>[6]Agosto!$D$27</f>
        <v>20.3</v>
      </c>
      <c r="Y10" s="16">
        <f>[6]Agosto!$D$28</f>
        <v>21.8</v>
      </c>
      <c r="Z10" s="16">
        <f>[6]Agosto!$D$29</f>
        <v>21.4</v>
      </c>
      <c r="AA10" s="16">
        <f>[6]Agosto!$D$30</f>
        <v>22.9</v>
      </c>
      <c r="AB10" s="16">
        <f>[6]Agosto!$D$31</f>
        <v>20.6</v>
      </c>
      <c r="AC10" s="16">
        <f>[6]Agosto!$D$32</f>
        <v>21.9</v>
      </c>
      <c r="AD10" s="16">
        <f>[6]Agosto!$D$33</f>
        <v>23.9</v>
      </c>
      <c r="AE10" s="16">
        <f>[6]Agosto!$D$34</f>
        <v>20.5</v>
      </c>
      <c r="AF10" s="16">
        <f>[6]Agosto!$D$35</f>
        <v>19.899999999999999</v>
      </c>
      <c r="AG10" s="22">
        <f t="shared" si="1"/>
        <v>9.1999999999999993</v>
      </c>
      <c r="AH10" s="92">
        <f t="shared" si="2"/>
        <v>18.341935483870966</v>
      </c>
    </row>
    <row r="11" spans="1:34" ht="17.100000000000001" customHeight="1" x14ac:dyDescent="0.2">
      <c r="A11" s="87" t="s">
        <v>3</v>
      </c>
      <c r="B11" s="16">
        <f>[7]Agosto!$D$5</f>
        <v>9.4</v>
      </c>
      <c r="C11" s="16">
        <f>[7]Agosto!$D$6</f>
        <v>10</v>
      </c>
      <c r="D11" s="16">
        <f>[7]Agosto!$D$7</f>
        <v>14.2</v>
      </c>
      <c r="E11" s="16">
        <f>[7]Agosto!$D$8</f>
        <v>10.4</v>
      </c>
      <c r="F11" s="16">
        <f>[7]Agosto!$D$9</f>
        <v>12.5</v>
      </c>
      <c r="G11" s="16">
        <f>[7]Agosto!$D$10</f>
        <v>13</v>
      </c>
      <c r="H11" s="16">
        <f>[7]Agosto!$D$11</f>
        <v>10.8</v>
      </c>
      <c r="I11" s="16">
        <f>[7]Agosto!$D$12</f>
        <v>12.9</v>
      </c>
      <c r="J11" s="16">
        <f>[7]Agosto!$D$13</f>
        <v>14.1</v>
      </c>
      <c r="K11" s="16">
        <f>[7]Agosto!$D$14</f>
        <v>14.8</v>
      </c>
      <c r="L11" s="16">
        <f>[7]Agosto!$D$15</f>
        <v>14.6</v>
      </c>
      <c r="M11" s="16">
        <f>[7]Agosto!$D$16</f>
        <v>15.2</v>
      </c>
      <c r="N11" s="16">
        <f>[7]Agosto!$D$17</f>
        <v>16.600000000000001</v>
      </c>
      <c r="O11" s="16">
        <f>[7]Agosto!$D$18</f>
        <v>19.3</v>
      </c>
      <c r="P11" s="16">
        <f>[7]Agosto!$D$19</f>
        <v>19.399999999999999</v>
      </c>
      <c r="Q11" s="16">
        <f>[7]Agosto!$D$20</f>
        <v>17.899999999999999</v>
      </c>
      <c r="R11" s="16">
        <f>[7]Agosto!$D$21</f>
        <v>18.5</v>
      </c>
      <c r="S11" s="16">
        <f>[7]Agosto!$D$22</f>
        <v>19.8</v>
      </c>
      <c r="T11" s="16">
        <f>[7]Agosto!$D$23</f>
        <v>16</v>
      </c>
      <c r="U11" s="16">
        <f>[7]Agosto!$D$24</f>
        <v>18</v>
      </c>
      <c r="V11" s="16">
        <f>[7]Agosto!$D$25</f>
        <v>17.2</v>
      </c>
      <c r="W11" s="16">
        <f>[7]Agosto!$D$26</f>
        <v>14</v>
      </c>
      <c r="X11" s="16">
        <f>[7]Agosto!$D$27</f>
        <v>17.3</v>
      </c>
      <c r="Y11" s="16">
        <f>[7]Agosto!$D$28</f>
        <v>16.8</v>
      </c>
      <c r="Z11" s="16">
        <f>[7]Agosto!$D$29</f>
        <v>15</v>
      </c>
      <c r="AA11" s="16">
        <f>[7]Agosto!$D$30</f>
        <v>15.9</v>
      </c>
      <c r="AB11" s="16">
        <f>[7]Agosto!$D$31</f>
        <v>16</v>
      </c>
      <c r="AC11" s="16">
        <f>[7]Agosto!$D$32</f>
        <v>17.399999999999999</v>
      </c>
      <c r="AD11" s="16">
        <f>[7]Agosto!$D$33</f>
        <v>13.7</v>
      </c>
      <c r="AE11" s="16">
        <f>[7]Agosto!$D$34</f>
        <v>14.2</v>
      </c>
      <c r="AF11" s="16">
        <f>[7]Agosto!$D$35</f>
        <v>14.5</v>
      </c>
      <c r="AG11" s="22">
        <f t="shared" si="1"/>
        <v>9.4</v>
      </c>
      <c r="AH11" s="92">
        <f>AVERAGE(B11:AF11)</f>
        <v>15.141935483870965</v>
      </c>
    </row>
    <row r="12" spans="1:34" ht="17.100000000000001" customHeight="1" x14ac:dyDescent="0.2">
      <c r="A12" s="87" t="s">
        <v>4</v>
      </c>
      <c r="B12" s="16" t="str">
        <f>[8]Agosto!$D$5</f>
        <v>*</v>
      </c>
      <c r="C12" s="16" t="str">
        <f>[8]Agosto!$D$6</f>
        <v>*</v>
      </c>
      <c r="D12" s="16" t="str">
        <f>[8]Agosto!$D$7</f>
        <v>*</v>
      </c>
      <c r="E12" s="16" t="str">
        <f>[8]Agosto!$D$8</f>
        <v>*</v>
      </c>
      <c r="F12" s="16" t="str">
        <f>[8]Agosto!$D$9</f>
        <v>*</v>
      </c>
      <c r="G12" s="16" t="str">
        <f>[8]Agosto!$D$10</f>
        <v>*</v>
      </c>
      <c r="H12" s="16" t="str">
        <f>[8]Agosto!$D$11</f>
        <v>*</v>
      </c>
      <c r="I12" s="16" t="str">
        <f>[8]Agosto!$D$12</f>
        <v>*</v>
      </c>
      <c r="J12" s="16" t="str">
        <f>[8]Agosto!$D$13</f>
        <v>*</v>
      </c>
      <c r="K12" s="16" t="str">
        <f>[8]Agosto!$D$14</f>
        <v>*</v>
      </c>
      <c r="L12" s="16" t="str">
        <f>[8]Agosto!$D$15</f>
        <v>*</v>
      </c>
      <c r="M12" s="16" t="str">
        <f>[8]Agosto!$D$16</f>
        <v>*</v>
      </c>
      <c r="N12" s="16" t="str">
        <f>[8]Agosto!$D$17</f>
        <v>*</v>
      </c>
      <c r="O12" s="16" t="str">
        <f>[8]Agosto!$D$18</f>
        <v>*</v>
      </c>
      <c r="P12" s="16" t="str">
        <f>[8]Agosto!$D$19</f>
        <v>*</v>
      </c>
      <c r="Q12" s="16" t="str">
        <f>[8]Agosto!$D$20</f>
        <v>*</v>
      </c>
      <c r="R12" s="16" t="str">
        <f>[8]Agosto!$D$21</f>
        <v>*</v>
      </c>
      <c r="S12" s="16" t="str">
        <f>[8]Agosto!$D$22</f>
        <v>*</v>
      </c>
      <c r="T12" s="16" t="str">
        <f>[8]Agosto!$D$23</f>
        <v>*</v>
      </c>
      <c r="U12" s="16" t="str">
        <f>[8]Agosto!$D$24</f>
        <v>*</v>
      </c>
      <c r="V12" s="16" t="str">
        <f>[8]Agosto!$D$25</f>
        <v>*</v>
      </c>
      <c r="W12" s="16" t="str">
        <f>[8]Agosto!$D$26</f>
        <v>*</v>
      </c>
      <c r="X12" s="16" t="str">
        <f>[8]Agosto!$D$27</f>
        <v>*</v>
      </c>
      <c r="Y12" s="16" t="str">
        <f>[8]Agosto!$D$28</f>
        <v>*</v>
      </c>
      <c r="Z12" s="16" t="str">
        <f>[8]Agosto!$D$29</f>
        <v>*</v>
      </c>
      <c r="AA12" s="16" t="str">
        <f>[8]Agosto!$D$30</f>
        <v>*</v>
      </c>
      <c r="AB12" s="16" t="str">
        <f>[8]Agosto!$D$31</f>
        <v>*</v>
      </c>
      <c r="AC12" s="16" t="str">
        <f>[8]Agosto!$D$32</f>
        <v>*</v>
      </c>
      <c r="AD12" s="16" t="str">
        <f>[8]Agosto!$D$33</f>
        <v>*</v>
      </c>
      <c r="AE12" s="16" t="str">
        <f>[8]Agosto!$D$34</f>
        <v>*</v>
      </c>
      <c r="AF12" s="16" t="str">
        <f>[8]Agosto!$D$35</f>
        <v>*</v>
      </c>
      <c r="AG12" s="22" t="s">
        <v>138</v>
      </c>
      <c r="AH12" s="92" t="s">
        <v>138</v>
      </c>
    </row>
    <row r="13" spans="1:34" ht="17.100000000000001" customHeight="1" x14ac:dyDescent="0.2">
      <c r="A13" s="87" t="s">
        <v>5</v>
      </c>
      <c r="B13" s="16">
        <f>[9]Agosto!$D$5</f>
        <v>22</v>
      </c>
      <c r="C13" s="16">
        <f>[9]Agosto!$D$6</f>
        <v>17.8</v>
      </c>
      <c r="D13" s="16">
        <f>[9]Agosto!$D$7</f>
        <v>15.4</v>
      </c>
      <c r="E13" s="16">
        <f>[9]Agosto!$D$8</f>
        <v>16.100000000000001</v>
      </c>
      <c r="F13" s="16">
        <f>[9]Agosto!$D$9</f>
        <v>18.3</v>
      </c>
      <c r="G13" s="16">
        <f>[9]Agosto!$D$10</f>
        <v>22.5</v>
      </c>
      <c r="H13" s="16">
        <f>[9]Agosto!$D$11</f>
        <v>22.9</v>
      </c>
      <c r="I13" s="16">
        <f>[9]Agosto!$D$12</f>
        <v>23.8</v>
      </c>
      <c r="J13" s="16">
        <f>[9]Agosto!$D$13</f>
        <v>26</v>
      </c>
      <c r="K13" s="16">
        <f>[9]Agosto!$D$14</f>
        <v>26.2</v>
      </c>
      <c r="L13" s="16">
        <f>[9]Agosto!$D$15</f>
        <v>25.5</v>
      </c>
      <c r="M13" s="16">
        <f>[9]Agosto!$D$16</f>
        <v>26.4</v>
      </c>
      <c r="N13" s="16">
        <f>[9]Agosto!$D$17</f>
        <v>16.8</v>
      </c>
      <c r="O13" s="16">
        <f>[9]Agosto!$D$18</f>
        <v>18</v>
      </c>
      <c r="P13" s="16">
        <f>[9]Agosto!$D$19</f>
        <v>22.6</v>
      </c>
      <c r="Q13" s="16">
        <f>[9]Agosto!$D$20</f>
        <v>22</v>
      </c>
      <c r="R13" s="16">
        <f>[9]Agosto!$D$21</f>
        <v>20.9</v>
      </c>
      <c r="S13" s="16">
        <f>[9]Agosto!$D$22</f>
        <v>21.2</v>
      </c>
      <c r="T13" s="16">
        <f>[9]Agosto!$D$23</f>
        <v>22.8</v>
      </c>
      <c r="U13" s="16">
        <f>[9]Agosto!$D$24</f>
        <v>23.5</v>
      </c>
      <c r="V13" s="16">
        <f>[9]Agosto!$D$25</f>
        <v>13.6</v>
      </c>
      <c r="W13" s="16">
        <f>[9]Agosto!$D$26</f>
        <v>15.1</v>
      </c>
      <c r="X13" s="16">
        <f>[9]Agosto!$D$27</f>
        <v>23.3</v>
      </c>
      <c r="Y13" s="16">
        <f>[9]Agosto!$D$28</f>
        <v>25.9</v>
      </c>
      <c r="Z13" s="16">
        <f>[9]Agosto!$D$29</f>
        <v>25.1</v>
      </c>
      <c r="AA13" s="16">
        <f>[9]Agosto!$D$30</f>
        <v>26.3</v>
      </c>
      <c r="AB13" s="16">
        <f>[9]Agosto!$D$31</f>
        <v>24.8</v>
      </c>
      <c r="AC13" s="16">
        <f>[9]Agosto!$D$32</f>
        <v>25.8</v>
      </c>
      <c r="AD13" s="16">
        <f>[9]Agosto!$D$33</f>
        <v>25.3</v>
      </c>
      <c r="AE13" s="16">
        <f>[9]Agosto!$D$34</f>
        <v>26.9</v>
      </c>
      <c r="AF13" s="16">
        <f>[9]Agosto!$D$35</f>
        <v>17.899999999999999</v>
      </c>
      <c r="AG13" s="22">
        <f t="shared" si="1"/>
        <v>13.6</v>
      </c>
      <c r="AH13" s="92">
        <f>AVERAGE(B13:AF13)</f>
        <v>21.958064516129028</v>
      </c>
    </row>
    <row r="14" spans="1:34" ht="17.100000000000001" customHeight="1" x14ac:dyDescent="0.2">
      <c r="A14" s="87" t="s">
        <v>47</v>
      </c>
      <c r="B14" s="16">
        <f>[10]Agosto!$D$5</f>
        <v>11.4</v>
      </c>
      <c r="C14" s="16">
        <f>[10]Agosto!$D$6</f>
        <v>13.5</v>
      </c>
      <c r="D14" s="16">
        <f>[10]Agosto!$D$7</f>
        <v>14.4</v>
      </c>
      <c r="E14" s="16">
        <f>[10]Agosto!$D$8</f>
        <v>10.5</v>
      </c>
      <c r="F14" s="16">
        <f>[10]Agosto!$D$9</f>
        <v>11.8</v>
      </c>
      <c r="G14" s="16">
        <f>[10]Agosto!$D$10</f>
        <v>13.1</v>
      </c>
      <c r="H14" s="16">
        <f>[10]Agosto!$D$11</f>
        <v>13.7</v>
      </c>
      <c r="I14" s="16">
        <f>[10]Agosto!$D$12</f>
        <v>16.7</v>
      </c>
      <c r="J14" s="16">
        <f>[10]Agosto!$D$13</f>
        <v>16.600000000000001</v>
      </c>
      <c r="K14" s="16">
        <f>[10]Agosto!$D$14</f>
        <v>14.9</v>
      </c>
      <c r="L14" s="16">
        <f>[10]Agosto!$D$15</f>
        <v>17.399999999999999</v>
      </c>
      <c r="M14" s="16">
        <f>[10]Agosto!$D$16</f>
        <v>20</v>
      </c>
      <c r="N14" s="16">
        <f>[10]Agosto!$D$17</f>
        <v>19.5</v>
      </c>
      <c r="O14" s="16">
        <f>[10]Agosto!$D$18</f>
        <v>17.600000000000001</v>
      </c>
      <c r="P14" s="16">
        <f>[10]Agosto!$D$19</f>
        <v>18.600000000000001</v>
      </c>
      <c r="Q14" s="16">
        <f>[10]Agosto!$D$20</f>
        <v>16.100000000000001</v>
      </c>
      <c r="R14" s="16">
        <f>[10]Agosto!$D$21</f>
        <v>17.2</v>
      </c>
      <c r="S14" s="16">
        <f>[10]Agosto!$D$22</f>
        <v>17.399999999999999</v>
      </c>
      <c r="T14" s="16">
        <f>[10]Agosto!$D$23</f>
        <v>17.399999999999999</v>
      </c>
      <c r="U14" s="16">
        <f>[10]Agosto!$D$24</f>
        <v>17.5</v>
      </c>
      <c r="V14" s="16">
        <f>[10]Agosto!$D$25</f>
        <v>12.7</v>
      </c>
      <c r="W14" s="16">
        <f>[10]Agosto!$D$26</f>
        <v>13.5</v>
      </c>
      <c r="X14" s="16">
        <f>[10]Agosto!$D$27</f>
        <v>18</v>
      </c>
      <c r="Y14" s="16">
        <f>[10]Agosto!$D$28</f>
        <v>17.7</v>
      </c>
      <c r="Z14" s="16">
        <f>[10]Agosto!$D$29</f>
        <v>15.6</v>
      </c>
      <c r="AA14" s="16">
        <f>[10]Agosto!$D$30</f>
        <v>18</v>
      </c>
      <c r="AB14" s="16">
        <f>[10]Agosto!$D$31</f>
        <v>17.899999999999999</v>
      </c>
      <c r="AC14" s="16">
        <f>[10]Agosto!$D$32</f>
        <v>18.3</v>
      </c>
      <c r="AD14" s="16">
        <f>[10]Agosto!$D$33</f>
        <v>17.5</v>
      </c>
      <c r="AE14" s="16">
        <f>[10]Agosto!$D$34</f>
        <v>18.8</v>
      </c>
      <c r="AF14" s="16">
        <f>[10]Agosto!$D$35</f>
        <v>18.8</v>
      </c>
      <c r="AG14" s="22">
        <f>MIN(B14:AF14)</f>
        <v>10.5</v>
      </c>
      <c r="AH14" s="92">
        <f>AVERAGE(B14:AF14)</f>
        <v>16.196774193548386</v>
      </c>
    </row>
    <row r="15" spans="1:34" ht="17.100000000000001" customHeight="1" x14ac:dyDescent="0.2">
      <c r="A15" s="87" t="s">
        <v>6</v>
      </c>
      <c r="B15" s="16">
        <f>[11]Agosto!$D$5</f>
        <v>11.1</v>
      </c>
      <c r="C15" s="16">
        <f>[11]Agosto!$D$6</f>
        <v>11.6</v>
      </c>
      <c r="D15" s="16">
        <f>[11]Agosto!$D$7</f>
        <v>15.7</v>
      </c>
      <c r="E15" s="16">
        <f>[11]Agosto!$D$8</f>
        <v>11.2</v>
      </c>
      <c r="F15" s="16">
        <f>[11]Agosto!$D$9</f>
        <v>12.9</v>
      </c>
      <c r="G15" s="16">
        <f>[11]Agosto!$D$10</f>
        <v>14</v>
      </c>
      <c r="H15" s="16">
        <f>[11]Agosto!$D$11</f>
        <v>13.4</v>
      </c>
      <c r="I15" s="16">
        <f>[11]Agosto!$D$12</f>
        <v>13.2</v>
      </c>
      <c r="J15" s="16">
        <f>[11]Agosto!$D$13</f>
        <v>14.4</v>
      </c>
      <c r="K15" s="16">
        <f>[11]Agosto!$D$14</f>
        <v>13.9</v>
      </c>
      <c r="L15" s="16">
        <f>[11]Agosto!$D$15</f>
        <v>14.3</v>
      </c>
      <c r="M15" s="16">
        <f>[11]Agosto!$D$16</f>
        <v>14.8</v>
      </c>
      <c r="N15" s="16">
        <f>[11]Agosto!$D$17</f>
        <v>18.7</v>
      </c>
      <c r="O15" s="16">
        <f>[11]Agosto!$D$18</f>
        <v>18.100000000000001</v>
      </c>
      <c r="P15" s="16">
        <f>[11]Agosto!$D$19</f>
        <v>18.399999999999999</v>
      </c>
      <c r="Q15" s="16">
        <f>[11]Agosto!$D$20</f>
        <v>18.899999999999999</v>
      </c>
      <c r="R15" s="16">
        <f>[11]Agosto!$D$21</f>
        <v>19.399999999999999</v>
      </c>
      <c r="S15" s="16">
        <f>[11]Agosto!$D$22</f>
        <v>19.3</v>
      </c>
      <c r="T15" s="16">
        <f>[11]Agosto!$D$23</f>
        <v>18.8</v>
      </c>
      <c r="U15" s="16">
        <f>[11]Agosto!$D$24</f>
        <v>20.8</v>
      </c>
      <c r="V15" s="16">
        <f>[11]Agosto!$D$25</f>
        <v>14.9</v>
      </c>
      <c r="W15" s="16">
        <f>[11]Agosto!$D$26</f>
        <v>14.5</v>
      </c>
      <c r="X15" s="16">
        <f>[11]Agosto!$D$27</f>
        <v>18.600000000000001</v>
      </c>
      <c r="Y15" s="16">
        <f>[11]Agosto!$D$28</f>
        <v>17.2</v>
      </c>
      <c r="Z15" s="16">
        <f>[11]Agosto!$D$29</f>
        <v>16</v>
      </c>
      <c r="AA15" s="16">
        <f>[11]Agosto!$D$30</f>
        <v>17.100000000000001</v>
      </c>
      <c r="AB15" s="16">
        <f>[11]Agosto!$D$31</f>
        <v>16.7</v>
      </c>
      <c r="AC15" s="16">
        <f>[11]Agosto!$D$32</f>
        <v>16.5</v>
      </c>
      <c r="AD15" s="16">
        <f>[11]Agosto!$D$33</f>
        <v>15.2</v>
      </c>
      <c r="AE15" s="16">
        <f>[11]Agosto!$D$34</f>
        <v>16.8</v>
      </c>
      <c r="AF15" s="16">
        <f>[11]Agosto!$D$35</f>
        <v>18.3</v>
      </c>
      <c r="AG15" s="22">
        <f t="shared" si="1"/>
        <v>11.1</v>
      </c>
      <c r="AH15" s="92">
        <f t="shared" si="2"/>
        <v>15.958064516129033</v>
      </c>
    </row>
    <row r="16" spans="1:34" ht="17.100000000000001" customHeight="1" x14ac:dyDescent="0.2">
      <c r="A16" s="87" t="s">
        <v>7</v>
      </c>
      <c r="B16" s="16">
        <f>[12]Agosto!$D$5</f>
        <v>15.5</v>
      </c>
      <c r="C16" s="16">
        <f>[12]Agosto!$D$6</f>
        <v>16.899999999999999</v>
      </c>
      <c r="D16" s="16">
        <f>[12]Agosto!$D$7</f>
        <v>11.5</v>
      </c>
      <c r="E16" s="16">
        <f>[12]Agosto!$D$8</f>
        <v>10.199999999999999</v>
      </c>
      <c r="F16" s="16">
        <f>[12]Agosto!$D$9</f>
        <v>12.8</v>
      </c>
      <c r="G16" s="16">
        <f>[12]Agosto!$D$10</f>
        <v>12.8</v>
      </c>
      <c r="H16" s="16">
        <f>[12]Agosto!$D$11</f>
        <v>13.8</v>
      </c>
      <c r="I16" s="16">
        <f>[12]Agosto!$D$12</f>
        <v>17.2</v>
      </c>
      <c r="J16" s="16">
        <f>[12]Agosto!$D$13</f>
        <v>21</v>
      </c>
      <c r="K16" s="16">
        <f>[12]Agosto!$D$14</f>
        <v>21.4</v>
      </c>
      <c r="L16" s="16">
        <f>[12]Agosto!$D$15</f>
        <v>19.7</v>
      </c>
      <c r="M16" s="16">
        <f>[12]Agosto!$D$16</f>
        <v>19.3</v>
      </c>
      <c r="N16" s="16">
        <f>[12]Agosto!$D$17</f>
        <v>14.2</v>
      </c>
      <c r="O16" s="16">
        <f>[12]Agosto!$D$18</f>
        <v>8.9</v>
      </c>
      <c r="P16" s="16">
        <f>[12]Agosto!$D$19</f>
        <v>13</v>
      </c>
      <c r="Q16" s="16">
        <f>[12]Agosto!$D$20</f>
        <v>16.100000000000001</v>
      </c>
      <c r="R16" s="16">
        <f>[12]Agosto!$D$21</f>
        <v>17.3</v>
      </c>
      <c r="S16" s="16">
        <f>[12]Agosto!$D$22</f>
        <v>17.8</v>
      </c>
      <c r="T16" s="16">
        <f>[12]Agosto!$D$23</f>
        <v>18.7</v>
      </c>
      <c r="U16" s="16">
        <f>[12]Agosto!$D$24</f>
        <v>15.3</v>
      </c>
      <c r="V16" s="16">
        <f>[12]Agosto!$D$25</f>
        <v>7.7</v>
      </c>
      <c r="W16" s="16">
        <f>[12]Agosto!$D$26</f>
        <v>10.7</v>
      </c>
      <c r="X16" s="16">
        <f>[12]Agosto!$D$27</f>
        <v>17.5</v>
      </c>
      <c r="Y16" s="16">
        <f>[12]Agosto!$D$28</f>
        <v>18.899999999999999</v>
      </c>
      <c r="Z16" s="16">
        <f>[12]Agosto!$D$29</f>
        <v>19.3</v>
      </c>
      <c r="AA16" s="16">
        <f>[12]Agosto!$D$30</f>
        <v>18.399999999999999</v>
      </c>
      <c r="AB16" s="16">
        <f>[12]Agosto!$D$31</f>
        <v>21.4</v>
      </c>
      <c r="AC16" s="16">
        <f>[12]Agosto!$D$32</f>
        <v>21.3</v>
      </c>
      <c r="AD16" s="16">
        <f>[12]Agosto!$D$33</f>
        <v>20.100000000000001</v>
      </c>
      <c r="AE16" s="16">
        <f>[12]Agosto!$D$34</f>
        <v>19.100000000000001</v>
      </c>
      <c r="AF16" s="16">
        <f>[12]Agosto!$D$35</f>
        <v>17.399999999999999</v>
      </c>
      <c r="AG16" s="22">
        <f t="shared" si="1"/>
        <v>7.7</v>
      </c>
      <c r="AH16" s="92">
        <f>AVERAGE(B16:AF16)</f>
        <v>16.296774193548384</v>
      </c>
    </row>
    <row r="17" spans="1:34" ht="17.100000000000001" customHeight="1" x14ac:dyDescent="0.2">
      <c r="A17" s="87" t="s">
        <v>8</v>
      </c>
      <c r="B17" s="16">
        <f>[13]Agosto!$D$5</f>
        <v>14.8</v>
      </c>
      <c r="C17" s="16">
        <f>[13]Agosto!$D$6</f>
        <v>14.4</v>
      </c>
      <c r="D17" s="16">
        <f>[13]Agosto!$D$7</f>
        <v>13.2</v>
      </c>
      <c r="E17" s="16">
        <f>[13]Agosto!$D$8</f>
        <v>12</v>
      </c>
      <c r="F17" s="16">
        <f>[13]Agosto!$D$9</f>
        <v>10.4</v>
      </c>
      <c r="G17" s="16">
        <f>[13]Agosto!$D$10</f>
        <v>11.4</v>
      </c>
      <c r="H17" s="16">
        <f>[13]Agosto!$D$11</f>
        <v>11.5</v>
      </c>
      <c r="I17" s="16">
        <f>[13]Agosto!$D$12</f>
        <v>17.399999999999999</v>
      </c>
      <c r="J17" s="16">
        <f>[13]Agosto!$D$13</f>
        <v>15.6</v>
      </c>
      <c r="K17" s="16">
        <f>[13]Agosto!$D$14</f>
        <v>19.899999999999999</v>
      </c>
      <c r="L17" s="16">
        <f>[13]Agosto!$D$15</f>
        <v>18.8</v>
      </c>
      <c r="M17" s="16">
        <f>[13]Agosto!$D$16</f>
        <v>18.3</v>
      </c>
      <c r="N17" s="16">
        <f>[13]Agosto!$D$17</f>
        <v>15.5</v>
      </c>
      <c r="O17" s="16">
        <f>[13]Agosto!$D$18</f>
        <v>7.9</v>
      </c>
      <c r="P17" s="16">
        <f>[13]Agosto!$D$19</f>
        <v>13.4</v>
      </c>
      <c r="Q17" s="16">
        <f>[13]Agosto!$D$20</f>
        <v>16.100000000000001</v>
      </c>
      <c r="R17" s="16">
        <f>[13]Agosto!$D$21</f>
        <v>17</v>
      </c>
      <c r="S17" s="16">
        <f>[13]Agosto!$D$22</f>
        <v>16.8</v>
      </c>
      <c r="T17" s="16">
        <f>[13]Agosto!$D$23</f>
        <v>18.3</v>
      </c>
      <c r="U17" s="16">
        <f>[13]Agosto!$D$24</f>
        <v>14.8</v>
      </c>
      <c r="V17" s="16">
        <f>[13]Agosto!$D$25</f>
        <v>7.6</v>
      </c>
      <c r="W17" s="16">
        <f>[13]Agosto!$D$26</f>
        <v>9.9</v>
      </c>
      <c r="X17" s="16">
        <f>[13]Agosto!$D$27</f>
        <v>15.5</v>
      </c>
      <c r="Y17" s="16">
        <f>[13]Agosto!$D$28</f>
        <v>18.899999999999999</v>
      </c>
      <c r="Z17" s="16">
        <f>[13]Agosto!$D$29</f>
        <v>18.8</v>
      </c>
      <c r="AA17" s="16">
        <f>[13]Agosto!$D$30</f>
        <v>17</v>
      </c>
      <c r="AB17" s="16">
        <f>[13]Agosto!$D$31</f>
        <v>18.600000000000001</v>
      </c>
      <c r="AC17" s="16">
        <f>[13]Agosto!$D$32</f>
        <v>18.2</v>
      </c>
      <c r="AD17" s="16">
        <f>[13]Agosto!$D$33</f>
        <v>19</v>
      </c>
      <c r="AE17" s="16">
        <f>[13]Agosto!$D$34</f>
        <v>16</v>
      </c>
      <c r="AF17" s="16">
        <f>[13]Agosto!$D$35</f>
        <v>17.600000000000001</v>
      </c>
      <c r="AG17" s="22">
        <f>MIN(B17:AF17)</f>
        <v>7.6</v>
      </c>
      <c r="AH17" s="92">
        <f>AVERAGE(B17:AF17)</f>
        <v>15.309677419354841</v>
      </c>
    </row>
    <row r="18" spans="1:34" ht="17.100000000000001" customHeight="1" x14ac:dyDescent="0.2">
      <c r="A18" s="87" t="s">
        <v>9</v>
      </c>
      <c r="B18" s="16">
        <f>[14]Agosto!$D$5</f>
        <v>25</v>
      </c>
      <c r="C18" s="16" t="str">
        <f>[14]Agosto!$D$6</f>
        <v>*</v>
      </c>
      <c r="D18" s="16" t="str">
        <f>[14]Agosto!$D$7</f>
        <v>*</v>
      </c>
      <c r="E18" s="16">
        <f>[14]Agosto!$D$8</f>
        <v>14.4</v>
      </c>
      <c r="F18" s="16">
        <f>[14]Agosto!$D$9</f>
        <v>13</v>
      </c>
      <c r="G18" s="16">
        <f>[14]Agosto!$D$10</f>
        <v>12.4</v>
      </c>
      <c r="H18" s="16">
        <f>[14]Agosto!$D$11</f>
        <v>14</v>
      </c>
      <c r="I18" s="16">
        <f>[14]Agosto!$D$12</f>
        <v>17.600000000000001</v>
      </c>
      <c r="J18" s="16">
        <f>[14]Agosto!$D$13</f>
        <v>19.100000000000001</v>
      </c>
      <c r="K18" s="16">
        <f>[14]Agosto!$D$14</f>
        <v>21.6</v>
      </c>
      <c r="L18" s="16">
        <f>[14]Agosto!$D$15</f>
        <v>19.399999999999999</v>
      </c>
      <c r="M18" s="16">
        <f>[14]Agosto!$D$16</f>
        <v>19.899999999999999</v>
      </c>
      <c r="N18" s="16">
        <f>[14]Agosto!$D$17</f>
        <v>16.5</v>
      </c>
      <c r="O18" s="16">
        <f>[14]Agosto!$D$18</f>
        <v>12.5</v>
      </c>
      <c r="P18" s="16">
        <f>[14]Agosto!$D$19</f>
        <v>14.1</v>
      </c>
      <c r="Q18" s="16">
        <f>[14]Agosto!$D$20</f>
        <v>16.600000000000001</v>
      </c>
      <c r="R18" s="16">
        <f>[14]Agosto!$D$21</f>
        <v>17.8</v>
      </c>
      <c r="S18" s="16">
        <f>[14]Agosto!$D$22</f>
        <v>17.7</v>
      </c>
      <c r="T18" s="16">
        <f>[14]Agosto!$D$23</f>
        <v>19.100000000000001</v>
      </c>
      <c r="U18" s="16">
        <f>[14]Agosto!$D$24</f>
        <v>17.2</v>
      </c>
      <c r="V18" s="16">
        <f>[14]Agosto!$D$25</f>
        <v>8.8000000000000007</v>
      </c>
      <c r="W18" s="16">
        <f>[14]Agosto!$D$26</f>
        <v>11.3</v>
      </c>
      <c r="X18" s="16">
        <f>[14]Agosto!$D$27</f>
        <v>16.8</v>
      </c>
      <c r="Y18" s="16">
        <f>[14]Agosto!$D$28</f>
        <v>19.3</v>
      </c>
      <c r="Z18" s="16">
        <f>[14]Agosto!$D$29</f>
        <v>18.7</v>
      </c>
      <c r="AA18" s="16">
        <f>[14]Agosto!$D$30</f>
        <v>19.5</v>
      </c>
      <c r="AB18" s="16">
        <f>[14]Agosto!$D$31</f>
        <v>22.3</v>
      </c>
      <c r="AC18" s="16">
        <f>[14]Agosto!$D$32</f>
        <v>23</v>
      </c>
      <c r="AD18" s="16">
        <f>[14]Agosto!$D$33</f>
        <v>26.5</v>
      </c>
      <c r="AE18" s="16">
        <f>[14]Agosto!$D$34</f>
        <v>34.299999999999997</v>
      </c>
      <c r="AF18" s="16">
        <f>[14]Agosto!$D$35</f>
        <v>32.799999999999997</v>
      </c>
      <c r="AG18" s="22">
        <f t="shared" ref="AG18:AG30" si="5">MIN(B18:AF18)</f>
        <v>8.8000000000000007</v>
      </c>
      <c r="AH18" s="92">
        <f t="shared" ref="AH18:AH30" si="6">AVERAGE(B18:AF18)</f>
        <v>18.662068965517243</v>
      </c>
    </row>
    <row r="19" spans="1:34" ht="17.100000000000001" customHeight="1" x14ac:dyDescent="0.2">
      <c r="A19" s="87" t="s">
        <v>46</v>
      </c>
      <c r="B19" s="16">
        <f>[15]Agosto!$D$5</f>
        <v>15.5</v>
      </c>
      <c r="C19" s="16">
        <f>[15]Agosto!$D$6</f>
        <v>16.100000000000001</v>
      </c>
      <c r="D19" s="16">
        <f>[15]Agosto!$D$7</f>
        <v>14</v>
      </c>
      <c r="E19" s="16">
        <f>[15]Agosto!$D$8</f>
        <v>8.1</v>
      </c>
      <c r="F19" s="16">
        <f>[15]Agosto!$D$9</f>
        <v>9.6999999999999993</v>
      </c>
      <c r="G19" s="16">
        <f>[15]Agosto!$D$10</f>
        <v>17.8</v>
      </c>
      <c r="H19" s="16">
        <f>[15]Agosto!$D$11</f>
        <v>13.4</v>
      </c>
      <c r="I19" s="16">
        <f>[15]Agosto!$D$12</f>
        <v>16.399999999999999</v>
      </c>
      <c r="J19" s="16">
        <f>[15]Agosto!$D$13</f>
        <v>17.399999999999999</v>
      </c>
      <c r="K19" s="16">
        <f>[15]Agosto!$D$14</f>
        <v>17.3</v>
      </c>
      <c r="L19" s="16">
        <f>[15]Agosto!$D$15</f>
        <v>16.7</v>
      </c>
      <c r="M19" s="16">
        <f>[15]Agosto!$D$16</f>
        <v>19.2</v>
      </c>
      <c r="N19" s="16">
        <f>[15]Agosto!$D$17</f>
        <v>16.100000000000001</v>
      </c>
      <c r="O19" s="16">
        <f>[15]Agosto!$D$18</f>
        <v>11.4</v>
      </c>
      <c r="P19" s="16">
        <f>[15]Agosto!$D$19</f>
        <v>16</v>
      </c>
      <c r="Q19" s="16">
        <f>[15]Agosto!$D$20</f>
        <v>17.899999999999999</v>
      </c>
      <c r="R19" s="16">
        <f>[15]Agosto!$D$21</f>
        <v>19</v>
      </c>
      <c r="S19" s="16">
        <f>[15]Agosto!$D$22</f>
        <v>19.399999999999999</v>
      </c>
      <c r="T19" s="16">
        <f>[15]Agosto!$D$23</f>
        <v>19.399999999999999</v>
      </c>
      <c r="U19" s="16">
        <f>[15]Agosto!$D$24</f>
        <v>17.899999999999999</v>
      </c>
      <c r="V19" s="16">
        <f>[15]Agosto!$D$25</f>
        <v>7.2</v>
      </c>
      <c r="W19" s="16">
        <f>[15]Agosto!$D$26</f>
        <v>11.5</v>
      </c>
      <c r="X19" s="16">
        <f>[15]Agosto!$D$27</f>
        <v>19.5</v>
      </c>
      <c r="Y19" s="16">
        <f>[15]Agosto!$D$28</f>
        <v>22.2</v>
      </c>
      <c r="Z19" s="16">
        <f>[15]Agosto!$D$29</f>
        <v>19.600000000000001</v>
      </c>
      <c r="AA19" s="16">
        <f>[15]Agosto!$D$30</f>
        <v>19.5</v>
      </c>
      <c r="AB19" s="16">
        <f>[15]Agosto!$D$31</f>
        <v>19.3</v>
      </c>
      <c r="AC19" s="16">
        <f>[15]Agosto!$D$32</f>
        <v>17.600000000000001</v>
      </c>
      <c r="AD19" s="16">
        <f>[15]Agosto!$D$33</f>
        <v>17.3</v>
      </c>
      <c r="AE19" s="16">
        <f>[15]Agosto!$D$34</f>
        <v>17.399999999999999</v>
      </c>
      <c r="AF19" s="16">
        <f>[15]Agosto!$D$35</f>
        <v>16.3</v>
      </c>
      <c r="AG19" s="22">
        <f t="shared" ref="AG19" si="7">MIN(B19:AF19)</f>
        <v>7.2</v>
      </c>
      <c r="AH19" s="92">
        <f t="shared" ref="AH19" si="8">AVERAGE(B19:AF19)</f>
        <v>16.325806451612902</v>
      </c>
    </row>
    <row r="20" spans="1:34" ht="17.100000000000001" customHeight="1" x14ac:dyDescent="0.2">
      <c r="A20" s="87" t="s">
        <v>10</v>
      </c>
      <c r="B20" s="16">
        <f>[16]Agosto!$D$5</f>
        <v>14.3</v>
      </c>
      <c r="C20" s="16">
        <f>[16]Agosto!$D$6</f>
        <v>17.8</v>
      </c>
      <c r="D20" s="16">
        <f>[16]Agosto!$D$7</f>
        <v>12.8</v>
      </c>
      <c r="E20" s="16">
        <f>[16]Agosto!$D$8</f>
        <v>10.199999999999999</v>
      </c>
      <c r="F20" s="16">
        <f>[16]Agosto!$D$9</f>
        <v>11.3</v>
      </c>
      <c r="G20" s="16">
        <f>[16]Agosto!$D$10</f>
        <v>13</v>
      </c>
      <c r="H20" s="16">
        <f>[16]Agosto!$D$11</f>
        <v>13.3</v>
      </c>
      <c r="I20" s="16">
        <f>[16]Agosto!$D$12</f>
        <v>20.5</v>
      </c>
      <c r="J20" s="16">
        <f>[16]Agosto!$D$13</f>
        <v>18.399999999999999</v>
      </c>
      <c r="K20" s="16">
        <f>[16]Agosto!$D$14</f>
        <v>19.5</v>
      </c>
      <c r="L20" s="16">
        <f>[16]Agosto!$D$15</f>
        <v>20.399999999999999</v>
      </c>
      <c r="M20" s="16">
        <f>[16]Agosto!$D$16</f>
        <v>20.6</v>
      </c>
      <c r="N20" s="16">
        <f>[16]Agosto!$D$17</f>
        <v>15.5</v>
      </c>
      <c r="O20" s="16">
        <f>[16]Agosto!$D$18</f>
        <v>8.8000000000000007</v>
      </c>
      <c r="P20" s="16">
        <f>[16]Agosto!$D$19</f>
        <v>13.7</v>
      </c>
      <c r="Q20" s="16">
        <f>[16]Agosto!$D$20</f>
        <v>16.399999999999999</v>
      </c>
      <c r="R20" s="16">
        <f>[16]Agosto!$D$21</f>
        <v>17.600000000000001</v>
      </c>
      <c r="S20" s="16">
        <f>[16]Agosto!$D$22</f>
        <v>17.600000000000001</v>
      </c>
      <c r="T20" s="16">
        <f>[16]Agosto!$D$23</f>
        <v>19</v>
      </c>
      <c r="U20" s="16">
        <f>[16]Agosto!$D$24</f>
        <v>15.4</v>
      </c>
      <c r="V20" s="16">
        <f>[16]Agosto!$D$25</f>
        <v>7</v>
      </c>
      <c r="W20" s="16">
        <f>[16]Agosto!$D$26</f>
        <v>10.4</v>
      </c>
      <c r="X20" s="16">
        <f>[16]Agosto!$D$27</f>
        <v>16.2</v>
      </c>
      <c r="Y20" s="16">
        <f>[16]Agosto!$D$28</f>
        <v>18.2</v>
      </c>
      <c r="Z20" s="16">
        <f>[16]Agosto!$D$29</f>
        <v>19.600000000000001</v>
      </c>
      <c r="AA20" s="16">
        <f>[16]Agosto!$D$30</f>
        <v>16.8</v>
      </c>
      <c r="AB20" s="16">
        <f>[16]Agosto!$D$31</f>
        <v>20.100000000000001</v>
      </c>
      <c r="AC20" s="16">
        <f>[16]Agosto!$D$32</f>
        <v>17.3</v>
      </c>
      <c r="AD20" s="16">
        <f>[16]Agosto!$D$33</f>
        <v>17.600000000000001</v>
      </c>
      <c r="AE20" s="16">
        <f>[16]Agosto!$D$34</f>
        <v>16.8</v>
      </c>
      <c r="AF20" s="16">
        <f>[16]Agosto!$D$35</f>
        <v>16.899999999999999</v>
      </c>
      <c r="AG20" s="22">
        <f t="shared" si="5"/>
        <v>7</v>
      </c>
      <c r="AH20" s="92">
        <f t="shared" si="6"/>
        <v>15.903225806451614</v>
      </c>
    </row>
    <row r="21" spans="1:34" ht="17.100000000000001" customHeight="1" x14ac:dyDescent="0.2">
      <c r="A21" s="87" t="s">
        <v>11</v>
      </c>
      <c r="B21" s="16">
        <f>[17]Agosto!$D$5</f>
        <v>16.899999999999999</v>
      </c>
      <c r="C21" s="16">
        <f>[17]Agosto!$D$6</f>
        <v>16.8</v>
      </c>
      <c r="D21" s="16">
        <f>[17]Agosto!$D$7</f>
        <v>14.4</v>
      </c>
      <c r="E21" s="16">
        <f>[17]Agosto!$D$8</f>
        <v>12.6</v>
      </c>
      <c r="F21" s="16">
        <f>[17]Agosto!$D$9</f>
        <v>7.2</v>
      </c>
      <c r="G21" s="16">
        <f>[17]Agosto!$D$10</f>
        <v>11.8</v>
      </c>
      <c r="H21" s="16">
        <f>[17]Agosto!$D$11</f>
        <v>10.1</v>
      </c>
      <c r="I21" s="16">
        <f>[17]Agosto!$D$12</f>
        <v>12.4</v>
      </c>
      <c r="J21" s="16">
        <f>[17]Agosto!$D$13</f>
        <v>18.100000000000001</v>
      </c>
      <c r="K21" s="16">
        <f>[17]Agosto!$D$14</f>
        <v>15.6</v>
      </c>
      <c r="L21" s="16">
        <f>[17]Agosto!$D$15</f>
        <v>14.7</v>
      </c>
      <c r="M21" s="16">
        <f>[17]Agosto!$D$16</f>
        <v>16.100000000000001</v>
      </c>
      <c r="N21" s="16">
        <f>[17]Agosto!$D$17</f>
        <v>19.3</v>
      </c>
      <c r="O21" s="16">
        <f>[17]Agosto!$D$18</f>
        <v>10.4</v>
      </c>
      <c r="P21" s="16">
        <f>[17]Agosto!$D$19</f>
        <v>14.4</v>
      </c>
      <c r="Q21" s="16">
        <f>[17]Agosto!$D$20</f>
        <v>17</v>
      </c>
      <c r="R21" s="16" t="str">
        <f>[17]Agosto!$D$21</f>
        <v>*</v>
      </c>
      <c r="S21" s="16">
        <f>[17]Agosto!$D$22</f>
        <v>18.5</v>
      </c>
      <c r="T21" s="16">
        <f>[17]Agosto!$D$23</f>
        <v>19.899999999999999</v>
      </c>
      <c r="U21" s="16">
        <f>[17]Agosto!$D$24</f>
        <v>17.399999999999999</v>
      </c>
      <c r="V21" s="16">
        <f>[17]Agosto!$D$25</f>
        <v>9.1999999999999993</v>
      </c>
      <c r="W21" s="16">
        <f>[17]Agosto!$D$26</f>
        <v>10.8</v>
      </c>
      <c r="X21" s="16">
        <f>[17]Agosto!$D$27</f>
        <v>15.3</v>
      </c>
      <c r="Y21" s="16">
        <f>[17]Agosto!$D$28</f>
        <v>16.8</v>
      </c>
      <c r="Z21" s="16">
        <f>[17]Agosto!$D$29</f>
        <v>13.9</v>
      </c>
      <c r="AA21" s="16">
        <f>[17]Agosto!$D$30</f>
        <v>13.9</v>
      </c>
      <c r="AB21" s="16">
        <f>[17]Agosto!$D$31</f>
        <v>15.8</v>
      </c>
      <c r="AC21" s="16">
        <f>[17]Agosto!$D$32</f>
        <v>15.4</v>
      </c>
      <c r="AD21" s="16">
        <f>[17]Agosto!$D$33</f>
        <v>14</v>
      </c>
      <c r="AE21" s="16">
        <f>[17]Agosto!$D$34</f>
        <v>14.5</v>
      </c>
      <c r="AF21" s="16">
        <f>[17]Agosto!$D$35</f>
        <v>18.7</v>
      </c>
      <c r="AG21" s="22">
        <f t="shared" si="5"/>
        <v>7.2</v>
      </c>
      <c r="AH21" s="92">
        <f t="shared" si="6"/>
        <v>14.729999999999997</v>
      </c>
    </row>
    <row r="22" spans="1:34" ht="17.100000000000001" customHeight="1" x14ac:dyDescent="0.2">
      <c r="A22" s="87" t="s">
        <v>12</v>
      </c>
      <c r="B22" s="16">
        <f>[18]Agosto!$D$5</f>
        <v>14.5</v>
      </c>
      <c r="C22" s="16">
        <f>[18]Agosto!$D$6</f>
        <v>17.7</v>
      </c>
      <c r="D22" s="16">
        <f>[18]Agosto!$D$7</f>
        <v>14.2</v>
      </c>
      <c r="E22" s="16">
        <f>[18]Agosto!$D$8</f>
        <v>9.1</v>
      </c>
      <c r="F22" s="16">
        <f>[18]Agosto!$D$9</f>
        <v>12.9</v>
      </c>
      <c r="G22" s="16">
        <f>[18]Agosto!$D$10</f>
        <v>18.5</v>
      </c>
      <c r="H22" s="16">
        <f>[18]Agosto!$D$11</f>
        <v>16.399999999999999</v>
      </c>
      <c r="I22" s="16">
        <f>[18]Agosto!$D$12</f>
        <v>15.8</v>
      </c>
      <c r="J22" s="16">
        <f>[18]Agosto!$D$13</f>
        <v>20.9</v>
      </c>
      <c r="K22" s="16">
        <f>[18]Agosto!$D$14</f>
        <v>17.399999999999999</v>
      </c>
      <c r="L22" s="16">
        <f>[18]Agosto!$D$15</f>
        <v>15.8</v>
      </c>
      <c r="M22" s="16">
        <f>[18]Agosto!$D$16</f>
        <v>17.899999999999999</v>
      </c>
      <c r="N22" s="16">
        <f>[18]Agosto!$D$17</f>
        <v>18.5</v>
      </c>
      <c r="O22" s="16">
        <f>[18]Agosto!$D$18</f>
        <v>15.6</v>
      </c>
      <c r="P22" s="16">
        <f>[18]Agosto!$D$19</f>
        <v>19.2</v>
      </c>
      <c r="Q22" s="16">
        <f>[18]Agosto!$D$20</f>
        <v>18.3</v>
      </c>
      <c r="R22" s="16">
        <f>[18]Agosto!$D$21</f>
        <v>20</v>
      </c>
      <c r="S22" s="16">
        <f>[18]Agosto!$D$22</f>
        <v>20.399999999999999</v>
      </c>
      <c r="T22" s="16">
        <f>[18]Agosto!$D$23</f>
        <v>18.899999999999999</v>
      </c>
      <c r="U22" s="16">
        <f>[18]Agosto!$D$24</f>
        <v>21.9</v>
      </c>
      <c r="V22" s="16">
        <f>[18]Agosto!$D$25</f>
        <v>10.5</v>
      </c>
      <c r="W22" s="16">
        <f>[18]Agosto!$D$26</f>
        <v>14</v>
      </c>
      <c r="X22" s="16">
        <f>[18]Agosto!$D$27</f>
        <v>17.899999999999999</v>
      </c>
      <c r="Y22" s="16">
        <f>[18]Agosto!$D$28</f>
        <v>20.100000000000001</v>
      </c>
      <c r="Z22" s="16">
        <f>[18]Agosto!$D$29</f>
        <v>16.8</v>
      </c>
      <c r="AA22" s="16">
        <f>[18]Agosto!$D$30</f>
        <v>18.899999999999999</v>
      </c>
      <c r="AB22" s="16">
        <f>[18]Agosto!$D$31</f>
        <v>18.399999999999999</v>
      </c>
      <c r="AC22" s="16">
        <f>[18]Agosto!$D$32</f>
        <v>19.5</v>
      </c>
      <c r="AD22" s="16">
        <f>[18]Agosto!$D$33</f>
        <v>18.3</v>
      </c>
      <c r="AE22" s="16">
        <f>[18]Agosto!$D$34</f>
        <v>19.3</v>
      </c>
      <c r="AF22" s="16">
        <f>[18]Agosto!$D$35</f>
        <v>18.5</v>
      </c>
      <c r="AG22" s="22">
        <f t="shared" si="5"/>
        <v>9.1</v>
      </c>
      <c r="AH22" s="92">
        <f t="shared" si="6"/>
        <v>17.29354838709677</v>
      </c>
    </row>
    <row r="23" spans="1:34" ht="17.100000000000001" customHeight="1" x14ac:dyDescent="0.2">
      <c r="A23" s="87" t="s">
        <v>13</v>
      </c>
      <c r="B23" s="16">
        <f>[19]Agosto!$D$5</f>
        <v>12.1</v>
      </c>
      <c r="C23" s="16">
        <f>[19]Agosto!$D$6</f>
        <v>14.6</v>
      </c>
      <c r="D23" s="16">
        <f>[19]Agosto!$D$7</f>
        <v>14.1</v>
      </c>
      <c r="E23" s="16">
        <f>[19]Agosto!$D$8</f>
        <v>9.6999999999999993</v>
      </c>
      <c r="F23" s="16">
        <f>[19]Agosto!$D$9</f>
        <v>14.2</v>
      </c>
      <c r="G23" s="16">
        <f>[19]Agosto!$D$10</f>
        <v>14.1</v>
      </c>
      <c r="H23" s="16">
        <f>[19]Agosto!$D$11</f>
        <v>14.9</v>
      </c>
      <c r="I23" s="16">
        <f>[19]Agosto!$D$12</f>
        <v>16.399999999999999</v>
      </c>
      <c r="J23" s="16">
        <f>[19]Agosto!$D$13</f>
        <v>17.7</v>
      </c>
      <c r="K23" s="16">
        <f>[19]Agosto!$D$14</f>
        <v>18.100000000000001</v>
      </c>
      <c r="L23" s="16">
        <f>[19]Agosto!$D$15</f>
        <v>15.7</v>
      </c>
      <c r="M23" s="16">
        <f>[19]Agosto!$D$16</f>
        <v>18.399999999999999</v>
      </c>
      <c r="N23" s="16">
        <f>[19]Agosto!$D$17</f>
        <v>17.600000000000001</v>
      </c>
      <c r="O23" s="16">
        <f>[19]Agosto!$D$18</f>
        <v>16.3</v>
      </c>
      <c r="P23" s="16">
        <f>[19]Agosto!$D$19</f>
        <v>18.7</v>
      </c>
      <c r="Q23" s="16">
        <f>[19]Agosto!$D$20</f>
        <v>20.9</v>
      </c>
      <c r="R23" s="16">
        <f>[19]Agosto!$D$21</f>
        <v>20.8</v>
      </c>
      <c r="S23" s="16">
        <f>[19]Agosto!$D$22</f>
        <v>20.3</v>
      </c>
      <c r="T23" s="16">
        <f>[19]Agosto!$D$23</f>
        <v>20.7</v>
      </c>
      <c r="U23" s="16">
        <f>[19]Agosto!$D$24</f>
        <v>23.7</v>
      </c>
      <c r="V23" s="16">
        <f>[19]Agosto!$D$25</f>
        <v>13.5</v>
      </c>
      <c r="W23" s="16">
        <f>[19]Agosto!$D$26</f>
        <v>11.8</v>
      </c>
      <c r="X23" s="16">
        <f>[19]Agosto!$D$27</f>
        <v>19</v>
      </c>
      <c r="Y23" s="16">
        <f>[19]Agosto!$D$28</f>
        <v>20.3</v>
      </c>
      <c r="Z23" s="16">
        <f>[19]Agosto!$D$29</f>
        <v>18.899999999999999</v>
      </c>
      <c r="AA23" s="16">
        <f>[19]Agosto!$D$30</f>
        <v>18.3</v>
      </c>
      <c r="AB23" s="16">
        <f>[19]Agosto!$D$31</f>
        <v>18</v>
      </c>
      <c r="AC23" s="16">
        <f>[19]Agosto!$D$32</f>
        <v>18.5</v>
      </c>
      <c r="AD23" s="16">
        <f>[19]Agosto!$D$33</f>
        <v>18.2</v>
      </c>
      <c r="AE23" s="16">
        <f>[19]Agosto!$D$34</f>
        <v>17.7</v>
      </c>
      <c r="AF23" s="16">
        <f>[19]Agosto!$D$35</f>
        <v>17.7</v>
      </c>
      <c r="AG23" s="22">
        <f t="shared" si="5"/>
        <v>9.6999999999999993</v>
      </c>
      <c r="AH23" s="92">
        <f t="shared" si="6"/>
        <v>17.125806451612906</v>
      </c>
    </row>
    <row r="24" spans="1:34" ht="17.100000000000001" customHeight="1" x14ac:dyDescent="0.2">
      <c r="A24" s="87" t="s">
        <v>14</v>
      </c>
      <c r="B24" s="16">
        <f>[20]Agosto!$D$5</f>
        <v>9.4</v>
      </c>
      <c r="C24" s="16">
        <f>[20]Agosto!$D$6</f>
        <v>11.3</v>
      </c>
      <c r="D24" s="16">
        <f>[20]Agosto!$D$7</f>
        <v>13.7</v>
      </c>
      <c r="E24" s="16">
        <f>[20]Agosto!$D$8</f>
        <v>8.8000000000000007</v>
      </c>
      <c r="F24" s="16">
        <f>[20]Agosto!$D$9</f>
        <v>11.5</v>
      </c>
      <c r="G24" s="16">
        <f>[20]Agosto!$D$10</f>
        <v>10.9</v>
      </c>
      <c r="H24" s="16">
        <f>[20]Agosto!$D$11</f>
        <v>10.8</v>
      </c>
      <c r="I24" s="16">
        <f>[20]Agosto!$D$12</f>
        <v>13.6</v>
      </c>
      <c r="J24" s="16">
        <f>[20]Agosto!$D$13</f>
        <v>15.2</v>
      </c>
      <c r="K24" s="16">
        <f>[20]Agosto!$D$14</f>
        <v>14.9</v>
      </c>
      <c r="L24" s="16">
        <f>[20]Agosto!$D$15</f>
        <v>15.6</v>
      </c>
      <c r="M24" s="16">
        <f>[20]Agosto!$D$16</f>
        <v>15</v>
      </c>
      <c r="N24" s="16">
        <f>[20]Agosto!$D$17</f>
        <v>21.2</v>
      </c>
      <c r="O24" s="16">
        <f>[20]Agosto!$D$18</f>
        <v>19.399999999999999</v>
      </c>
      <c r="P24" s="16">
        <f>[20]Agosto!$D$19</f>
        <v>18.600000000000001</v>
      </c>
      <c r="Q24" s="16">
        <f>[20]Agosto!$D$20</f>
        <v>18</v>
      </c>
      <c r="R24" s="16">
        <f>[20]Agosto!$D$21</f>
        <v>18.7</v>
      </c>
      <c r="S24" s="16">
        <f>[20]Agosto!$D$22</f>
        <v>18.7</v>
      </c>
      <c r="T24" s="16">
        <f>[20]Agosto!$D$23</f>
        <v>17.399999999999999</v>
      </c>
      <c r="U24" s="16">
        <f>[20]Agosto!$D$24</f>
        <v>18.7</v>
      </c>
      <c r="V24" s="16">
        <f>[20]Agosto!$D$25</f>
        <v>16.2</v>
      </c>
      <c r="W24" s="16">
        <f>[20]Agosto!$D$26</f>
        <v>13.4</v>
      </c>
      <c r="X24" s="16">
        <f>[20]Agosto!$D$27</f>
        <v>18.399999999999999</v>
      </c>
      <c r="Y24" s="16">
        <f>[20]Agosto!$D$28</f>
        <v>17.100000000000001</v>
      </c>
      <c r="Z24" s="16">
        <f>[20]Agosto!$D$29</f>
        <v>15.9</v>
      </c>
      <c r="AA24" s="16">
        <f>[20]Agosto!$D$30</f>
        <v>15.6</v>
      </c>
      <c r="AB24" s="16">
        <f>[20]Agosto!$D$31</f>
        <v>13.9</v>
      </c>
      <c r="AC24" s="16">
        <f>[20]Agosto!$D$32</f>
        <v>15.4</v>
      </c>
      <c r="AD24" s="16">
        <f>[20]Agosto!$D$33</f>
        <v>13.4</v>
      </c>
      <c r="AE24" s="16">
        <f>[20]Agosto!$D$34</f>
        <v>13.7</v>
      </c>
      <c r="AF24" s="16">
        <f>[20]Agosto!$D$35</f>
        <v>13.8</v>
      </c>
      <c r="AG24" s="22">
        <f t="shared" si="5"/>
        <v>8.8000000000000007</v>
      </c>
      <c r="AH24" s="92">
        <f t="shared" si="6"/>
        <v>15.10322580645161</v>
      </c>
    </row>
    <row r="25" spans="1:34" ht="17.100000000000001" customHeight="1" x14ac:dyDescent="0.2">
      <c r="A25" s="87" t="s">
        <v>15</v>
      </c>
      <c r="B25" s="16">
        <f>[21]Agosto!$D$5</f>
        <v>14.8</v>
      </c>
      <c r="C25" s="16">
        <f>[21]Agosto!$D$6</f>
        <v>12.6</v>
      </c>
      <c r="D25" s="16">
        <f>[21]Agosto!$D$7</f>
        <v>10.6</v>
      </c>
      <c r="E25" s="16">
        <f>[21]Agosto!$D$8</f>
        <v>10.5</v>
      </c>
      <c r="F25" s="16">
        <f>[21]Agosto!$D$9</f>
        <v>10</v>
      </c>
      <c r="G25" s="16">
        <f>[21]Agosto!$D$10</f>
        <v>11.5</v>
      </c>
      <c r="H25" s="16">
        <f>[21]Agosto!$D$11</f>
        <v>12.3</v>
      </c>
      <c r="I25" s="16">
        <f>[21]Agosto!$D$12</f>
        <v>15.6</v>
      </c>
      <c r="J25" s="16">
        <f>[21]Agosto!$D$13</f>
        <v>24.3</v>
      </c>
      <c r="K25" s="16">
        <f>[21]Agosto!$D$14</f>
        <v>19.7</v>
      </c>
      <c r="L25" s="16">
        <f>[21]Agosto!$D$15</f>
        <v>17.600000000000001</v>
      </c>
      <c r="M25" s="16">
        <f>[21]Agosto!$D$16</f>
        <v>17.399999999999999</v>
      </c>
      <c r="N25" s="16">
        <f>[21]Agosto!$D$17</f>
        <v>13.3</v>
      </c>
      <c r="O25" s="16">
        <f>[21]Agosto!$D$18</f>
        <v>9.9</v>
      </c>
      <c r="P25" s="16">
        <f>[21]Agosto!$D$19</f>
        <v>12.2</v>
      </c>
      <c r="Q25" s="16">
        <f>[21]Agosto!$D$20</f>
        <v>15.9</v>
      </c>
      <c r="R25" s="16">
        <f>[21]Agosto!$D$21</f>
        <v>16.600000000000001</v>
      </c>
      <c r="S25" s="16">
        <f>[21]Agosto!$D$22</f>
        <v>16.7</v>
      </c>
      <c r="T25" s="16">
        <f>[21]Agosto!$D$23</f>
        <v>17.899999999999999</v>
      </c>
      <c r="U25" s="16">
        <f>[21]Agosto!$D$24</f>
        <v>13.9</v>
      </c>
      <c r="V25" s="16">
        <f>[21]Agosto!$D$25</f>
        <v>6.5</v>
      </c>
      <c r="W25" s="16">
        <f>[21]Agosto!$D$26</f>
        <v>10</v>
      </c>
      <c r="X25" s="16">
        <f>[21]Agosto!$D$27</f>
        <v>15.7</v>
      </c>
      <c r="Y25" s="16">
        <f>[21]Agosto!$D$28</f>
        <v>17.5</v>
      </c>
      <c r="Z25" s="16">
        <f>[21]Agosto!$D$29</f>
        <v>16.899999999999999</v>
      </c>
      <c r="AA25" s="16">
        <f>[21]Agosto!$D$30</f>
        <v>16.3</v>
      </c>
      <c r="AB25" s="16">
        <f>[21]Agosto!$D$31</f>
        <v>18.2</v>
      </c>
      <c r="AC25" s="16">
        <f>[21]Agosto!$D$32</f>
        <v>18.5</v>
      </c>
      <c r="AD25" s="16">
        <f>[21]Agosto!$D$33</f>
        <v>18.7</v>
      </c>
      <c r="AE25" s="16">
        <f>[21]Agosto!$D$34</f>
        <v>21</v>
      </c>
      <c r="AF25" s="16">
        <f>[21]Agosto!$D$35</f>
        <v>14.8</v>
      </c>
      <c r="AG25" s="22">
        <f t="shared" si="5"/>
        <v>6.5</v>
      </c>
      <c r="AH25" s="92">
        <f t="shared" si="6"/>
        <v>15.077419354838707</v>
      </c>
    </row>
    <row r="26" spans="1:34" ht="17.100000000000001" customHeight="1" x14ac:dyDescent="0.2">
      <c r="A26" s="87" t="s">
        <v>16</v>
      </c>
      <c r="B26" s="16">
        <f>[22]Agosto!$D$5</f>
        <v>17.8</v>
      </c>
      <c r="C26" s="16">
        <f>[22]Agosto!$D$6</f>
        <v>15</v>
      </c>
      <c r="D26" s="16">
        <f>[22]Agosto!$D$7</f>
        <v>13.3</v>
      </c>
      <c r="E26" s="16">
        <f>[22]Agosto!$D$8</f>
        <v>8.1999999999999993</v>
      </c>
      <c r="F26" s="16">
        <f>[22]Agosto!$D$9</f>
        <v>10.9</v>
      </c>
      <c r="G26" s="16">
        <f>[22]Agosto!$D$10</f>
        <v>15.3</v>
      </c>
      <c r="H26" s="16">
        <f>[22]Agosto!$D$11</f>
        <v>16.3</v>
      </c>
      <c r="I26" s="16">
        <f>[22]Agosto!$D$12</f>
        <v>24.1</v>
      </c>
      <c r="J26" s="16">
        <f>[22]Agosto!$D$13</f>
        <v>23.5</v>
      </c>
      <c r="K26" s="16">
        <f>[22]Agosto!$D$14</f>
        <v>24.9</v>
      </c>
      <c r="L26" s="16">
        <f>[22]Agosto!$D$15</f>
        <v>23.1</v>
      </c>
      <c r="M26" s="16">
        <f>[22]Agosto!$D$16</f>
        <v>20.399999999999999</v>
      </c>
      <c r="N26" s="16">
        <f>[22]Agosto!$D$17</f>
        <v>15.1</v>
      </c>
      <c r="O26" s="16">
        <f>[22]Agosto!$D$18</f>
        <v>13</v>
      </c>
      <c r="P26" s="16">
        <f>[22]Agosto!$D$19</f>
        <v>16.2</v>
      </c>
      <c r="Q26" s="16">
        <f>[22]Agosto!$D$20</f>
        <v>19.2</v>
      </c>
      <c r="R26" s="16">
        <f>[22]Agosto!$D$21</f>
        <v>19.399999999999999</v>
      </c>
      <c r="S26" s="16">
        <f>[22]Agosto!$D$22</f>
        <v>20.100000000000001</v>
      </c>
      <c r="T26" s="16">
        <f>[22]Agosto!$D$23</f>
        <v>21</v>
      </c>
      <c r="U26" s="16">
        <f>[22]Agosto!$D$24</f>
        <v>19.100000000000001</v>
      </c>
      <c r="V26" s="16">
        <f>[22]Agosto!$D$25</f>
        <v>8.1999999999999993</v>
      </c>
      <c r="W26" s="16">
        <f>[22]Agosto!$D$26</f>
        <v>9</v>
      </c>
      <c r="X26" s="16">
        <f>[22]Agosto!$D$27</f>
        <v>20.2</v>
      </c>
      <c r="Y26" s="16">
        <f>[22]Agosto!$D$28</f>
        <v>19.600000000000001</v>
      </c>
      <c r="Z26" s="16">
        <f>[22]Agosto!$D$29</f>
        <v>22.7</v>
      </c>
      <c r="AA26" s="16">
        <f>[22]Agosto!$D$30</f>
        <v>20.7</v>
      </c>
      <c r="AB26" s="16">
        <f>[22]Agosto!$D$31</f>
        <v>24.5</v>
      </c>
      <c r="AC26" s="16">
        <f>[22]Agosto!$D$32</f>
        <v>24.4</v>
      </c>
      <c r="AD26" s="16">
        <f>[22]Agosto!$D$33</f>
        <v>24.4</v>
      </c>
      <c r="AE26" s="16">
        <f>[22]Agosto!$D$34</f>
        <v>21.1</v>
      </c>
      <c r="AF26" s="16">
        <f>[22]Agosto!$D$35</f>
        <v>13.8</v>
      </c>
      <c r="AG26" s="22">
        <f t="shared" si="5"/>
        <v>8.1999999999999993</v>
      </c>
      <c r="AH26" s="92">
        <f t="shared" si="6"/>
        <v>18.20967741935484</v>
      </c>
    </row>
    <row r="27" spans="1:34" ht="17.100000000000001" customHeight="1" x14ac:dyDescent="0.2">
      <c r="A27" s="87" t="s">
        <v>17</v>
      </c>
      <c r="B27" s="16">
        <f>[23]Agosto!$D$5</f>
        <v>13.7</v>
      </c>
      <c r="C27" s="16">
        <f>[23]Agosto!$D$6</f>
        <v>14.9</v>
      </c>
      <c r="D27" s="16">
        <f>[23]Agosto!$D$7</f>
        <v>14.1</v>
      </c>
      <c r="E27" s="16">
        <f>[23]Agosto!$D$8</f>
        <v>10.4</v>
      </c>
      <c r="F27" s="16">
        <f>[23]Agosto!$D$9</f>
        <v>6.2</v>
      </c>
      <c r="G27" s="16">
        <f>[23]Agosto!$D$10</f>
        <v>12.4</v>
      </c>
      <c r="H27" s="16">
        <f>[23]Agosto!$D$11</f>
        <v>9.6999999999999993</v>
      </c>
      <c r="I27" s="16">
        <f>[23]Agosto!$D$12</f>
        <v>16.3</v>
      </c>
      <c r="J27" s="16">
        <f>[23]Agosto!$D$13</f>
        <v>15</v>
      </c>
      <c r="K27" s="16">
        <f>[23]Agosto!$D$14</f>
        <v>13.9</v>
      </c>
      <c r="L27" s="16">
        <f>[23]Agosto!$D$15</f>
        <v>16.399999999999999</v>
      </c>
      <c r="M27" s="16">
        <f>[23]Agosto!$D$16</f>
        <v>18.8</v>
      </c>
      <c r="N27" s="16">
        <f>[23]Agosto!$D$17</f>
        <v>16</v>
      </c>
      <c r="O27" s="16">
        <f>[23]Agosto!$D$18</f>
        <v>10.5</v>
      </c>
      <c r="P27" s="16">
        <f>[23]Agosto!$D$19</f>
        <v>14.2</v>
      </c>
      <c r="Q27" s="16">
        <f>[23]Agosto!$D$20</f>
        <v>15.8</v>
      </c>
      <c r="R27" s="16">
        <f>[23]Agosto!$D$21</f>
        <v>18</v>
      </c>
      <c r="S27" s="16">
        <f>[23]Agosto!$D$22</f>
        <v>18.2</v>
      </c>
      <c r="T27" s="16">
        <f>[23]Agosto!$D$23</f>
        <v>18.899999999999999</v>
      </c>
      <c r="U27" s="16">
        <f>[23]Agosto!$D$24</f>
        <v>17.2</v>
      </c>
      <c r="V27" s="16">
        <f>[23]Agosto!$D$25</f>
        <v>6.6</v>
      </c>
      <c r="W27" s="16">
        <f>[23]Agosto!$D$26</f>
        <v>11.2</v>
      </c>
      <c r="X27" s="16">
        <f>[23]Agosto!$D$27</f>
        <v>18.2</v>
      </c>
      <c r="Y27" s="16">
        <f>[23]Agosto!$D$28</f>
        <v>20.100000000000001</v>
      </c>
      <c r="Z27" s="16">
        <f>[23]Agosto!$D$29</f>
        <v>19.2</v>
      </c>
      <c r="AA27" s="16">
        <f>[23]Agosto!$D$30</f>
        <v>15.6</v>
      </c>
      <c r="AB27" s="16">
        <f>[23]Agosto!$D$31</f>
        <v>17.5</v>
      </c>
      <c r="AC27" s="16">
        <f>[23]Agosto!$D$32</f>
        <v>15.6</v>
      </c>
      <c r="AD27" s="16">
        <f>[23]Agosto!$D$33</f>
        <v>16.899999999999999</v>
      </c>
      <c r="AE27" s="16">
        <f>[23]Agosto!$D$34</f>
        <v>13.7</v>
      </c>
      <c r="AF27" s="16">
        <f>[23]Agosto!$D$35</f>
        <v>18.600000000000001</v>
      </c>
      <c r="AG27" s="22">
        <f t="shared" si="5"/>
        <v>6.2</v>
      </c>
      <c r="AH27" s="92">
        <f t="shared" si="6"/>
        <v>14.961290322580645</v>
      </c>
    </row>
    <row r="28" spans="1:34" ht="17.100000000000001" customHeight="1" x14ac:dyDescent="0.2">
      <c r="A28" s="87" t="s">
        <v>18</v>
      </c>
      <c r="B28" s="16">
        <f>[24]Agosto!$D$5</f>
        <v>14</v>
      </c>
      <c r="C28" s="16">
        <f>[24]Agosto!$D$6</f>
        <v>13.8</v>
      </c>
      <c r="D28" s="16">
        <f>[24]Agosto!$D$7</f>
        <v>12.1</v>
      </c>
      <c r="E28" s="16">
        <f>[24]Agosto!$D$8</f>
        <v>9.8000000000000007</v>
      </c>
      <c r="F28" s="16">
        <f>[24]Agosto!$D$9</f>
        <v>13.2</v>
      </c>
      <c r="G28" s="16">
        <f>[24]Agosto!$D$10</f>
        <v>14.7</v>
      </c>
      <c r="H28" s="16">
        <f>[24]Agosto!$D$11</f>
        <v>15.9</v>
      </c>
      <c r="I28" s="16">
        <f>[24]Agosto!$D$12</f>
        <v>16.7</v>
      </c>
      <c r="J28" s="16">
        <f>[24]Agosto!$D$13</f>
        <v>15.7</v>
      </c>
      <c r="K28" s="16">
        <f>[24]Agosto!$D$14</f>
        <v>15.7</v>
      </c>
      <c r="L28" s="16">
        <f>[24]Agosto!$D$15</f>
        <v>16.7</v>
      </c>
      <c r="M28" s="16">
        <f>[24]Agosto!$D$16</f>
        <v>19.3</v>
      </c>
      <c r="N28" s="16">
        <f>[24]Agosto!$D$17</f>
        <v>18.3</v>
      </c>
      <c r="O28" s="16">
        <f>[24]Agosto!$D$18</f>
        <v>17</v>
      </c>
      <c r="P28" s="16">
        <f>[24]Agosto!$D$19</f>
        <v>17.7</v>
      </c>
      <c r="Q28" s="16">
        <f>[24]Agosto!$D$20</f>
        <v>16.600000000000001</v>
      </c>
      <c r="R28" s="16">
        <f>[24]Agosto!$D$21</f>
        <v>17.600000000000001</v>
      </c>
      <c r="S28" s="16">
        <f>[24]Agosto!$D$22</f>
        <v>17.100000000000001</v>
      </c>
      <c r="T28" s="16">
        <f>[24]Agosto!$D$23</f>
        <v>18.2</v>
      </c>
      <c r="U28" s="16">
        <f>[24]Agosto!$D$24</f>
        <v>19.100000000000001</v>
      </c>
      <c r="V28" s="16">
        <f>[24]Agosto!$D$25</f>
        <v>11.8</v>
      </c>
      <c r="W28" s="16">
        <f>[24]Agosto!$D$26</f>
        <v>12.7</v>
      </c>
      <c r="X28" s="16">
        <f>[24]Agosto!$D$27</f>
        <v>18</v>
      </c>
      <c r="Y28" s="16">
        <f>[24]Agosto!$D$28</f>
        <v>19.899999999999999</v>
      </c>
      <c r="Z28" s="16">
        <f>[24]Agosto!$D$29</f>
        <v>17.600000000000001</v>
      </c>
      <c r="AA28" s="16">
        <f>[24]Agosto!$D$30</f>
        <v>17.399999999999999</v>
      </c>
      <c r="AB28" s="16">
        <f>[24]Agosto!$D$31</f>
        <v>17.7</v>
      </c>
      <c r="AC28" s="16">
        <f>[24]Agosto!$D$32</f>
        <v>18.3</v>
      </c>
      <c r="AD28" s="16">
        <f>[24]Agosto!$D$33</f>
        <v>17.2</v>
      </c>
      <c r="AE28" s="16">
        <f>[24]Agosto!$D$34</f>
        <v>19.3</v>
      </c>
      <c r="AF28" s="16">
        <f>[24]Agosto!$D$35</f>
        <v>17.2</v>
      </c>
      <c r="AG28" s="22">
        <f t="shared" si="5"/>
        <v>9.8000000000000007</v>
      </c>
      <c r="AH28" s="92">
        <f t="shared" si="6"/>
        <v>16.332258064516129</v>
      </c>
    </row>
    <row r="29" spans="1:34" ht="17.100000000000001" customHeight="1" x14ac:dyDescent="0.2">
      <c r="A29" s="87" t="s">
        <v>19</v>
      </c>
      <c r="B29" s="16">
        <f>[25]Agosto!$D$5</f>
        <v>15.3</v>
      </c>
      <c r="C29" s="16">
        <f>[25]Agosto!$D$6</f>
        <v>15.3</v>
      </c>
      <c r="D29" s="16">
        <f>[25]Agosto!$D$7</f>
        <v>12.5</v>
      </c>
      <c r="E29" s="16">
        <f>[25]Agosto!$D$8</f>
        <v>10.4</v>
      </c>
      <c r="F29" s="16">
        <f>[25]Agosto!$D$9</f>
        <v>11.9</v>
      </c>
      <c r="G29" s="16">
        <f>[25]Agosto!$D$10</f>
        <v>12.2</v>
      </c>
      <c r="H29" s="16">
        <f>[25]Agosto!$D$11</f>
        <v>13.4</v>
      </c>
      <c r="I29" s="16">
        <f>[25]Agosto!$D$12</f>
        <v>17.899999999999999</v>
      </c>
      <c r="J29" s="16">
        <f>[25]Agosto!$D$13</f>
        <v>17.899999999999999</v>
      </c>
      <c r="K29" s="16">
        <f>[25]Agosto!$D$14</f>
        <v>18.8</v>
      </c>
      <c r="L29" s="16">
        <f>[25]Agosto!$D$15</f>
        <v>19.7</v>
      </c>
      <c r="M29" s="16">
        <f>[25]Agosto!$D$16</f>
        <v>20.5</v>
      </c>
      <c r="N29" s="16">
        <f>[25]Agosto!$D$17</f>
        <v>14.6</v>
      </c>
      <c r="O29" s="16">
        <f>[25]Agosto!$D$18</f>
        <v>9.1</v>
      </c>
      <c r="P29" s="16">
        <f>[25]Agosto!$D$19</f>
        <v>11.8</v>
      </c>
      <c r="Q29" s="16">
        <f>[25]Agosto!$D$20</f>
        <v>16.3</v>
      </c>
      <c r="R29" s="16">
        <f>[25]Agosto!$D$21</f>
        <v>15.6</v>
      </c>
      <c r="S29" s="16">
        <f>[25]Agosto!$D$22</f>
        <v>16.100000000000001</v>
      </c>
      <c r="T29" s="16">
        <f>[25]Agosto!$D$23</f>
        <v>18.5</v>
      </c>
      <c r="U29" s="16">
        <f>[25]Agosto!$D$24</f>
        <v>12</v>
      </c>
      <c r="V29" s="16">
        <f>[25]Agosto!$D$25</f>
        <v>6.1</v>
      </c>
      <c r="W29" s="16">
        <f>[25]Agosto!$D$26</f>
        <v>9.9</v>
      </c>
      <c r="X29" s="16">
        <f>[25]Agosto!$D$27</f>
        <v>15.6</v>
      </c>
      <c r="Y29" s="16">
        <f>[25]Agosto!$D$28</f>
        <v>18</v>
      </c>
      <c r="Z29" s="16">
        <f>[25]Agosto!$D$29</f>
        <v>18.399999999999999</v>
      </c>
      <c r="AA29" s="16">
        <f>[25]Agosto!$D$30</f>
        <v>16.399999999999999</v>
      </c>
      <c r="AB29" s="16">
        <f>[25]Agosto!$D$31</f>
        <v>18.8</v>
      </c>
      <c r="AC29" s="16">
        <f>[25]Agosto!$D$32</f>
        <v>18</v>
      </c>
      <c r="AD29" s="16">
        <f>[25]Agosto!$D$33</f>
        <v>19</v>
      </c>
      <c r="AE29" s="16">
        <f>[25]Agosto!$D$34</f>
        <v>18.7</v>
      </c>
      <c r="AF29" s="16">
        <f>[25]Agosto!$D$35</f>
        <v>15.1</v>
      </c>
      <c r="AG29" s="22">
        <f t="shared" si="5"/>
        <v>6.1</v>
      </c>
      <c r="AH29" s="92">
        <f t="shared" si="6"/>
        <v>15.283870967741937</v>
      </c>
    </row>
    <row r="30" spans="1:34" ht="17.100000000000001" customHeight="1" x14ac:dyDescent="0.2">
      <c r="A30" s="87" t="s">
        <v>31</v>
      </c>
      <c r="B30" s="16">
        <f>[26]Agosto!$D$5</f>
        <v>22.3</v>
      </c>
      <c r="C30" s="16">
        <f>[26]Agosto!$D$6</f>
        <v>23.5</v>
      </c>
      <c r="D30" s="16">
        <f>[26]Agosto!$D$7</f>
        <v>15</v>
      </c>
      <c r="E30" s="16">
        <f>[26]Agosto!$D$8</f>
        <v>15</v>
      </c>
      <c r="F30" s="16">
        <f>[26]Agosto!$D$9</f>
        <v>12</v>
      </c>
      <c r="G30" s="16">
        <f>[26]Agosto!$D$10</f>
        <v>16.899999999999999</v>
      </c>
      <c r="H30" s="16">
        <f>[26]Agosto!$D$11</f>
        <v>24.7</v>
      </c>
      <c r="I30" s="16">
        <f>[26]Agosto!$D$12</f>
        <v>26.6</v>
      </c>
      <c r="J30" s="16">
        <f>[26]Agosto!$D$13</f>
        <v>27.3</v>
      </c>
      <c r="K30" s="16">
        <f>[26]Agosto!$D$14</f>
        <v>27.1</v>
      </c>
      <c r="L30" s="16">
        <f>[26]Agosto!$D$15</f>
        <v>23.2</v>
      </c>
      <c r="M30" s="16">
        <f>[26]Agosto!$D$16</f>
        <v>27.2</v>
      </c>
      <c r="N30" s="16">
        <f>[26]Agosto!$D$17</f>
        <v>21.7</v>
      </c>
      <c r="O30" s="16">
        <f>[26]Agosto!$D$18</f>
        <v>16.399999999999999</v>
      </c>
      <c r="P30" s="16">
        <f>[26]Agosto!$D$19</f>
        <v>15.1</v>
      </c>
      <c r="Q30" s="16" t="str">
        <f>[26]Agosto!$D$20</f>
        <v>*</v>
      </c>
      <c r="R30" s="16" t="str">
        <f>[26]Agosto!$D$21</f>
        <v>*</v>
      </c>
      <c r="S30" s="16">
        <f>[26]Agosto!$D$22</f>
        <v>22.7</v>
      </c>
      <c r="T30" s="16">
        <f>[26]Agosto!$D$23</f>
        <v>23.7</v>
      </c>
      <c r="U30" s="16">
        <f>[26]Agosto!$D$24</f>
        <v>20.6</v>
      </c>
      <c r="V30" s="16">
        <f>[26]Agosto!$D$25</f>
        <v>9.1999999999999993</v>
      </c>
      <c r="W30" s="16">
        <f>[26]Agosto!$D$26</f>
        <v>17</v>
      </c>
      <c r="X30" s="16">
        <f>[26]Agosto!$D$27</f>
        <v>23.3</v>
      </c>
      <c r="Y30" s="16">
        <f>[26]Agosto!$D$28</f>
        <v>26</v>
      </c>
      <c r="Z30" s="16">
        <f>[26]Agosto!$D$29</f>
        <v>23.2</v>
      </c>
      <c r="AA30" s="16">
        <f>[26]Agosto!$D$30</f>
        <v>24.3</v>
      </c>
      <c r="AB30" s="16" t="str">
        <f>[26]Agosto!$D$31</f>
        <v>*</v>
      </c>
      <c r="AC30" s="16">
        <f>[26]Agosto!$D$32</f>
        <v>27.8</v>
      </c>
      <c r="AD30" s="16">
        <f>[26]Agosto!$D$33</f>
        <v>31.5</v>
      </c>
      <c r="AE30" s="16" t="str">
        <f>[26]Agosto!$D$34</f>
        <v>*</v>
      </c>
      <c r="AF30" s="16">
        <f>[26]Agosto!$D$35</f>
        <v>18.7</v>
      </c>
      <c r="AG30" s="22">
        <f t="shared" si="5"/>
        <v>9.1999999999999993</v>
      </c>
      <c r="AH30" s="92">
        <f t="shared" si="6"/>
        <v>21.555555555555557</v>
      </c>
    </row>
    <row r="31" spans="1:34" ht="17.100000000000001" customHeight="1" x14ac:dyDescent="0.2">
      <c r="A31" s="87" t="s">
        <v>48</v>
      </c>
      <c r="B31" s="16">
        <f>[27]Agosto!$D$5</f>
        <v>20</v>
      </c>
      <c r="C31" s="16">
        <f>[27]Agosto!$D$6</f>
        <v>19.3</v>
      </c>
      <c r="D31" s="16">
        <f>[27]Agosto!$D$7</f>
        <v>15.2</v>
      </c>
      <c r="E31" s="16">
        <f>[27]Agosto!$D$8</f>
        <v>13.6</v>
      </c>
      <c r="F31" s="16">
        <f>[27]Agosto!$D$9</f>
        <v>15.6</v>
      </c>
      <c r="G31" s="16">
        <f>[27]Agosto!$D$10</f>
        <v>17.899999999999999</v>
      </c>
      <c r="H31" s="16">
        <f>[27]Agosto!$D$11</f>
        <v>18.899999999999999</v>
      </c>
      <c r="I31" s="16">
        <f>[27]Agosto!$D$12</f>
        <v>19</v>
      </c>
      <c r="J31" s="16">
        <f>[27]Agosto!$D$13</f>
        <v>18.3</v>
      </c>
      <c r="K31" s="16">
        <f>[27]Agosto!$D$14</f>
        <v>17.899999999999999</v>
      </c>
      <c r="L31" s="16">
        <f>[27]Agosto!$D$15</f>
        <v>20</v>
      </c>
      <c r="M31" s="16">
        <f>[27]Agosto!$D$16</f>
        <v>20.7</v>
      </c>
      <c r="N31" s="16">
        <f>[27]Agosto!$D$17</f>
        <v>22</v>
      </c>
      <c r="O31" s="16">
        <f>[27]Agosto!$D$18</f>
        <v>18</v>
      </c>
      <c r="P31" s="16">
        <f>[27]Agosto!$D$19</f>
        <v>20.5</v>
      </c>
      <c r="Q31" s="16">
        <f>[27]Agosto!$D$20</f>
        <v>19.7</v>
      </c>
      <c r="R31" s="16">
        <f>[27]Agosto!$D$21</f>
        <v>18.8</v>
      </c>
      <c r="S31" s="16">
        <f>[27]Agosto!$D$22</f>
        <v>19</v>
      </c>
      <c r="T31" s="16">
        <f>[27]Agosto!$D$23</f>
        <v>21.2</v>
      </c>
      <c r="U31" s="16">
        <f>[27]Agosto!$D$24</f>
        <v>20.2</v>
      </c>
      <c r="V31" s="16">
        <f>[27]Agosto!$D$25</f>
        <v>15.4</v>
      </c>
      <c r="W31" s="16">
        <f>[27]Agosto!$D$26</f>
        <v>15.7</v>
      </c>
      <c r="X31" s="16">
        <f>[27]Agosto!$D$27</f>
        <v>20.6</v>
      </c>
      <c r="Y31" s="16">
        <f>[27]Agosto!$D$28</f>
        <v>20.2</v>
      </c>
      <c r="Z31" s="16">
        <f>[27]Agosto!$D$29</f>
        <v>19.5</v>
      </c>
      <c r="AA31" s="16">
        <f>[27]Agosto!$D$30</f>
        <v>20.3</v>
      </c>
      <c r="AB31" s="16">
        <f>[27]Agosto!$D$31</f>
        <v>19.2</v>
      </c>
      <c r="AC31" s="16">
        <f>[27]Agosto!$D$32</f>
        <v>21.2</v>
      </c>
      <c r="AD31" s="16">
        <f>[27]Agosto!$D$33</f>
        <v>22</v>
      </c>
      <c r="AE31" s="16">
        <f>[27]Agosto!$D$34</f>
        <v>19.2</v>
      </c>
      <c r="AF31" s="16">
        <f>[27]Agosto!$D$35</f>
        <v>18.8</v>
      </c>
      <c r="AG31" s="22">
        <f>MIN(B31:AF31)</f>
        <v>13.6</v>
      </c>
      <c r="AH31" s="92">
        <f>AVERAGE(B31:AF31)</f>
        <v>18.964516129032258</v>
      </c>
    </row>
    <row r="32" spans="1:34" ht="17.100000000000001" customHeight="1" x14ac:dyDescent="0.2">
      <c r="A32" s="87" t="s">
        <v>20</v>
      </c>
      <c r="B32" s="16" t="str">
        <f>[28]Agosto!$D$5</f>
        <v>*</v>
      </c>
      <c r="C32" s="16" t="str">
        <f>[28]Agosto!$D$6</f>
        <v>*</v>
      </c>
      <c r="D32" s="16" t="str">
        <f>[28]Agosto!$D$7</f>
        <v>*</v>
      </c>
      <c r="E32" s="16" t="str">
        <f>[28]Agosto!$D$8</f>
        <v>*</v>
      </c>
      <c r="F32" s="16" t="str">
        <f>[28]Agosto!$D$9</f>
        <v>*</v>
      </c>
      <c r="G32" s="16" t="str">
        <f>[28]Agosto!$D$10</f>
        <v>*</v>
      </c>
      <c r="H32" s="16" t="str">
        <f>[28]Agosto!$D$11</f>
        <v>*</v>
      </c>
      <c r="I32" s="16" t="str">
        <f>[28]Agosto!$D$12</f>
        <v>*</v>
      </c>
      <c r="J32" s="16" t="str">
        <f>[28]Agosto!$D$13</f>
        <v>*</v>
      </c>
      <c r="K32" s="16" t="str">
        <f>[28]Agosto!$D$14</f>
        <v>*</v>
      </c>
      <c r="L32" s="16" t="str">
        <f>[28]Agosto!$D$15</f>
        <v>*</v>
      </c>
      <c r="M32" s="16" t="str">
        <f>[28]Agosto!$D$16</f>
        <v>*</v>
      </c>
      <c r="N32" s="16" t="str">
        <f>[28]Agosto!$D$17</f>
        <v>*</v>
      </c>
      <c r="O32" s="16" t="str">
        <f>[28]Agosto!$D$18</f>
        <v>*</v>
      </c>
      <c r="P32" s="16" t="str">
        <f>[28]Agosto!$D$19</f>
        <v>*</v>
      </c>
      <c r="Q32" s="16" t="str">
        <f>[28]Agosto!$D$20</f>
        <v>*</v>
      </c>
      <c r="R32" s="16" t="str">
        <f>[28]Agosto!$D$21</f>
        <v>*</v>
      </c>
      <c r="S32" s="16" t="str">
        <f>[28]Agosto!$D$22</f>
        <v>*</v>
      </c>
      <c r="T32" s="16" t="str">
        <f>[28]Agosto!$D$23</f>
        <v>*</v>
      </c>
      <c r="U32" s="16" t="str">
        <f>[28]Agosto!$D$24</f>
        <v>*</v>
      </c>
      <c r="V32" s="16" t="str">
        <f>[28]Agosto!$D$25</f>
        <v>*</v>
      </c>
      <c r="W32" s="16" t="str">
        <f>[28]Agosto!$D$26</f>
        <v>*</v>
      </c>
      <c r="X32" s="16" t="str">
        <f>[28]Agosto!$D$27</f>
        <v>*</v>
      </c>
      <c r="Y32" s="16" t="str">
        <f>[28]Agosto!$D$28</f>
        <v>*</v>
      </c>
      <c r="Z32" s="16" t="str">
        <f>[28]Agosto!$D$29</f>
        <v>*</v>
      </c>
      <c r="AA32" s="16" t="str">
        <f>[28]Agosto!$D$30</f>
        <v>*</v>
      </c>
      <c r="AB32" s="16" t="str">
        <f>[28]Agosto!$D$31</f>
        <v>*</v>
      </c>
      <c r="AC32" s="16" t="str">
        <f>[28]Agosto!$D$32</f>
        <v>*</v>
      </c>
      <c r="AD32" s="16" t="str">
        <f>[28]Agosto!$D$33</f>
        <v>*</v>
      </c>
      <c r="AE32" s="16" t="str">
        <f>[28]Agosto!$D$34</f>
        <v>*</v>
      </c>
      <c r="AF32" s="16" t="str">
        <f>[28]Agosto!$D$35</f>
        <v>*</v>
      </c>
      <c r="AG32" s="22" t="s">
        <v>138</v>
      </c>
      <c r="AH32" s="92" t="s">
        <v>138</v>
      </c>
    </row>
    <row r="33" spans="1:35" s="5" customFormat="1" ht="17.100000000000001" customHeight="1" thickBot="1" x14ac:dyDescent="0.25">
      <c r="A33" s="107" t="s">
        <v>35</v>
      </c>
      <c r="B33" s="103">
        <f t="shared" ref="B33:AG33" si="9">MIN(B5:B32)</f>
        <v>9.4</v>
      </c>
      <c r="C33" s="103">
        <f t="shared" si="9"/>
        <v>9.4</v>
      </c>
      <c r="D33" s="103">
        <f t="shared" si="9"/>
        <v>10.6</v>
      </c>
      <c r="E33" s="103">
        <f t="shared" si="9"/>
        <v>6.1</v>
      </c>
      <c r="F33" s="103">
        <f t="shared" si="9"/>
        <v>6.2</v>
      </c>
      <c r="G33" s="103">
        <f t="shared" si="9"/>
        <v>9.4</v>
      </c>
      <c r="H33" s="103">
        <f t="shared" si="9"/>
        <v>9.1999999999999993</v>
      </c>
      <c r="I33" s="103">
        <f t="shared" si="9"/>
        <v>12.1</v>
      </c>
      <c r="J33" s="103">
        <f t="shared" si="9"/>
        <v>14.1</v>
      </c>
      <c r="K33" s="103">
        <f t="shared" si="9"/>
        <v>13.9</v>
      </c>
      <c r="L33" s="103">
        <f t="shared" si="9"/>
        <v>13.7</v>
      </c>
      <c r="M33" s="103">
        <f t="shared" si="9"/>
        <v>14.7</v>
      </c>
      <c r="N33" s="103">
        <f t="shared" si="9"/>
        <v>13.3</v>
      </c>
      <c r="O33" s="103">
        <f t="shared" si="9"/>
        <v>7.9</v>
      </c>
      <c r="P33" s="103">
        <f t="shared" si="9"/>
        <v>11.8</v>
      </c>
      <c r="Q33" s="103">
        <f t="shared" si="9"/>
        <v>15.8</v>
      </c>
      <c r="R33" s="103">
        <f t="shared" si="9"/>
        <v>15.6</v>
      </c>
      <c r="S33" s="103">
        <f t="shared" si="9"/>
        <v>16.100000000000001</v>
      </c>
      <c r="T33" s="103">
        <f t="shared" si="9"/>
        <v>16</v>
      </c>
      <c r="U33" s="103">
        <f t="shared" si="9"/>
        <v>12</v>
      </c>
      <c r="V33" s="103">
        <f t="shared" si="9"/>
        <v>4.7</v>
      </c>
      <c r="W33" s="103">
        <f t="shared" si="9"/>
        <v>8.5</v>
      </c>
      <c r="X33" s="103">
        <f t="shared" si="9"/>
        <v>14.3</v>
      </c>
      <c r="Y33" s="103">
        <f t="shared" si="9"/>
        <v>15.1</v>
      </c>
      <c r="Z33" s="103">
        <f t="shared" si="9"/>
        <v>13.9</v>
      </c>
      <c r="AA33" s="103">
        <f t="shared" si="9"/>
        <v>13</v>
      </c>
      <c r="AB33" s="103">
        <f t="shared" si="9"/>
        <v>13.9</v>
      </c>
      <c r="AC33" s="103">
        <f t="shared" si="9"/>
        <v>14.7</v>
      </c>
      <c r="AD33" s="103">
        <f t="shared" si="9"/>
        <v>13.4</v>
      </c>
      <c r="AE33" s="103">
        <f t="shared" si="9"/>
        <v>13.4</v>
      </c>
      <c r="AF33" s="103">
        <f t="shared" si="9"/>
        <v>13.8</v>
      </c>
      <c r="AG33" s="101">
        <f t="shared" si="9"/>
        <v>4.7</v>
      </c>
      <c r="AH33" s="108">
        <f>AVERAGE(AH5:AH32)</f>
        <v>16.737439652795601</v>
      </c>
    </row>
    <row r="34" spans="1:35" x14ac:dyDescent="0.2">
      <c r="A34" s="63"/>
      <c r="B34" s="64"/>
      <c r="C34" s="64"/>
      <c r="D34" s="64" t="s">
        <v>137</v>
      </c>
      <c r="E34" s="64"/>
      <c r="F34" s="64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6"/>
      <c r="AE34" s="67"/>
      <c r="AF34" s="68"/>
      <c r="AG34" s="68"/>
      <c r="AH34" s="69"/>
    </row>
    <row r="35" spans="1:35" x14ac:dyDescent="0.2">
      <c r="A35" s="63"/>
      <c r="B35" s="70" t="s">
        <v>134</v>
      </c>
      <c r="C35" s="70"/>
      <c r="D35" s="70"/>
      <c r="E35" s="70"/>
      <c r="F35" s="70"/>
      <c r="G35" s="70"/>
      <c r="H35" s="70"/>
      <c r="I35" s="70"/>
      <c r="J35" s="65"/>
      <c r="K35" s="65"/>
      <c r="L35" s="65"/>
      <c r="M35" s="65" t="s">
        <v>49</v>
      </c>
      <c r="N35" s="65"/>
      <c r="O35" s="65"/>
      <c r="P35" s="65"/>
      <c r="Q35" s="65"/>
      <c r="R35" s="65"/>
      <c r="S35" s="65"/>
      <c r="T35" s="128" t="s">
        <v>135</v>
      </c>
      <c r="U35" s="128"/>
      <c r="V35" s="128"/>
      <c r="W35" s="128"/>
      <c r="X35" s="128"/>
      <c r="Y35" s="65"/>
      <c r="Z35" s="65"/>
      <c r="AA35" s="65"/>
      <c r="AB35" s="65"/>
      <c r="AC35" s="65"/>
      <c r="AD35" s="66"/>
      <c r="AE35" s="65"/>
      <c r="AF35" s="65"/>
      <c r="AG35" s="66"/>
      <c r="AH35" s="76"/>
    </row>
    <row r="36" spans="1:35" x14ac:dyDescent="0.2">
      <c r="A36" s="73"/>
      <c r="B36" s="65"/>
      <c r="C36" s="65"/>
      <c r="D36" s="65"/>
      <c r="E36" s="65"/>
      <c r="F36" s="65"/>
      <c r="G36" s="65"/>
      <c r="H36" s="65"/>
      <c r="I36" s="65"/>
      <c r="J36" s="74"/>
      <c r="K36" s="74"/>
      <c r="L36" s="74"/>
      <c r="M36" s="74" t="s">
        <v>50</v>
      </c>
      <c r="N36" s="74"/>
      <c r="O36" s="74"/>
      <c r="P36" s="74"/>
      <c r="Q36" s="65"/>
      <c r="R36" s="65"/>
      <c r="S36" s="65"/>
      <c r="T36" s="129" t="s">
        <v>136</v>
      </c>
      <c r="U36" s="129"/>
      <c r="V36" s="129"/>
      <c r="W36" s="129"/>
      <c r="X36" s="129"/>
      <c r="Y36" s="65"/>
      <c r="Z36" s="65"/>
      <c r="AA36" s="65"/>
      <c r="AB36" s="65"/>
      <c r="AC36" s="65"/>
      <c r="AD36" s="66"/>
      <c r="AE36" s="67"/>
      <c r="AF36" s="68"/>
      <c r="AG36" s="65"/>
      <c r="AH36" s="76"/>
      <c r="AI36" s="2"/>
    </row>
    <row r="37" spans="1:35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6"/>
      <c r="AE37" s="67"/>
      <c r="AF37" s="68"/>
      <c r="AG37" s="74"/>
      <c r="AH37" s="77"/>
      <c r="AI37" s="2"/>
    </row>
    <row r="38" spans="1:35" ht="13.5" thickBot="1" x14ac:dyDescent="0.2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1"/>
      <c r="AH38" s="96"/>
    </row>
  </sheetData>
  <sheetProtection password="C6EC" sheet="1" objects="1" scenarios="1"/>
  <mergeCells count="36">
    <mergeCell ref="T35:X35"/>
    <mergeCell ref="T36:X36"/>
    <mergeCell ref="A2:A4"/>
    <mergeCell ref="S3:S4"/>
    <mergeCell ref="V3:V4"/>
    <mergeCell ref="A1:AH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B2:AH2"/>
    <mergeCell ref="AF3:AF4"/>
    <mergeCell ref="T3:T4"/>
    <mergeCell ref="AE3:AE4"/>
    <mergeCell ref="Z3:Z4"/>
    <mergeCell ref="U3:U4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  <mergeCell ref="I3:I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topLeftCell="A11" zoomScale="90" zoomScaleNormal="90" workbookViewId="0">
      <selection activeCell="AJ39" sqref="AJ39:AJ40"/>
    </sheetView>
  </sheetViews>
  <sheetFormatPr defaultRowHeight="12.75" x14ac:dyDescent="0.2"/>
  <cols>
    <col min="1" max="1" width="19.140625" style="2" bestFit="1" customWidth="1"/>
    <col min="2" max="25" width="5.42578125" style="2" bestFit="1" customWidth="1"/>
    <col min="26" max="26" width="6" style="2" customWidth="1"/>
    <col min="27" max="31" width="5.42578125" style="2" bestFit="1" customWidth="1"/>
    <col min="32" max="32" width="5.42578125" style="2" customWidth="1"/>
    <col min="33" max="33" width="6.5703125" style="9" bestFit="1" customWidth="1"/>
    <col min="34" max="34" width="9.140625" style="1"/>
  </cols>
  <sheetData>
    <row r="1" spans="1:34" ht="20.100000000000001" customHeight="1" x14ac:dyDescent="0.2">
      <c r="A1" s="132" t="s">
        <v>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4"/>
    </row>
    <row r="2" spans="1:34" s="4" customFormat="1" ht="20.100000000000001" customHeight="1" x14ac:dyDescent="0.2">
      <c r="A2" s="135" t="s">
        <v>21</v>
      </c>
      <c r="B2" s="130" t="s">
        <v>133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1"/>
      <c r="AH2" s="7"/>
    </row>
    <row r="3" spans="1:34" s="5" customFormat="1" ht="20.100000000000001" customHeight="1" x14ac:dyDescent="0.2">
      <c r="A3" s="135"/>
      <c r="B3" s="127">
        <v>1</v>
      </c>
      <c r="C3" s="127">
        <f>SUM(B3+1)</f>
        <v>2</v>
      </c>
      <c r="D3" s="127">
        <f t="shared" ref="D3:AD3" si="0">SUM(C3+1)</f>
        <v>3</v>
      </c>
      <c r="E3" s="127">
        <f t="shared" si="0"/>
        <v>4</v>
      </c>
      <c r="F3" s="127">
        <f t="shared" si="0"/>
        <v>5</v>
      </c>
      <c r="G3" s="127">
        <f t="shared" si="0"/>
        <v>6</v>
      </c>
      <c r="H3" s="127">
        <f t="shared" si="0"/>
        <v>7</v>
      </c>
      <c r="I3" s="127">
        <f t="shared" si="0"/>
        <v>8</v>
      </c>
      <c r="J3" s="127">
        <f t="shared" si="0"/>
        <v>9</v>
      </c>
      <c r="K3" s="127">
        <f t="shared" si="0"/>
        <v>10</v>
      </c>
      <c r="L3" s="127">
        <f t="shared" si="0"/>
        <v>11</v>
      </c>
      <c r="M3" s="127">
        <f t="shared" si="0"/>
        <v>12</v>
      </c>
      <c r="N3" s="127">
        <f t="shared" si="0"/>
        <v>13</v>
      </c>
      <c r="O3" s="127">
        <f t="shared" si="0"/>
        <v>14</v>
      </c>
      <c r="P3" s="127">
        <f t="shared" si="0"/>
        <v>15</v>
      </c>
      <c r="Q3" s="127">
        <f t="shared" si="0"/>
        <v>16</v>
      </c>
      <c r="R3" s="127">
        <f t="shared" si="0"/>
        <v>17</v>
      </c>
      <c r="S3" s="127">
        <f t="shared" si="0"/>
        <v>18</v>
      </c>
      <c r="T3" s="127">
        <f t="shared" si="0"/>
        <v>19</v>
      </c>
      <c r="U3" s="127">
        <f t="shared" si="0"/>
        <v>20</v>
      </c>
      <c r="V3" s="127">
        <f t="shared" si="0"/>
        <v>21</v>
      </c>
      <c r="W3" s="127">
        <f t="shared" si="0"/>
        <v>22</v>
      </c>
      <c r="X3" s="127">
        <f t="shared" si="0"/>
        <v>23</v>
      </c>
      <c r="Y3" s="127">
        <f t="shared" si="0"/>
        <v>24</v>
      </c>
      <c r="Z3" s="127">
        <f t="shared" si="0"/>
        <v>25</v>
      </c>
      <c r="AA3" s="127">
        <f t="shared" si="0"/>
        <v>26</v>
      </c>
      <c r="AB3" s="127">
        <f t="shared" si="0"/>
        <v>27</v>
      </c>
      <c r="AC3" s="127">
        <f t="shared" si="0"/>
        <v>28</v>
      </c>
      <c r="AD3" s="127">
        <f t="shared" si="0"/>
        <v>29</v>
      </c>
      <c r="AE3" s="127">
        <v>30</v>
      </c>
      <c r="AF3" s="127">
        <v>31</v>
      </c>
      <c r="AG3" s="115" t="s">
        <v>38</v>
      </c>
      <c r="AH3" s="8"/>
    </row>
    <row r="4" spans="1:34" s="5" customFormat="1" ht="20.100000000000001" customHeight="1" x14ac:dyDescent="0.2">
      <c r="A4" s="135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15" t="s">
        <v>37</v>
      </c>
      <c r="AH4" s="8"/>
    </row>
    <row r="5" spans="1:34" s="5" customFormat="1" ht="20.100000000000001" customHeight="1" x14ac:dyDescent="0.2">
      <c r="A5" s="87" t="s">
        <v>44</v>
      </c>
      <c r="B5" s="16">
        <f>[1]Agosto!$E$5</f>
        <v>53.791666666666664</v>
      </c>
      <c r="C5" s="16">
        <f>[1]Agosto!$E$6</f>
        <v>55.125</v>
      </c>
      <c r="D5" s="16">
        <f>[1]Agosto!$E$7</f>
        <v>59.333333333333336</v>
      </c>
      <c r="E5" s="16">
        <f>[1]Agosto!$E$8</f>
        <v>70</v>
      </c>
      <c r="F5" s="16">
        <f>[1]Agosto!$E$9</f>
        <v>65.173913043478265</v>
      </c>
      <c r="G5" s="16">
        <f>[1]Agosto!$E$10</f>
        <v>59.304347826086953</v>
      </c>
      <c r="H5" s="16">
        <f>[1]Agosto!$E$11</f>
        <v>57.375</v>
      </c>
      <c r="I5" s="16">
        <f>[1]Agosto!$E$12</f>
        <v>52.208333333333336</v>
      </c>
      <c r="J5" s="16">
        <f>[1]Agosto!$E$13</f>
        <v>50.347826086956523</v>
      </c>
      <c r="K5" s="16">
        <f>[1]Agosto!$E$14</f>
        <v>52.166666666666664</v>
      </c>
      <c r="L5" s="16">
        <f>[1]Agosto!$E$15</f>
        <v>49.875</v>
      </c>
      <c r="M5" s="16">
        <f>[1]Agosto!$E$16</f>
        <v>43.541666666666664</v>
      </c>
      <c r="N5" s="16">
        <f>[1]Agosto!$E$17</f>
        <v>59.958333333333336</v>
      </c>
      <c r="O5" s="16">
        <f>[1]Agosto!$E$18</f>
        <v>74.166666666666671</v>
      </c>
      <c r="P5" s="16">
        <f>[1]Agosto!$E$19</f>
        <v>76.708333333333329</v>
      </c>
      <c r="Q5" s="16">
        <f>[1]Agosto!$E$20</f>
        <v>89.956521739130437</v>
      </c>
      <c r="R5" s="16">
        <f>[1]Agosto!$E$21</f>
        <v>95.916666666666671</v>
      </c>
      <c r="S5" s="16">
        <f>[1]Agosto!$E$22</f>
        <v>89.833333333333329</v>
      </c>
      <c r="T5" s="16">
        <f>[1]Agosto!$E$23</f>
        <v>83.125</v>
      </c>
      <c r="U5" s="16">
        <f>[1]Agosto!$E$24</f>
        <v>87.375</v>
      </c>
      <c r="V5" s="16">
        <f>[1]Agosto!$E$25</f>
        <v>69.941176470588232</v>
      </c>
      <c r="W5" s="16">
        <f>[1]Agosto!$E$26</f>
        <v>72.083333333333329</v>
      </c>
      <c r="X5" s="16">
        <f>[1]Agosto!$E$27</f>
        <v>62.75</v>
      </c>
      <c r="Y5" s="16">
        <f>[1]Agosto!$E$28</f>
        <v>55.291666666666664</v>
      </c>
      <c r="Z5" s="16">
        <f>[1]Agosto!$E$29</f>
        <v>46.916666666666664</v>
      </c>
      <c r="AA5" s="16">
        <f>[1]Agosto!$E$30</f>
        <v>55.208333333333336</v>
      </c>
      <c r="AB5" s="16">
        <f>[1]Agosto!$E$31</f>
        <v>51.833333333333336</v>
      </c>
      <c r="AC5" s="16">
        <f>[1]Agosto!$E$32</f>
        <v>48.25</v>
      </c>
      <c r="AD5" s="16">
        <f>[1]Agosto!$E$33</f>
        <v>51.083333333333336</v>
      </c>
      <c r="AE5" s="16">
        <f>[1]Agosto!$E$34</f>
        <v>51.458333333333336</v>
      </c>
      <c r="AF5" s="16">
        <f>[1]Agosto!$E$35</f>
        <v>52.791666666666664</v>
      </c>
      <c r="AG5" s="116">
        <f>AVERAGE(B5:AF5)</f>
        <v>62.673885542996992</v>
      </c>
      <c r="AH5" s="8"/>
    </row>
    <row r="6" spans="1:34" ht="17.100000000000001" customHeight="1" x14ac:dyDescent="0.2">
      <c r="A6" s="87" t="s">
        <v>0</v>
      </c>
      <c r="B6" s="16">
        <f>[2]Agosto!$E$5</f>
        <v>49.125</v>
      </c>
      <c r="C6" s="16">
        <f>[2]Agosto!$E$6</f>
        <v>54</v>
      </c>
      <c r="D6" s="16">
        <f>[2]Agosto!$E$7</f>
        <v>83.083333333333329</v>
      </c>
      <c r="E6" s="16">
        <f>[2]Agosto!$E$8</f>
        <v>75.208333333333329</v>
      </c>
      <c r="F6" s="16">
        <f>[2]Agosto!$E$9</f>
        <v>67.125</v>
      </c>
      <c r="G6" s="16">
        <f>[2]Agosto!$E$10</f>
        <v>64</v>
      </c>
      <c r="H6" s="16">
        <f>[2]Agosto!$E$11</f>
        <v>57.416666666666664</v>
      </c>
      <c r="I6" s="16">
        <f>[2]Agosto!$E$12</f>
        <v>47.25</v>
      </c>
      <c r="J6" s="16">
        <f>[2]Agosto!$E$13</f>
        <v>52.25</v>
      </c>
      <c r="K6" s="16">
        <f>[2]Agosto!$E$14</f>
        <v>48.958333333333336</v>
      </c>
      <c r="L6" s="16">
        <f>[2]Agosto!$E$15</f>
        <v>42.333333333333336</v>
      </c>
      <c r="M6" s="16">
        <f>[2]Agosto!$E$16</f>
        <v>43.125</v>
      </c>
      <c r="N6" s="16">
        <f>[2]Agosto!$E$17</f>
        <v>72.25</v>
      </c>
      <c r="O6" s="16">
        <f>[2]Agosto!$E$18</f>
        <v>82.083333333333329</v>
      </c>
      <c r="P6" s="16">
        <f>[2]Agosto!$E$19</f>
        <v>95.208333333333329</v>
      </c>
      <c r="Q6" s="16">
        <f>[2]Agosto!$E$20</f>
        <v>94.833333333333329</v>
      </c>
      <c r="R6" s="16">
        <f>[2]Agosto!$E$21</f>
        <v>86.5</v>
      </c>
      <c r="S6" s="16">
        <f>[2]Agosto!$E$22</f>
        <v>93</v>
      </c>
      <c r="T6" s="16">
        <f>[2]Agosto!$E$23</f>
        <v>61.545454545454547</v>
      </c>
      <c r="U6" s="16">
        <f>[2]Agosto!$E$24</f>
        <v>68.25</v>
      </c>
      <c r="V6" s="16">
        <f>[2]Agosto!$E$25</f>
        <v>56</v>
      </c>
      <c r="W6" s="16">
        <f>[2]Agosto!$E$26</f>
        <v>69.666666666666671</v>
      </c>
      <c r="X6" s="16">
        <f>[2]Agosto!$E$27</f>
        <v>72.75</v>
      </c>
      <c r="Y6" s="16">
        <f>[2]Agosto!$E$28</f>
        <v>62.333333333333336</v>
      </c>
      <c r="Z6" s="16">
        <f>[2]Agosto!$E$29</f>
        <v>53.125</v>
      </c>
      <c r="AA6" s="16">
        <f>[2]Agosto!$E$30</f>
        <v>53.125</v>
      </c>
      <c r="AB6" s="16">
        <f>[2]Agosto!$E$31</f>
        <v>51.875</v>
      </c>
      <c r="AC6" s="16">
        <f>[2]Agosto!$E$32</f>
        <v>48.291666666666664</v>
      </c>
      <c r="AD6" s="16">
        <f>[2]Agosto!$E$33</f>
        <v>46.458333333333336</v>
      </c>
      <c r="AE6" s="16">
        <f>[2]Agosto!$E$34</f>
        <v>50.625</v>
      </c>
      <c r="AF6" s="16">
        <f>[2]Agosto!$E$35</f>
        <v>61.708333333333336</v>
      </c>
      <c r="AG6" s="113">
        <f t="shared" ref="AG6:AG19" si="1">AVERAGE(B6:AF6)</f>
        <v>63.338831867057671</v>
      </c>
    </row>
    <row r="7" spans="1:34" ht="17.100000000000001" customHeight="1" x14ac:dyDescent="0.2">
      <c r="A7" s="87" t="s">
        <v>1</v>
      </c>
      <c r="B7" s="16">
        <f>[3]Agosto!$E$5</f>
        <v>26.555555555555557</v>
      </c>
      <c r="C7" s="16">
        <f>[3]Agosto!$E$6</f>
        <v>27.75</v>
      </c>
      <c r="D7" s="16" t="str">
        <f>[3]Agosto!$E$7</f>
        <v>*</v>
      </c>
      <c r="E7" s="16">
        <f>[3]Agosto!$E$8</f>
        <v>49.25</v>
      </c>
      <c r="F7" s="16">
        <f>[3]Agosto!$E$9</f>
        <v>38.75</v>
      </c>
      <c r="G7" s="16">
        <f>[3]Agosto!$E$10</f>
        <v>45.666666666666664</v>
      </c>
      <c r="H7" s="16">
        <f>[3]Agosto!$E$11</f>
        <v>46.5</v>
      </c>
      <c r="I7" s="16">
        <f>[3]Agosto!$E$12</f>
        <v>56</v>
      </c>
      <c r="J7" s="16">
        <f>[3]Agosto!$E$13</f>
        <v>56.75</v>
      </c>
      <c r="K7" s="16">
        <f>[3]Agosto!$E$14</f>
        <v>56.5</v>
      </c>
      <c r="L7" s="16">
        <f>[3]Agosto!$E$15</f>
        <v>39.833333333333336</v>
      </c>
      <c r="M7" s="16">
        <f>[3]Agosto!$E$16</f>
        <v>35</v>
      </c>
      <c r="N7" s="16">
        <f>[3]Agosto!$E$17</f>
        <v>68</v>
      </c>
      <c r="O7" s="16">
        <f>[3]Agosto!$E$18</f>
        <v>55.666666666666664</v>
      </c>
      <c r="P7" s="16">
        <f>[3]Agosto!$E$19</f>
        <v>59.25</v>
      </c>
      <c r="Q7" s="16">
        <f>[3]Agosto!$E$20</f>
        <v>74.5</v>
      </c>
      <c r="R7" s="16" t="str">
        <f>[3]Agosto!$E$21</f>
        <v>*</v>
      </c>
      <c r="S7" s="16">
        <f>[3]Agosto!$E$22</f>
        <v>72.36363636363636</v>
      </c>
      <c r="T7" s="16">
        <f>[3]Agosto!$E$23</f>
        <v>58.642857142857146</v>
      </c>
      <c r="U7" s="16">
        <f>[3]Agosto!$E$24</f>
        <v>64.3125</v>
      </c>
      <c r="V7" s="16">
        <f>[3]Agosto!$E$25</f>
        <v>42.46153846153846</v>
      </c>
      <c r="W7" s="16">
        <f>[3]Agosto!$E$26</f>
        <v>62.208333333333336</v>
      </c>
      <c r="X7" s="16">
        <f>[3]Agosto!$E$27</f>
        <v>57.958333333333336</v>
      </c>
      <c r="Y7" s="16">
        <f>[3]Agosto!$E$28</f>
        <v>52.875</v>
      </c>
      <c r="Z7" s="16">
        <f>[3]Agosto!$E$29</f>
        <v>34.375</v>
      </c>
      <c r="AA7" s="16">
        <f>[3]Agosto!$E$30</f>
        <v>52.541666666666664</v>
      </c>
      <c r="AB7" s="16">
        <f>[3]Agosto!$E$31</f>
        <v>55.25</v>
      </c>
      <c r="AC7" s="16">
        <f>[3]Agosto!$E$32</f>
        <v>53.75</v>
      </c>
      <c r="AD7" s="16">
        <f>[3]Agosto!$E$33</f>
        <v>41</v>
      </c>
      <c r="AE7" s="16">
        <f>[3]Agosto!$E$34</f>
        <v>52.208333333333336</v>
      </c>
      <c r="AF7" s="16">
        <f>[3]Agosto!$E$35</f>
        <v>58</v>
      </c>
      <c r="AG7" s="113">
        <f t="shared" si="1"/>
        <v>51.514462788169674</v>
      </c>
    </row>
    <row r="8" spans="1:34" ht="17.100000000000001" customHeight="1" x14ac:dyDescent="0.2">
      <c r="A8" s="87" t="s">
        <v>72</v>
      </c>
      <c r="B8" s="16">
        <f>[4]Agosto!$E$5</f>
        <v>43.208333333333336</v>
      </c>
      <c r="C8" s="16">
        <f>[4]Agosto!$E$6</f>
        <v>41.416666666666664</v>
      </c>
      <c r="D8" s="16">
        <f>[4]Agosto!$E$7</f>
        <v>62.625</v>
      </c>
      <c r="E8" s="16">
        <f>[4]Agosto!$E$8</f>
        <v>72.541666666666671</v>
      </c>
      <c r="F8" s="16">
        <f>[4]Agosto!$E$9</f>
        <v>59.5</v>
      </c>
      <c r="G8" s="16">
        <f>[4]Agosto!$E$10</f>
        <v>56.083333333333336</v>
      </c>
      <c r="H8" s="16">
        <f>[4]Agosto!$E$11</f>
        <v>53.833333333333336</v>
      </c>
      <c r="I8" s="16">
        <f>[4]Agosto!$E$12</f>
        <v>36.5</v>
      </c>
      <c r="J8" s="16">
        <f>[4]Agosto!$E$13</f>
        <v>31.208333333333332</v>
      </c>
      <c r="K8" s="16">
        <f>[4]Agosto!$E$14</f>
        <v>28.833333333333332</v>
      </c>
      <c r="L8" s="16">
        <f>[4]Agosto!$E$15</f>
        <v>46.25</v>
      </c>
      <c r="M8" s="16">
        <f>[4]Agosto!$E$16</f>
        <v>38.083333333333336</v>
      </c>
      <c r="N8" s="16">
        <f>[4]Agosto!$E$17</f>
        <v>43.791666666666664</v>
      </c>
      <c r="O8" s="16">
        <f>[4]Agosto!$E$18</f>
        <v>69.583333333333329</v>
      </c>
      <c r="P8" s="16">
        <f>[4]Agosto!$E$19</f>
        <v>81.541666666666671</v>
      </c>
      <c r="Q8" s="16">
        <f>[4]Agosto!$E$20</f>
        <v>92.75</v>
      </c>
      <c r="R8" s="16">
        <f>[4]Agosto!$E$21</f>
        <v>98.625</v>
      </c>
      <c r="S8" s="16">
        <f>[4]Agosto!$E$22</f>
        <v>90.375</v>
      </c>
      <c r="T8" s="16">
        <f>[4]Agosto!$E$23</f>
        <v>86.416666666666671</v>
      </c>
      <c r="U8" s="16">
        <f>[4]Agosto!$E$24</f>
        <v>75.375</v>
      </c>
      <c r="V8" s="16">
        <f>[4]Agosto!$E$25</f>
        <v>66.916666666666671</v>
      </c>
      <c r="W8" s="16">
        <f>[4]Agosto!$E$26</f>
        <v>64.958333333333329</v>
      </c>
      <c r="X8" s="16">
        <f>[4]Agosto!$E$27</f>
        <v>58.083333333333336</v>
      </c>
      <c r="Y8" s="16">
        <f>[4]Agosto!$E$28</f>
        <v>53.375</v>
      </c>
      <c r="Z8" s="16">
        <f>[4]Agosto!$E$29</f>
        <v>49.333333333333336</v>
      </c>
      <c r="AA8" s="16">
        <f>[4]Agosto!$E$30</f>
        <v>48.958333333333336</v>
      </c>
      <c r="AB8" s="16">
        <f>[4]Agosto!$E$31</f>
        <v>37.75</v>
      </c>
      <c r="AC8" s="16">
        <f>[4]Agosto!$E$32</f>
        <v>37.125</v>
      </c>
      <c r="AD8" s="16">
        <f>[4]Agosto!$E$33</f>
        <v>37.166666666666664</v>
      </c>
      <c r="AE8" s="16">
        <f>[4]Agosto!$E$34</f>
        <v>31.375</v>
      </c>
      <c r="AF8" s="16">
        <f>[4]Agosto!$E$35</f>
        <v>32.583333333333336</v>
      </c>
      <c r="AG8" s="113">
        <f t="shared" si="1"/>
        <v>55.682795698924728</v>
      </c>
    </row>
    <row r="9" spans="1:34" ht="17.100000000000001" customHeight="1" x14ac:dyDescent="0.2">
      <c r="A9" s="87" t="s">
        <v>45</v>
      </c>
      <c r="B9" s="16" t="str">
        <f>[5]Agosto!$E$5</f>
        <v>*</v>
      </c>
      <c r="C9" s="16" t="str">
        <f>[5]Agosto!$E$6</f>
        <v>*</v>
      </c>
      <c r="D9" s="16" t="str">
        <f>[5]Agosto!$E$7</f>
        <v>*</v>
      </c>
      <c r="E9" s="16">
        <f>[5]Agosto!$E$8</f>
        <v>53</v>
      </c>
      <c r="F9" s="16" t="str">
        <f>[5]Agosto!$E$9</f>
        <v>*</v>
      </c>
      <c r="G9" s="16" t="str">
        <f>[5]Agosto!$E$10</f>
        <v>*</v>
      </c>
      <c r="H9" s="16" t="str">
        <f>[5]Agosto!$E$11</f>
        <v>*</v>
      </c>
      <c r="I9" s="16" t="str">
        <f>[5]Agosto!$E$12</f>
        <v>*</v>
      </c>
      <c r="J9" s="16" t="str">
        <f>[5]Agosto!$E$13</f>
        <v>*</v>
      </c>
      <c r="K9" s="16" t="str">
        <f>[5]Agosto!$E$14</f>
        <v>*</v>
      </c>
      <c r="L9" s="16" t="str">
        <f>[5]Agosto!$E$15</f>
        <v>*</v>
      </c>
      <c r="M9" s="16" t="str">
        <f>[5]Agosto!$E$16</f>
        <v>*</v>
      </c>
      <c r="N9" s="16">
        <f>[5]Agosto!$E$17</f>
        <v>22</v>
      </c>
      <c r="O9" s="16">
        <f>[5]Agosto!$E$18</f>
        <v>19</v>
      </c>
      <c r="P9" s="16">
        <f>[5]Agosto!$E$19</f>
        <v>40</v>
      </c>
      <c r="Q9" s="16">
        <f>[5]Agosto!$E$20</f>
        <v>11</v>
      </c>
      <c r="R9" s="16">
        <f>[5]Agosto!$E$21</f>
        <v>13</v>
      </c>
      <c r="S9" s="16" t="str">
        <f>[5]Agosto!$E$22</f>
        <v>*</v>
      </c>
      <c r="T9" s="16" t="str">
        <f>[5]Agosto!$E$23</f>
        <v>*</v>
      </c>
      <c r="U9" s="16" t="str">
        <f>[5]Agosto!$E$24</f>
        <v>*</v>
      </c>
      <c r="V9" s="16">
        <f>[5]Agosto!$E$25</f>
        <v>42</v>
      </c>
      <c r="W9" s="16">
        <f>[5]Agosto!$E$26</f>
        <v>38.200000000000003</v>
      </c>
      <c r="X9" s="16">
        <f>[5]Agosto!$E$27</f>
        <v>53.714285714285715</v>
      </c>
      <c r="Y9" s="16">
        <f>[5]Agosto!$E$28</f>
        <v>27</v>
      </c>
      <c r="Z9" s="16">
        <f>[5]Agosto!$E$29</f>
        <v>24.5</v>
      </c>
      <c r="AA9" s="16">
        <f>[5]Agosto!$E$30</f>
        <v>42.25</v>
      </c>
      <c r="AB9" s="16">
        <f>[5]Agosto!$E$31</f>
        <v>48</v>
      </c>
      <c r="AC9" s="16">
        <f>[5]Agosto!$E$32</f>
        <v>44</v>
      </c>
      <c r="AD9" s="16">
        <f>[5]Agosto!$E$33</f>
        <v>64.25</v>
      </c>
      <c r="AE9" s="16">
        <f>[5]Agosto!$E$34</f>
        <v>23.166666666666668</v>
      </c>
      <c r="AF9" s="16">
        <f>[5]Agosto!$E$35</f>
        <v>17.75</v>
      </c>
      <c r="AG9" s="113">
        <f t="shared" si="1"/>
        <v>34.284173669467783</v>
      </c>
    </row>
    <row r="10" spans="1:34" ht="17.100000000000001" customHeight="1" x14ac:dyDescent="0.2">
      <c r="A10" s="87" t="s">
        <v>2</v>
      </c>
      <c r="B10" s="16">
        <f>[6]Agosto!$E$5</f>
        <v>38.375</v>
      </c>
      <c r="C10" s="16">
        <f>[6]Agosto!$E$6</f>
        <v>39.416666666666664</v>
      </c>
      <c r="D10" s="16">
        <f>[6]Agosto!$E$7</f>
        <v>68.166666666666671</v>
      </c>
      <c r="E10" s="16">
        <f>[6]Agosto!$E$8</f>
        <v>64.208333333333329</v>
      </c>
      <c r="F10" s="16">
        <f>[6]Agosto!$E$9</f>
        <v>51.125</v>
      </c>
      <c r="G10" s="16">
        <f>[6]Agosto!$E$10</f>
        <v>44.583333333333336</v>
      </c>
      <c r="H10" s="16">
        <f>[6]Agosto!$E$11</f>
        <v>36.666666666666664</v>
      </c>
      <c r="I10" s="16">
        <f>[6]Agosto!$E$12</f>
        <v>36.958333333333336</v>
      </c>
      <c r="J10" s="16">
        <f>[6]Agosto!$E$13</f>
        <v>41.625</v>
      </c>
      <c r="K10" s="16">
        <f>[6]Agosto!$E$14</f>
        <v>40.666666666666664</v>
      </c>
      <c r="L10" s="16">
        <f>[6]Agosto!$E$15</f>
        <v>30.041666666666668</v>
      </c>
      <c r="M10" s="16">
        <f>[6]Agosto!$E$16</f>
        <v>35.666666666666664</v>
      </c>
      <c r="N10" s="16">
        <f>[6]Agosto!$E$17</f>
        <v>62.916666666666664</v>
      </c>
      <c r="O10" s="16">
        <f>[6]Agosto!$E$18</f>
        <v>71.083333333333329</v>
      </c>
      <c r="P10" s="16">
        <f>[6]Agosto!$E$19</f>
        <v>72.083333333333329</v>
      </c>
      <c r="Q10" s="16">
        <f>[6]Agosto!$E$20</f>
        <v>83.625</v>
      </c>
      <c r="R10" s="16">
        <f>[6]Agosto!$E$21</f>
        <v>89.458333333333329</v>
      </c>
      <c r="S10" s="16">
        <f>[6]Agosto!$E$22</f>
        <v>86.75</v>
      </c>
      <c r="T10" s="16">
        <f>[6]Agosto!$E$23</f>
        <v>67.583333333333329</v>
      </c>
      <c r="U10" s="16">
        <f>[6]Agosto!$E$24</f>
        <v>69.916666666666671</v>
      </c>
      <c r="V10" s="16">
        <f>[6]Agosto!$E$25</f>
        <v>58.208333333333336</v>
      </c>
      <c r="W10" s="16">
        <f>[6]Agosto!$E$26</f>
        <v>63.833333333333336</v>
      </c>
      <c r="X10" s="16">
        <f>[6]Agosto!$E$27</f>
        <v>51.291666666666664</v>
      </c>
      <c r="Y10" s="16">
        <f>[6]Agosto!$E$28</f>
        <v>42.791666666666664</v>
      </c>
      <c r="Z10" s="16">
        <f>[6]Agosto!$E$29</f>
        <v>38.041666666666664</v>
      </c>
      <c r="AA10" s="16">
        <f>[6]Agosto!$E$30</f>
        <v>39.375</v>
      </c>
      <c r="AB10" s="16">
        <f>[6]Agosto!$E$31</f>
        <v>40.541666666666664</v>
      </c>
      <c r="AC10" s="16">
        <f>[6]Agosto!$E$32</f>
        <v>33.833333333333336</v>
      </c>
      <c r="AD10" s="16">
        <f>[6]Agosto!$E$33</f>
        <v>28.958333333333332</v>
      </c>
      <c r="AE10" s="16">
        <f>[6]Agosto!$E$34</f>
        <v>36.208333333333336</v>
      </c>
      <c r="AF10" s="16">
        <f>[6]Agosto!$E$35</f>
        <v>47.75</v>
      </c>
      <c r="AG10" s="113">
        <f t="shared" si="1"/>
        <v>51.991935483870968</v>
      </c>
    </row>
    <row r="11" spans="1:34" ht="17.100000000000001" customHeight="1" x14ac:dyDescent="0.2">
      <c r="A11" s="87" t="s">
        <v>3</v>
      </c>
      <c r="B11" s="16">
        <f>[7]Agosto!$E$5</f>
        <v>52.75</v>
      </c>
      <c r="C11" s="16">
        <f>[7]Agosto!$E$6</f>
        <v>51.541666666666664</v>
      </c>
      <c r="D11" s="16">
        <f>[7]Agosto!$E$7</f>
        <v>57.583333333333336</v>
      </c>
      <c r="E11" s="16">
        <f>[7]Agosto!$E$8</f>
        <v>60.875</v>
      </c>
      <c r="F11" s="16">
        <f>[7]Agosto!$E$9</f>
        <v>56.916666666666664</v>
      </c>
      <c r="G11" s="16">
        <f>[7]Agosto!$E$10</f>
        <v>49.375</v>
      </c>
      <c r="H11" s="16">
        <f>[7]Agosto!$E$11</f>
        <v>45.666666666666664</v>
      </c>
      <c r="I11" s="16">
        <f>[7]Agosto!$E$12</f>
        <v>47.208333333333336</v>
      </c>
      <c r="J11" s="16">
        <f>[7]Agosto!$E$13</f>
        <v>46.041666666666664</v>
      </c>
      <c r="K11" s="16">
        <f>[7]Agosto!$E$14</f>
        <v>45.416666666666664</v>
      </c>
      <c r="L11" s="16">
        <f>[7]Agosto!$E$15</f>
        <v>43</v>
      </c>
      <c r="M11" s="16">
        <f>[7]Agosto!$E$16</f>
        <v>41.166666666666664</v>
      </c>
      <c r="N11" s="16">
        <f>[7]Agosto!$E$17</f>
        <v>44.5</v>
      </c>
      <c r="O11" s="16">
        <f>[7]Agosto!$E$18</f>
        <v>71.625</v>
      </c>
      <c r="P11" s="16">
        <f>[7]Agosto!$E$19</f>
        <v>64.791666666666671</v>
      </c>
      <c r="Q11" s="16">
        <f>[7]Agosto!$E$20</f>
        <v>72.739130434782609</v>
      </c>
      <c r="R11" s="16">
        <f>[7]Agosto!$E$21</f>
        <v>80.0625</v>
      </c>
      <c r="S11" s="16">
        <f>[7]Agosto!$E$22</f>
        <v>81.333333333333329</v>
      </c>
      <c r="T11" s="16">
        <f>[7]Agosto!$E$23</f>
        <v>41.384615384615387</v>
      </c>
      <c r="U11" s="16">
        <f>[7]Agosto!$E$24</f>
        <v>75.791666666666671</v>
      </c>
      <c r="V11" s="16">
        <f>[7]Agosto!$E$25</f>
        <v>71.416666666666671</v>
      </c>
      <c r="W11" s="16">
        <f>[7]Agosto!$E$26</f>
        <v>66.217391304347828</v>
      </c>
      <c r="X11" s="16">
        <f>[7]Agosto!$E$27</f>
        <v>54.583333333333336</v>
      </c>
      <c r="Y11" s="16">
        <f>[7]Agosto!$E$28</f>
        <v>50.875</v>
      </c>
      <c r="Z11" s="16">
        <f>[7]Agosto!$E$29</f>
        <v>47.291666666666664</v>
      </c>
      <c r="AA11" s="16">
        <f>[7]Agosto!$E$30</f>
        <v>47.458333333333336</v>
      </c>
      <c r="AB11" s="16">
        <f>[7]Agosto!$E$31</f>
        <v>43.958333333333336</v>
      </c>
      <c r="AC11" s="16">
        <f>[7]Agosto!$E$32</f>
        <v>34.083333333333336</v>
      </c>
      <c r="AD11" s="16">
        <f>[7]Agosto!$E$33</f>
        <v>39.458333333333336</v>
      </c>
      <c r="AE11" s="16">
        <f>[7]Agosto!$E$34</f>
        <v>39.375</v>
      </c>
      <c r="AF11" s="16">
        <f>[7]Agosto!$E$35</f>
        <v>40.208333333333336</v>
      </c>
      <c r="AG11" s="113">
        <f t="shared" si="1"/>
        <v>53.699848509368138</v>
      </c>
    </row>
    <row r="12" spans="1:34" ht="17.100000000000001" customHeight="1" x14ac:dyDescent="0.2">
      <c r="A12" s="87" t="s">
        <v>4</v>
      </c>
      <c r="B12" s="16" t="str">
        <f>[8]Agosto!$E$5</f>
        <v>*</v>
      </c>
      <c r="C12" s="16" t="str">
        <f>[8]Agosto!$E$6</f>
        <v>*</v>
      </c>
      <c r="D12" s="16" t="str">
        <f>[8]Agosto!$E$7</f>
        <v>*</v>
      </c>
      <c r="E12" s="16" t="str">
        <f>[8]Agosto!$E$8</f>
        <v>*</v>
      </c>
      <c r="F12" s="16" t="str">
        <f>[8]Agosto!$E$9</f>
        <v>*</v>
      </c>
      <c r="G12" s="16" t="str">
        <f>[8]Agosto!$E$10</f>
        <v>*</v>
      </c>
      <c r="H12" s="16" t="str">
        <f>[8]Agosto!$E$11</f>
        <v>*</v>
      </c>
      <c r="I12" s="16" t="str">
        <f>[8]Agosto!$E$12</f>
        <v>*</v>
      </c>
      <c r="J12" s="16" t="str">
        <f>[8]Agosto!$E$13</f>
        <v>*</v>
      </c>
      <c r="K12" s="16" t="str">
        <f>[8]Agosto!$E$14</f>
        <v>*</v>
      </c>
      <c r="L12" s="16" t="str">
        <f>[8]Agosto!$E$15</f>
        <v>*</v>
      </c>
      <c r="M12" s="16" t="str">
        <f>[8]Agosto!$E$16</f>
        <v>*</v>
      </c>
      <c r="N12" s="16" t="str">
        <f>[8]Agosto!$E$17</f>
        <v>*</v>
      </c>
      <c r="O12" s="16" t="str">
        <f>[8]Agosto!$E$18</f>
        <v>*</v>
      </c>
      <c r="P12" s="16" t="str">
        <f>[8]Agosto!$E$19</f>
        <v>*</v>
      </c>
      <c r="Q12" s="16" t="str">
        <f>[8]Agosto!$E$20</f>
        <v>*</v>
      </c>
      <c r="R12" s="16" t="str">
        <f>[8]Agosto!$E$21</f>
        <v>*</v>
      </c>
      <c r="S12" s="16" t="str">
        <f>[8]Agosto!$E$22</f>
        <v>*</v>
      </c>
      <c r="T12" s="16" t="str">
        <f>[8]Agosto!$E$23</f>
        <v>*</v>
      </c>
      <c r="U12" s="16" t="str">
        <f>[8]Agosto!$E$24</f>
        <v>*</v>
      </c>
      <c r="V12" s="16" t="str">
        <f>[8]Agosto!$E$25</f>
        <v>*</v>
      </c>
      <c r="W12" s="16" t="str">
        <f>[8]Agosto!$E$26</f>
        <v>*</v>
      </c>
      <c r="X12" s="16" t="str">
        <f>[8]Agosto!$E$27</f>
        <v>*</v>
      </c>
      <c r="Y12" s="16" t="str">
        <f>[8]Agosto!$E$28</f>
        <v>*</v>
      </c>
      <c r="Z12" s="16" t="str">
        <f>[8]Agosto!$E$29</f>
        <v>*</v>
      </c>
      <c r="AA12" s="16" t="str">
        <f>[8]Agosto!$E$30</f>
        <v>*</v>
      </c>
      <c r="AB12" s="16" t="str">
        <f>[8]Agosto!$E$31</f>
        <v>*</v>
      </c>
      <c r="AC12" s="16" t="str">
        <f>[8]Agosto!$E$32</f>
        <v>*</v>
      </c>
      <c r="AD12" s="16" t="str">
        <f>[8]Agosto!$E$33</f>
        <v>*</v>
      </c>
      <c r="AE12" s="16" t="str">
        <f>[8]Agosto!$E$34</f>
        <v>*</v>
      </c>
      <c r="AF12" s="16" t="str">
        <f>[8]Agosto!$E$35</f>
        <v>*</v>
      </c>
      <c r="AG12" s="113" t="s">
        <v>138</v>
      </c>
    </row>
    <row r="13" spans="1:34" ht="17.100000000000001" customHeight="1" x14ac:dyDescent="0.2">
      <c r="A13" s="87" t="s">
        <v>5</v>
      </c>
      <c r="B13" s="16">
        <f>[9]Agosto!$E$5</f>
        <v>47.75</v>
      </c>
      <c r="C13" s="16">
        <f>[9]Agosto!$E$6</f>
        <v>52.75</v>
      </c>
      <c r="D13" s="16">
        <f>[9]Agosto!$E$7</f>
        <v>60.75</v>
      </c>
      <c r="E13" s="16">
        <f>[9]Agosto!$E$8</f>
        <v>56.541666666666664</v>
      </c>
      <c r="F13" s="16">
        <f>[9]Agosto!$E$9</f>
        <v>55.708333333333336</v>
      </c>
      <c r="G13" s="16">
        <f>[9]Agosto!$E$10</f>
        <v>48.666666666666664</v>
      </c>
      <c r="H13" s="16">
        <f>[9]Agosto!$E$11</f>
        <v>45.958333333333336</v>
      </c>
      <c r="I13" s="16">
        <f>[9]Agosto!$E$12</f>
        <v>50.75</v>
      </c>
      <c r="J13" s="16">
        <f>[9]Agosto!$E$13</f>
        <v>45.208333333333336</v>
      </c>
      <c r="K13" s="16">
        <f>[9]Agosto!$E$14</f>
        <v>46.333333333333336</v>
      </c>
      <c r="L13" s="16">
        <f>[9]Agosto!$E$15</f>
        <v>51.5</v>
      </c>
      <c r="M13" s="16">
        <f>[9]Agosto!$E$16</f>
        <v>55.125</v>
      </c>
      <c r="N13" s="16">
        <f>[9]Agosto!$E$17</f>
        <v>70.458333333333329</v>
      </c>
      <c r="O13" s="16">
        <f>[9]Agosto!$E$18</f>
        <v>74.916666666666671</v>
      </c>
      <c r="P13" s="16">
        <f>[9]Agosto!$E$19</f>
        <v>72.166666666666671</v>
      </c>
      <c r="Q13" s="16">
        <f>[9]Agosto!$E$20</f>
        <v>78.458333333333329</v>
      </c>
      <c r="R13" s="16">
        <f>[9]Agosto!$E$21</f>
        <v>89.416666666666671</v>
      </c>
      <c r="S13" s="16">
        <f>[9]Agosto!$E$22</f>
        <v>84.708333333333329</v>
      </c>
      <c r="T13" s="16">
        <f>[9]Agosto!$E$23</f>
        <v>73.75</v>
      </c>
      <c r="U13" s="16">
        <f>[9]Agosto!$E$24</f>
        <v>57.25</v>
      </c>
      <c r="V13" s="16">
        <f>[9]Agosto!$E$25</f>
        <v>46.25</v>
      </c>
      <c r="W13" s="16">
        <f>[9]Agosto!$E$26</f>
        <v>58.25</v>
      </c>
      <c r="X13" s="16">
        <f>[9]Agosto!$E$27</f>
        <v>62</v>
      </c>
      <c r="Y13" s="16">
        <f>[9]Agosto!$E$28</f>
        <v>52.375</v>
      </c>
      <c r="Z13" s="16">
        <f>[9]Agosto!$E$29</f>
        <v>49.208333333333336</v>
      </c>
      <c r="AA13" s="16">
        <f>[9]Agosto!$E$30</f>
        <v>49.583333333333336</v>
      </c>
      <c r="AB13" s="16">
        <f>[9]Agosto!$E$31</f>
        <v>48.833333333333336</v>
      </c>
      <c r="AC13" s="16">
        <f>[9]Agosto!$E$32</f>
        <v>46.541666666666664</v>
      </c>
      <c r="AD13" s="16">
        <f>[9]Agosto!$E$33</f>
        <v>43.25</v>
      </c>
      <c r="AE13" s="16">
        <f>[9]Agosto!$E$34</f>
        <v>43.75</v>
      </c>
      <c r="AF13" s="16">
        <f>[9]Agosto!$E$35</f>
        <v>56.541666666666664</v>
      </c>
      <c r="AG13" s="113">
        <f t="shared" si="1"/>
        <v>57.249999999999993</v>
      </c>
    </row>
    <row r="14" spans="1:34" ht="17.100000000000001" customHeight="1" x14ac:dyDescent="0.2">
      <c r="A14" s="87" t="s">
        <v>47</v>
      </c>
      <c r="B14" s="16">
        <f>[10]Agosto!$E$5</f>
        <v>44.041666666666664</v>
      </c>
      <c r="C14" s="16">
        <f>[10]Agosto!$E$6</f>
        <v>38.333333333333336</v>
      </c>
      <c r="D14" s="16">
        <f>[10]Agosto!$E$7</f>
        <v>56.916666666666664</v>
      </c>
      <c r="E14" s="16">
        <f>[10]Agosto!$E$8</f>
        <v>59.666666666666664</v>
      </c>
      <c r="F14" s="16">
        <f>[10]Agosto!$E$9</f>
        <v>52.791666666666664</v>
      </c>
      <c r="G14" s="16">
        <f>[10]Agosto!$E$10</f>
        <v>42.25</v>
      </c>
      <c r="H14" s="16">
        <f>[10]Agosto!$E$11</f>
        <v>39.041666666666664</v>
      </c>
      <c r="I14" s="16">
        <f>[10]Agosto!$E$12</f>
        <v>35.333333333333336</v>
      </c>
      <c r="J14" s="16">
        <f>[10]Agosto!$E$13</f>
        <v>35.5</v>
      </c>
      <c r="K14" s="16">
        <f>[10]Agosto!$E$14</f>
        <v>34.958333333333336</v>
      </c>
      <c r="L14" s="16">
        <f>[10]Agosto!$E$15</f>
        <v>33.041666666666664</v>
      </c>
      <c r="M14" s="16">
        <f>[10]Agosto!$E$16</f>
        <v>30.5</v>
      </c>
      <c r="N14" s="16">
        <f>[10]Agosto!$E$17</f>
        <v>44.5</v>
      </c>
      <c r="O14" s="16">
        <f>[10]Agosto!$E$18</f>
        <v>75.083333333333329</v>
      </c>
      <c r="P14" s="16">
        <f>[10]Agosto!$E$19</f>
        <v>65.375</v>
      </c>
      <c r="Q14" s="16">
        <f>[10]Agosto!$E$20</f>
        <v>79.625</v>
      </c>
      <c r="R14" s="16">
        <f>[10]Agosto!$E$21</f>
        <v>86.208333333333329</v>
      </c>
      <c r="S14" s="16">
        <f>[10]Agosto!$E$22</f>
        <v>79.173913043478265</v>
      </c>
      <c r="T14" s="16">
        <f>[10]Agosto!$E$23</f>
        <v>59.458333333333336</v>
      </c>
      <c r="U14" s="16">
        <f>[10]Agosto!$E$24</f>
        <v>67.150000000000006</v>
      </c>
      <c r="V14" s="16">
        <f>[10]Agosto!$E$25</f>
        <v>75.692307692307693</v>
      </c>
      <c r="W14" s="16">
        <f>[10]Agosto!$E$26</f>
        <v>70.458333333333329</v>
      </c>
      <c r="X14" s="16">
        <f>[10]Agosto!$E$27</f>
        <v>53.833333333333336</v>
      </c>
      <c r="Y14" s="16">
        <f>[10]Agosto!$E$28</f>
        <v>43.416666666666664</v>
      </c>
      <c r="Z14" s="16">
        <f>[10]Agosto!$E$29</f>
        <v>41.916666666666664</v>
      </c>
      <c r="AA14" s="16">
        <f>[10]Agosto!$E$30</f>
        <v>40.958333333333336</v>
      </c>
      <c r="AB14" s="16">
        <f>[10]Agosto!$E$31</f>
        <v>37.75</v>
      </c>
      <c r="AC14" s="16">
        <f>[10]Agosto!$E$32</f>
        <v>29.083333333333332</v>
      </c>
      <c r="AD14" s="16">
        <f>[10]Agosto!$E$33</f>
        <v>26.291666666666668</v>
      </c>
      <c r="AE14" s="16">
        <f>[10]Agosto!$E$34</f>
        <v>26.083333333333332</v>
      </c>
      <c r="AF14" s="16">
        <f>[10]Agosto!$E$35</f>
        <v>29.75</v>
      </c>
      <c r="AG14" s="113">
        <f>AVERAGE(B14:AF14)</f>
        <v>49.489770561369433</v>
      </c>
    </row>
    <row r="15" spans="1:34" ht="17.100000000000001" customHeight="1" x14ac:dyDescent="0.2">
      <c r="A15" s="87" t="s">
        <v>6</v>
      </c>
      <c r="B15" s="16">
        <f>[11]Agosto!$E$5</f>
        <v>54.958333333333336</v>
      </c>
      <c r="C15" s="16">
        <f>[11]Agosto!$E$6</f>
        <v>58.041666666666664</v>
      </c>
      <c r="D15" s="16">
        <f>[11]Agosto!$E$7</f>
        <v>61.916666666666664</v>
      </c>
      <c r="E15" s="16">
        <f>[11]Agosto!$E$8</f>
        <v>59.875</v>
      </c>
      <c r="F15" s="16">
        <f>[11]Agosto!$E$9</f>
        <v>58.541666666666664</v>
      </c>
      <c r="G15" s="16">
        <f>[11]Agosto!$E$10</f>
        <v>54.208333333333336</v>
      </c>
      <c r="H15" s="16">
        <f>[11]Agosto!$E$11</f>
        <v>52.666666666666664</v>
      </c>
      <c r="I15" s="16">
        <f>[11]Agosto!$E$12</f>
        <v>53.666666666666664</v>
      </c>
      <c r="J15" s="16">
        <f>[11]Agosto!$E$13</f>
        <v>53.25</v>
      </c>
      <c r="K15" s="16">
        <f>[11]Agosto!$E$14</f>
        <v>53.25</v>
      </c>
      <c r="L15" s="16">
        <f>[11]Agosto!$E$15</f>
        <v>48.958333333333336</v>
      </c>
      <c r="M15" s="16">
        <f>[11]Agosto!$E$16</f>
        <v>48.708333333333336</v>
      </c>
      <c r="N15" s="16">
        <f>[11]Agosto!$E$17</f>
        <v>64.375</v>
      </c>
      <c r="O15" s="16">
        <f>[11]Agosto!$E$18</f>
        <v>67.875</v>
      </c>
      <c r="P15" s="16">
        <f>[11]Agosto!$E$19</f>
        <v>68.75</v>
      </c>
      <c r="Q15" s="16">
        <f>[11]Agosto!$E$20</f>
        <v>88.208333333333329</v>
      </c>
      <c r="R15" s="16">
        <f>[11]Agosto!$E$21</f>
        <v>90.791666666666671</v>
      </c>
      <c r="S15" s="16">
        <f>[11]Agosto!$E$22</f>
        <v>85.916666666666671</v>
      </c>
      <c r="T15" s="16">
        <f>[11]Agosto!$E$23</f>
        <v>75.291666666666671</v>
      </c>
      <c r="U15" s="16">
        <f>[11]Agosto!$E$24</f>
        <v>86.833333333333329</v>
      </c>
      <c r="V15" s="16">
        <f>[11]Agosto!$E$25</f>
        <v>74.25</v>
      </c>
      <c r="W15" s="16">
        <f>[11]Agosto!$E$26</f>
        <v>72.541666666666671</v>
      </c>
      <c r="X15" s="16">
        <f>[11]Agosto!$E$27</f>
        <v>62.583333333333336</v>
      </c>
      <c r="Y15" s="16">
        <f>[11]Agosto!$E$28</f>
        <v>56.916666666666664</v>
      </c>
      <c r="Z15" s="16">
        <f>[11]Agosto!$E$29</f>
        <v>52.541666666666664</v>
      </c>
      <c r="AA15" s="16">
        <f>[11]Agosto!$E$30</f>
        <v>53.375</v>
      </c>
      <c r="AB15" s="16">
        <f>[11]Agosto!$E$31</f>
        <v>56.333333333333336</v>
      </c>
      <c r="AC15" s="16">
        <f>[11]Agosto!$E$32</f>
        <v>51.375</v>
      </c>
      <c r="AD15" s="16">
        <f>[11]Agosto!$E$33</f>
        <v>47.708333333333336</v>
      </c>
      <c r="AE15" s="16">
        <f>[11]Agosto!$E$34</f>
        <v>46.875</v>
      </c>
      <c r="AF15" s="16">
        <f>[11]Agosto!$E$35</f>
        <v>48.541666666666664</v>
      </c>
      <c r="AG15" s="113">
        <f t="shared" si="1"/>
        <v>61.584677419354847</v>
      </c>
    </row>
    <row r="16" spans="1:34" ht="17.100000000000001" customHeight="1" x14ac:dyDescent="0.2">
      <c r="A16" s="87" t="s">
        <v>7</v>
      </c>
      <c r="B16" s="16">
        <f>[12]Agosto!$E$5</f>
        <v>43.666666666666664</v>
      </c>
      <c r="C16" s="16">
        <f>[12]Agosto!$E$6</f>
        <v>48.458333333333336</v>
      </c>
      <c r="D16" s="16">
        <f>[12]Agosto!$E$7</f>
        <v>83.375</v>
      </c>
      <c r="E16" s="16">
        <f>[12]Agosto!$E$8</f>
        <v>77.791666666666671</v>
      </c>
      <c r="F16" s="16">
        <f>[12]Agosto!$E$9</f>
        <v>60.166666666666664</v>
      </c>
      <c r="G16" s="16">
        <f>[12]Agosto!$E$10</f>
        <v>57.208333333333336</v>
      </c>
      <c r="H16" s="16">
        <f>[12]Agosto!$E$11</f>
        <v>48.583333333333336</v>
      </c>
      <c r="I16" s="16">
        <f>[12]Agosto!$E$12</f>
        <v>40.5</v>
      </c>
      <c r="J16" s="16">
        <f>[12]Agosto!$E$13</f>
        <v>40.666666666666664</v>
      </c>
      <c r="K16" s="16">
        <f>[12]Agosto!$E$14</f>
        <v>43.333333333333336</v>
      </c>
      <c r="L16" s="16">
        <f>[12]Agosto!$E$15</f>
        <v>35.583333333333336</v>
      </c>
      <c r="M16" s="16">
        <f>[12]Agosto!$E$16</f>
        <v>42.291666666666664</v>
      </c>
      <c r="N16" s="16">
        <f>[12]Agosto!$E$17</f>
        <v>75.208333333333329</v>
      </c>
      <c r="O16" s="16">
        <f>[12]Agosto!$E$18</f>
        <v>80.083333333333329</v>
      </c>
      <c r="P16" s="16">
        <f>[12]Agosto!$E$19</f>
        <v>93.875</v>
      </c>
      <c r="Q16" s="16">
        <f>[12]Agosto!$E$20</f>
        <v>93.833333333333329</v>
      </c>
      <c r="R16" s="16">
        <f>[12]Agosto!$E$21</f>
        <v>96.333333333333329</v>
      </c>
      <c r="S16" s="16">
        <f>[12]Agosto!$E$22</f>
        <v>93.458333333333329</v>
      </c>
      <c r="T16" s="16">
        <f>[12]Agosto!$E$23</f>
        <v>81.208333333333329</v>
      </c>
      <c r="U16" s="16">
        <f>[12]Agosto!$E$24</f>
        <v>71.666666666666671</v>
      </c>
      <c r="V16" s="16">
        <f>[12]Agosto!$E$25</f>
        <v>61.125</v>
      </c>
      <c r="W16" s="16">
        <f>[12]Agosto!$E$26</f>
        <v>69.583333333333329</v>
      </c>
      <c r="X16" s="16">
        <f>[12]Agosto!$E$27</f>
        <v>63.375</v>
      </c>
      <c r="Y16" s="16">
        <f>[12]Agosto!$E$28</f>
        <v>54.791666666666664</v>
      </c>
      <c r="Z16" s="16">
        <f>[12]Agosto!$E$29</f>
        <v>47.083333333333336</v>
      </c>
      <c r="AA16" s="16">
        <f>[12]Agosto!$E$30</f>
        <v>47.25</v>
      </c>
      <c r="AB16" s="16">
        <f>[12]Agosto!$E$31</f>
        <v>41.5</v>
      </c>
      <c r="AC16" s="16">
        <f>[12]Agosto!$E$32</f>
        <v>38.208333333333336</v>
      </c>
      <c r="AD16" s="16">
        <f>[12]Agosto!$E$33</f>
        <v>33.75</v>
      </c>
      <c r="AE16" s="16">
        <f>[12]Agosto!$E$34</f>
        <v>34.916666666666664</v>
      </c>
      <c r="AF16" s="16">
        <f>[12]Agosto!$E$35</f>
        <v>59.625</v>
      </c>
      <c r="AG16" s="113">
        <f t="shared" si="1"/>
        <v>59.951612903225808</v>
      </c>
    </row>
    <row r="17" spans="1:33" ht="17.100000000000001" customHeight="1" x14ac:dyDescent="0.2">
      <c r="A17" s="87" t="s">
        <v>8</v>
      </c>
      <c r="B17" s="16">
        <f>[13]Agosto!$E$5</f>
        <v>49.708333333333336</v>
      </c>
      <c r="C17" s="16">
        <f>[13]Agosto!$E$6</f>
        <v>60.458333333333336</v>
      </c>
      <c r="D17" s="16">
        <f>[13]Agosto!$E$7</f>
        <v>84.666666666666671</v>
      </c>
      <c r="E17" s="16">
        <f>[13]Agosto!$E$8</f>
        <v>77.291666666666671</v>
      </c>
      <c r="F17" s="16">
        <f>[13]Agosto!$E$9</f>
        <v>67.208333333333329</v>
      </c>
      <c r="G17" s="16">
        <f>[13]Agosto!$E$10</f>
        <v>62.958333333333336</v>
      </c>
      <c r="H17" s="16">
        <f>[13]Agosto!$E$11</f>
        <v>61.541666666666664</v>
      </c>
      <c r="I17" s="16">
        <f>[13]Agosto!$E$12</f>
        <v>45.708333333333336</v>
      </c>
      <c r="J17" s="16">
        <f>[13]Agosto!$E$13</f>
        <v>51.791666666666664</v>
      </c>
      <c r="K17" s="16">
        <f>[13]Agosto!$E$14</f>
        <v>51.166666666666664</v>
      </c>
      <c r="L17" s="16">
        <f>[13]Agosto!$E$15</f>
        <v>52.791666666666664</v>
      </c>
      <c r="M17" s="16">
        <f>[13]Agosto!$E$16</f>
        <v>51.5</v>
      </c>
      <c r="N17" s="16">
        <f>[13]Agosto!$E$17</f>
        <v>73</v>
      </c>
      <c r="O17" s="16">
        <f>[13]Agosto!$E$18</f>
        <v>78.3</v>
      </c>
      <c r="P17" s="16">
        <f>[13]Agosto!$E$19</f>
        <v>96.4</v>
      </c>
      <c r="Q17" s="16">
        <f>[13]Agosto!$E$20</f>
        <v>91.6</v>
      </c>
      <c r="R17" s="16">
        <f>[13]Agosto!$E$21</f>
        <v>91.727272727272734</v>
      </c>
      <c r="S17" s="16">
        <f>[13]Agosto!$E$22</f>
        <v>88.416666666666671</v>
      </c>
      <c r="T17" s="16">
        <f>[13]Agosto!$E$23</f>
        <v>84.625</v>
      </c>
      <c r="U17" s="16">
        <f>[13]Agosto!$E$24</f>
        <v>77.916666666666671</v>
      </c>
      <c r="V17" s="16">
        <f>[13]Agosto!$E$25</f>
        <v>63.791666666666664</v>
      </c>
      <c r="W17" s="16">
        <f>[13]Agosto!$E$26</f>
        <v>70.25</v>
      </c>
      <c r="X17" s="16">
        <f>[13]Agosto!$E$27</f>
        <v>75.5</v>
      </c>
      <c r="Y17" s="16">
        <f>[13]Agosto!$E$28</f>
        <v>65.666666666666671</v>
      </c>
      <c r="Z17" s="16">
        <f>[13]Agosto!$E$29</f>
        <v>55.083333333333336</v>
      </c>
      <c r="AA17" s="16">
        <f>[13]Agosto!$E$30</f>
        <v>53.625</v>
      </c>
      <c r="AB17" s="16">
        <f>[13]Agosto!$E$31</f>
        <v>51.083333333333336</v>
      </c>
      <c r="AC17" s="16">
        <f>[13]Agosto!$E$32</f>
        <v>46.333333333333336</v>
      </c>
      <c r="AD17" s="16">
        <f>[13]Agosto!$E$33</f>
        <v>41.833333333333336</v>
      </c>
      <c r="AE17" s="16">
        <f>[13]Agosto!$E$34</f>
        <v>45.625</v>
      </c>
      <c r="AF17" s="16">
        <f>[13]Agosto!$E$35</f>
        <v>64.458333333333329</v>
      </c>
      <c r="AG17" s="113">
        <f t="shared" si="1"/>
        <v>65.549266862170086</v>
      </c>
    </row>
    <row r="18" spans="1:33" ht="17.100000000000001" customHeight="1" x14ac:dyDescent="0.2">
      <c r="A18" s="87" t="s">
        <v>9</v>
      </c>
      <c r="B18" s="16">
        <f>[14]Agosto!$E$5</f>
        <v>26.5</v>
      </c>
      <c r="C18" s="16" t="str">
        <f>[14]Agosto!$E$6</f>
        <v>*</v>
      </c>
      <c r="D18" s="16" t="str">
        <f>[14]Agosto!$E$7</f>
        <v>*</v>
      </c>
      <c r="E18" s="16">
        <f>[14]Agosto!$E$8</f>
        <v>53.4</v>
      </c>
      <c r="F18" s="16">
        <f>[14]Agosto!$E$9</f>
        <v>51.214285714285715</v>
      </c>
      <c r="G18" s="16">
        <f>[14]Agosto!$E$10</f>
        <v>59.041666666666664</v>
      </c>
      <c r="H18" s="16">
        <f>[14]Agosto!$E$11</f>
        <v>52.375</v>
      </c>
      <c r="I18" s="16">
        <f>[14]Agosto!$E$12</f>
        <v>40.5</v>
      </c>
      <c r="J18" s="16">
        <f>[14]Agosto!$E$13</f>
        <v>39.125</v>
      </c>
      <c r="K18" s="16">
        <f>[14]Agosto!$E$14</f>
        <v>39.875</v>
      </c>
      <c r="L18" s="16">
        <f>[14]Agosto!$E$15</f>
        <v>43</v>
      </c>
      <c r="M18" s="16">
        <f>[14]Agosto!$E$16</f>
        <v>40.666666666666664</v>
      </c>
      <c r="N18" s="16">
        <f>[14]Agosto!$E$17</f>
        <v>57.541666666666664</v>
      </c>
      <c r="O18" s="16">
        <f>[14]Agosto!$E$18</f>
        <v>71.958333333333329</v>
      </c>
      <c r="P18" s="16">
        <f>[14]Agosto!$E$19</f>
        <v>87.833333333333329</v>
      </c>
      <c r="Q18" s="16">
        <f>[14]Agosto!$E$20</f>
        <v>94.375</v>
      </c>
      <c r="R18" s="16">
        <f>[14]Agosto!$E$21</f>
        <v>95.75</v>
      </c>
      <c r="S18" s="16">
        <f>[14]Agosto!$E$22</f>
        <v>84.8125</v>
      </c>
      <c r="T18" s="16">
        <f>[14]Agosto!$E$23</f>
        <v>76.611111111111114</v>
      </c>
      <c r="U18" s="16">
        <f>[14]Agosto!$E$24</f>
        <v>74.263157894736835</v>
      </c>
      <c r="V18" s="16">
        <f>[14]Agosto!$E$25</f>
        <v>61.045454545454547</v>
      </c>
      <c r="W18" s="16">
        <f>[14]Agosto!$E$26</f>
        <v>66.5</v>
      </c>
      <c r="X18" s="16">
        <f>[14]Agosto!$E$27</f>
        <v>61.714285714285715</v>
      </c>
      <c r="Y18" s="16">
        <f>[14]Agosto!$E$28</f>
        <v>52.5625</v>
      </c>
      <c r="Z18" s="16">
        <f>[14]Agosto!$E$29</f>
        <v>43.777777777777779</v>
      </c>
      <c r="AA18" s="16">
        <f>[14]Agosto!$E$30</f>
        <v>38.5</v>
      </c>
      <c r="AB18" s="16">
        <f>[14]Agosto!$E$31</f>
        <v>32.200000000000003</v>
      </c>
      <c r="AC18" s="16">
        <f>[14]Agosto!$E$32</f>
        <v>29.888888888888889</v>
      </c>
      <c r="AD18" s="16">
        <f>[14]Agosto!$E$33</f>
        <v>23.833333333333332</v>
      </c>
      <c r="AE18" s="16">
        <f>[14]Agosto!$E$34</f>
        <v>20</v>
      </c>
      <c r="AF18" s="16">
        <f>[14]Agosto!$E$35</f>
        <v>30.5</v>
      </c>
      <c r="AG18" s="113">
        <f t="shared" si="1"/>
        <v>53.426377987811748</v>
      </c>
    </row>
    <row r="19" spans="1:33" ht="17.100000000000001" customHeight="1" x14ac:dyDescent="0.2">
      <c r="A19" s="87" t="s">
        <v>46</v>
      </c>
      <c r="B19" s="16">
        <f>[15]Agosto!$E$5</f>
        <v>46</v>
      </c>
      <c r="C19" s="16">
        <f>[15]Agosto!$E$6</f>
        <v>53.375</v>
      </c>
      <c r="D19" s="16">
        <f>[15]Agosto!$E$7</f>
        <v>76.25</v>
      </c>
      <c r="E19" s="16">
        <f>[15]Agosto!$E$8</f>
        <v>64.125</v>
      </c>
      <c r="F19" s="16">
        <f>[15]Agosto!$E$9</f>
        <v>58.375</v>
      </c>
      <c r="G19" s="16">
        <f>[15]Agosto!$E$10</f>
        <v>46.25</v>
      </c>
      <c r="H19" s="16">
        <f>[15]Agosto!$E$11</f>
        <v>48.083333333333336</v>
      </c>
      <c r="I19" s="16">
        <f>[15]Agosto!$E$12</f>
        <v>48.958333333333336</v>
      </c>
      <c r="J19" s="16">
        <f>[15]Agosto!$E$13</f>
        <v>50.333333333333336</v>
      </c>
      <c r="K19" s="16">
        <f>[15]Agosto!$E$14</f>
        <v>49.875</v>
      </c>
      <c r="L19" s="16">
        <f>[15]Agosto!$E$15</f>
        <v>47.583333333333336</v>
      </c>
      <c r="M19" s="16">
        <f>[15]Agosto!$E$16</f>
        <v>46.041666666666664</v>
      </c>
      <c r="N19" s="16">
        <f>[15]Agosto!$E$17</f>
        <v>74.666666666666671</v>
      </c>
      <c r="O19" s="16">
        <f>[15]Agosto!$E$18</f>
        <v>82.083333333333329</v>
      </c>
      <c r="P19" s="16">
        <f>[15]Agosto!$E$19</f>
        <v>79.375</v>
      </c>
      <c r="Q19" s="16">
        <f>[15]Agosto!$E$20</f>
        <v>93.416666666666671</v>
      </c>
      <c r="R19" s="16">
        <f>[15]Agosto!$E$21</f>
        <v>98.130434782608702</v>
      </c>
      <c r="S19" s="16">
        <f>[15]Agosto!$E$22</f>
        <v>91.041666666666671</v>
      </c>
      <c r="T19" s="16">
        <f>[15]Agosto!$E$23</f>
        <v>74.291666666666671</v>
      </c>
      <c r="U19" s="16">
        <f>[15]Agosto!$E$24</f>
        <v>63.916666666666664</v>
      </c>
      <c r="V19" s="16">
        <f>[15]Agosto!$E$25</f>
        <v>52.5</v>
      </c>
      <c r="W19" s="16">
        <f>[15]Agosto!$E$26</f>
        <v>61.666666666666664</v>
      </c>
      <c r="X19" s="16">
        <f>[15]Agosto!$E$27</f>
        <v>55.291666666666664</v>
      </c>
      <c r="Y19" s="16">
        <f>[15]Agosto!$E$28</f>
        <v>48.125</v>
      </c>
      <c r="Z19" s="16">
        <f>[15]Agosto!$E$29</f>
        <v>41.958333333333336</v>
      </c>
      <c r="AA19" s="16">
        <f>[15]Agosto!$E$30</f>
        <v>46.666666666666664</v>
      </c>
      <c r="AB19" s="16">
        <f>[15]Agosto!$E$31</f>
        <v>49.041666666666664</v>
      </c>
      <c r="AC19" s="16">
        <f>[15]Agosto!$E$32</f>
        <v>49.958333333333336</v>
      </c>
      <c r="AD19" s="16">
        <f>[15]Agosto!$E$33</f>
        <v>44.208333333333336</v>
      </c>
      <c r="AE19" s="16">
        <f>[15]Agosto!$E$34</f>
        <v>53.782608695652172</v>
      </c>
      <c r="AF19" s="16">
        <f>[15]Agosto!$E$35</f>
        <v>64.416666666666671</v>
      </c>
      <c r="AG19" s="113">
        <f t="shared" si="1"/>
        <v>59.993162692847136</v>
      </c>
    </row>
    <row r="20" spans="1:33" ht="17.100000000000001" customHeight="1" x14ac:dyDescent="0.2">
      <c r="A20" s="87" t="s">
        <v>10</v>
      </c>
      <c r="B20" s="16">
        <f>[16]Agosto!$E$5</f>
        <v>44.833333333333336</v>
      </c>
      <c r="C20" s="16">
        <f>[16]Agosto!$E$6</f>
        <v>49.208333333333336</v>
      </c>
      <c r="D20" s="16">
        <f>[16]Agosto!$E$7</f>
        <v>82.5</v>
      </c>
      <c r="E20" s="16">
        <f>[16]Agosto!$E$8</f>
        <v>76.125</v>
      </c>
      <c r="F20" s="16">
        <f>[16]Agosto!$E$9</f>
        <v>65.666666666666671</v>
      </c>
      <c r="G20" s="16">
        <f>[16]Agosto!$E$10</f>
        <v>59</v>
      </c>
      <c r="H20" s="16">
        <f>[16]Agosto!$E$11</f>
        <v>52.958333333333336</v>
      </c>
      <c r="I20" s="16">
        <f>[16]Agosto!$E$12</f>
        <v>39.333333333333336</v>
      </c>
      <c r="J20" s="16">
        <f>[16]Agosto!$E$13</f>
        <v>45.916666666666664</v>
      </c>
      <c r="K20" s="16">
        <f>[16]Agosto!$E$14</f>
        <v>45.291666666666664</v>
      </c>
      <c r="L20" s="16">
        <f>[16]Agosto!$E$15</f>
        <v>43.333333333333336</v>
      </c>
      <c r="M20" s="16">
        <f>[16]Agosto!$E$16</f>
        <v>43.291666666666664</v>
      </c>
      <c r="N20" s="16">
        <f>[16]Agosto!$E$17</f>
        <v>70.25</v>
      </c>
      <c r="O20" s="16">
        <f>[16]Agosto!$E$18</f>
        <v>78</v>
      </c>
      <c r="P20" s="16">
        <f>[16]Agosto!$E$19</f>
        <v>93.958333333333329</v>
      </c>
      <c r="Q20" s="16">
        <f>[16]Agosto!$E$20</f>
        <v>93.416666666666671</v>
      </c>
      <c r="R20" s="16">
        <f>[16]Agosto!$E$21</f>
        <v>91.958333333333329</v>
      </c>
      <c r="S20" s="16">
        <f>[16]Agosto!$E$22</f>
        <v>89.458333333333329</v>
      </c>
      <c r="T20" s="16">
        <f>[16]Agosto!$E$23</f>
        <v>80.541666666666671</v>
      </c>
      <c r="U20" s="16">
        <f>[16]Agosto!$E$24</f>
        <v>73.75</v>
      </c>
      <c r="V20" s="16">
        <f>[16]Agosto!$E$25</f>
        <v>61.541666666666664</v>
      </c>
      <c r="W20" s="16">
        <f>[16]Agosto!$E$26</f>
        <v>67.958333333333329</v>
      </c>
      <c r="X20" s="16">
        <f>[16]Agosto!$E$27</f>
        <v>70.208333333333329</v>
      </c>
      <c r="Y20" s="16">
        <f>[16]Agosto!$E$28</f>
        <v>53.958333333333336</v>
      </c>
      <c r="Z20" s="16">
        <f>[16]Agosto!$E$29</f>
        <v>48.833333333333336</v>
      </c>
      <c r="AA20" s="16">
        <f>[16]Agosto!$E$30</f>
        <v>49.708333333333336</v>
      </c>
      <c r="AB20" s="16">
        <f>[16]Agosto!$E$31</f>
        <v>45.416666666666664</v>
      </c>
      <c r="AC20" s="16">
        <f>[16]Agosto!$E$32</f>
        <v>41.416666666666664</v>
      </c>
      <c r="AD20" s="16">
        <f>[16]Agosto!$E$33</f>
        <v>36.5</v>
      </c>
      <c r="AE20" s="16">
        <f>[16]Agosto!$E$34</f>
        <v>44.25</v>
      </c>
      <c r="AF20" s="16">
        <f>[16]Agosto!$E$35</f>
        <v>63.333333333333336</v>
      </c>
      <c r="AG20" s="113">
        <f t="shared" ref="AG20:AG30" si="2">AVERAGE(B20:AF20)</f>
        <v>61.352150537634394</v>
      </c>
    </row>
    <row r="21" spans="1:33" ht="17.100000000000001" customHeight="1" x14ac:dyDescent="0.2">
      <c r="A21" s="87" t="s">
        <v>11</v>
      </c>
      <c r="B21" s="16">
        <f>[17]Agosto!$E$5</f>
        <v>35.615384615384613</v>
      </c>
      <c r="C21" s="16">
        <f>[17]Agosto!$E$6</f>
        <v>38.285714285714285</v>
      </c>
      <c r="D21" s="16">
        <f>[17]Agosto!$E$7</f>
        <v>65.333333333333329</v>
      </c>
      <c r="E21" s="16">
        <f>[17]Agosto!$E$8</f>
        <v>60.444444444444443</v>
      </c>
      <c r="F21" s="16">
        <f>[17]Agosto!$E$9</f>
        <v>66.434782608695656</v>
      </c>
      <c r="G21" s="16">
        <f>[17]Agosto!$E$10</f>
        <v>53.238095238095241</v>
      </c>
      <c r="H21" s="16">
        <f>[17]Agosto!$E$11</f>
        <v>53.636363636363633</v>
      </c>
      <c r="I21" s="16">
        <f>[17]Agosto!$E$12</f>
        <v>53.782608695652172</v>
      </c>
      <c r="J21" s="16">
        <f>[17]Agosto!$E$13</f>
        <v>32.25</v>
      </c>
      <c r="K21" s="16">
        <f>[17]Agosto!$E$14</f>
        <v>33.166666666666664</v>
      </c>
      <c r="L21" s="16">
        <f>[17]Agosto!$E$15</f>
        <v>29.75</v>
      </c>
      <c r="M21" s="16">
        <f>[17]Agosto!$E$16</f>
        <v>42.470588235294116</v>
      </c>
      <c r="N21" s="16">
        <f>[17]Agosto!$E$17</f>
        <v>68.5</v>
      </c>
      <c r="O21" s="16">
        <f>[17]Agosto!$E$18</f>
        <v>64.75</v>
      </c>
      <c r="P21" s="16">
        <f>[17]Agosto!$E$19</f>
        <v>82.80952380952381</v>
      </c>
      <c r="Q21" s="16">
        <f>[17]Agosto!$E$20</f>
        <v>92.75</v>
      </c>
      <c r="R21" s="16" t="str">
        <f>[17]Agosto!$E$21</f>
        <v>*</v>
      </c>
      <c r="S21" s="16">
        <f>[17]Agosto!$E$22</f>
        <v>79.625</v>
      </c>
      <c r="T21" s="16">
        <f>[17]Agosto!$E$23</f>
        <v>57.636363636363633</v>
      </c>
      <c r="U21" s="16">
        <f>[17]Agosto!$E$24</f>
        <v>62.428571428571431</v>
      </c>
      <c r="V21" s="16">
        <f>[17]Agosto!$E$25</f>
        <v>54.714285714285715</v>
      </c>
      <c r="W21" s="16">
        <f>[17]Agosto!$E$26</f>
        <v>69.083333333333329</v>
      </c>
      <c r="X21" s="16">
        <f>[17]Agosto!$E$27</f>
        <v>62.875</v>
      </c>
      <c r="Y21" s="16">
        <f>[17]Agosto!$E$28</f>
        <v>56.458333333333336</v>
      </c>
      <c r="Z21" s="16">
        <f>[17]Agosto!$E$29</f>
        <v>52.458333333333336</v>
      </c>
      <c r="AA21" s="16">
        <f>[17]Agosto!$E$30</f>
        <v>55.916666666666664</v>
      </c>
      <c r="AB21" s="16">
        <f>[17]Agosto!$E$31</f>
        <v>55.5</v>
      </c>
      <c r="AC21" s="16">
        <f>[17]Agosto!$E$32</f>
        <v>52.166666666666664</v>
      </c>
      <c r="AD21" s="16">
        <f>[17]Agosto!$E$33</f>
        <v>50.25</v>
      </c>
      <c r="AE21" s="16">
        <f>[17]Agosto!$E$34</f>
        <v>51.375</v>
      </c>
      <c r="AF21" s="16">
        <f>[17]Agosto!$E$35</f>
        <v>56.541666666666664</v>
      </c>
      <c r="AG21" s="113">
        <f t="shared" si="2"/>
        <v>56.341557544946298</v>
      </c>
    </row>
    <row r="22" spans="1:33" ht="17.100000000000001" customHeight="1" x14ac:dyDescent="0.2">
      <c r="A22" s="87" t="s">
        <v>12</v>
      </c>
      <c r="B22" s="16">
        <f>[18]Agosto!$E$5</f>
        <v>52.958333333333336</v>
      </c>
      <c r="C22" s="16">
        <f>[18]Agosto!$E$6</f>
        <v>58.625</v>
      </c>
      <c r="D22" s="16">
        <f>[18]Agosto!$E$7</f>
        <v>63</v>
      </c>
      <c r="E22" s="16">
        <f>[18]Agosto!$E$8</f>
        <v>66.25</v>
      </c>
      <c r="F22" s="16">
        <f>[18]Agosto!$E$9</f>
        <v>57.833333333333336</v>
      </c>
      <c r="G22" s="16">
        <f>[18]Agosto!$E$10</f>
        <v>48.166666666666664</v>
      </c>
      <c r="H22" s="16">
        <f>[18]Agosto!$E$11</f>
        <v>50.541666666666664</v>
      </c>
      <c r="I22" s="16">
        <f>[18]Agosto!$E$12</f>
        <v>56.25</v>
      </c>
      <c r="J22" s="16">
        <f>[18]Agosto!$E$13</f>
        <v>55.666666666666664</v>
      </c>
      <c r="K22" s="16">
        <f>[18]Agosto!$E$14</f>
        <v>57.875</v>
      </c>
      <c r="L22" s="16">
        <f>[18]Agosto!$E$15</f>
        <v>56.416666666666664</v>
      </c>
      <c r="M22" s="16">
        <f>[18]Agosto!$E$16</f>
        <v>57.708333333333336</v>
      </c>
      <c r="N22" s="16">
        <f>[18]Agosto!$E$17</f>
        <v>70.791666666666671</v>
      </c>
      <c r="O22" s="16">
        <f>[18]Agosto!$E$18</f>
        <v>73</v>
      </c>
      <c r="P22" s="16">
        <f>[18]Agosto!$E$19</f>
        <v>72.958333333333329</v>
      </c>
      <c r="Q22" s="16">
        <f>[18]Agosto!$E$20</f>
        <v>86.041666666666671</v>
      </c>
      <c r="R22" s="16">
        <f>[18]Agosto!$E$21</f>
        <v>92.791666666666671</v>
      </c>
      <c r="S22" s="16">
        <f>[18]Agosto!$E$22</f>
        <v>84.791666666666671</v>
      </c>
      <c r="T22" s="16">
        <f>[18]Agosto!$E$23</f>
        <v>74.083333333333329</v>
      </c>
      <c r="U22" s="16">
        <f>[18]Agosto!$E$24</f>
        <v>60.708333333333336</v>
      </c>
      <c r="V22" s="16">
        <f>[18]Agosto!$E$25</f>
        <v>47.666666666666664</v>
      </c>
      <c r="W22" s="16">
        <f>[18]Agosto!$E$26</f>
        <v>58.875</v>
      </c>
      <c r="X22" s="16">
        <f>[18]Agosto!$E$27</f>
        <v>62.125</v>
      </c>
      <c r="Y22" s="16">
        <f>[18]Agosto!$E$28</f>
        <v>56.791666666666664</v>
      </c>
      <c r="Z22" s="16">
        <f>[18]Agosto!$E$29</f>
        <v>51.416666666666664</v>
      </c>
      <c r="AA22" s="16">
        <f>[18]Agosto!$E$30</f>
        <v>51.375</v>
      </c>
      <c r="AB22" s="16">
        <f>[18]Agosto!$E$31</f>
        <v>58.041666666666664</v>
      </c>
      <c r="AC22" s="16">
        <f>[18]Agosto!$E$32</f>
        <v>51.791666666666664</v>
      </c>
      <c r="AD22" s="16">
        <f>[18]Agosto!$E$33</f>
        <v>45.041666666666664</v>
      </c>
      <c r="AE22" s="16">
        <f>[18]Agosto!$E$34</f>
        <v>48.833333333333336</v>
      </c>
      <c r="AF22" s="16">
        <f>[18]Agosto!$E$35</f>
        <v>57.25</v>
      </c>
      <c r="AG22" s="113">
        <f t="shared" si="2"/>
        <v>60.827956989247319</v>
      </c>
    </row>
    <row r="23" spans="1:33" ht="17.100000000000001" customHeight="1" x14ac:dyDescent="0.2">
      <c r="A23" s="87" t="s">
        <v>13</v>
      </c>
      <c r="B23" s="16">
        <f>[19]Agosto!$E$5</f>
        <v>61.125</v>
      </c>
      <c r="C23" s="16">
        <f>[19]Agosto!$E$6</f>
        <v>62.916666666666664</v>
      </c>
      <c r="D23" s="16">
        <f>[19]Agosto!$E$7</f>
        <v>68.125</v>
      </c>
      <c r="E23" s="16">
        <f>[19]Agosto!$E$8</f>
        <v>70.5</v>
      </c>
      <c r="F23" s="16">
        <f>[19]Agosto!$E$9</f>
        <v>63.916666666666664</v>
      </c>
      <c r="G23" s="16">
        <f>[19]Agosto!$E$10</f>
        <v>63.333333333333336</v>
      </c>
      <c r="H23" s="16">
        <f>[19]Agosto!$E$11</f>
        <v>59.25</v>
      </c>
      <c r="I23" s="16">
        <f>[19]Agosto!$E$12</f>
        <v>58.291666666666664</v>
      </c>
      <c r="J23" s="16">
        <f>[19]Agosto!$E$13</f>
        <v>60.166666666666664</v>
      </c>
      <c r="K23" s="16">
        <f>[19]Agosto!$E$14</f>
        <v>56.333333333333336</v>
      </c>
      <c r="L23" s="16">
        <f>[19]Agosto!$E$15</f>
        <v>58.375</v>
      </c>
      <c r="M23" s="16">
        <f>[19]Agosto!$E$16</f>
        <v>60.083333333333336</v>
      </c>
      <c r="N23" s="16">
        <f>[19]Agosto!$E$17</f>
        <v>77.875</v>
      </c>
      <c r="O23" s="16">
        <f>[19]Agosto!$E$18</f>
        <v>79.416666666666671</v>
      </c>
      <c r="P23" s="16">
        <f>[19]Agosto!$E$19</f>
        <v>76.166666666666671</v>
      </c>
      <c r="Q23" s="16">
        <f>[19]Agosto!$E$20</f>
        <v>78.666666666666671</v>
      </c>
      <c r="R23" s="16">
        <f>[19]Agosto!$E$21</f>
        <v>91.333333333333329</v>
      </c>
      <c r="S23" s="16">
        <f>[19]Agosto!$E$22</f>
        <v>86.875</v>
      </c>
      <c r="T23" s="16">
        <f>[19]Agosto!$E$23</f>
        <v>73.916666666666671</v>
      </c>
      <c r="U23" s="16">
        <f>[19]Agosto!$E$24</f>
        <v>70.791666666666671</v>
      </c>
      <c r="V23" s="16">
        <f>[19]Agosto!$E$25</f>
        <v>48.666666666666664</v>
      </c>
      <c r="W23" s="16">
        <f>[19]Agosto!$E$26</f>
        <v>70.041666666666671</v>
      </c>
      <c r="X23" s="16">
        <f>[19]Agosto!$E$27</f>
        <v>67.25</v>
      </c>
      <c r="Y23" s="16">
        <f>[19]Agosto!$E$28</f>
        <v>61.083333333333336</v>
      </c>
      <c r="Z23" s="16">
        <f>[19]Agosto!$E$29</f>
        <v>56.375</v>
      </c>
      <c r="AA23" s="16">
        <f>[19]Agosto!$E$30</f>
        <v>59.791666666666664</v>
      </c>
      <c r="AB23" s="16">
        <f>[19]Agosto!$E$31</f>
        <v>62.708333333333336</v>
      </c>
      <c r="AC23" s="16">
        <f>[19]Agosto!$E$32</f>
        <v>58.208333333333336</v>
      </c>
      <c r="AD23" s="16">
        <f>[19]Agosto!$E$33</f>
        <v>56.208333333333336</v>
      </c>
      <c r="AE23" s="16">
        <f>[19]Agosto!$E$34</f>
        <v>61.041666666666664</v>
      </c>
      <c r="AF23" s="16">
        <f>[19]Agosto!$E$35</f>
        <v>65.833333333333329</v>
      </c>
      <c r="AG23" s="113">
        <f t="shared" si="2"/>
        <v>65.956989247311824</v>
      </c>
    </row>
    <row r="24" spans="1:33" ht="17.100000000000001" customHeight="1" x14ac:dyDescent="0.2">
      <c r="A24" s="87" t="s">
        <v>14</v>
      </c>
      <c r="B24" s="16">
        <f>[20]Agosto!$E$5</f>
        <v>56.083333333333336</v>
      </c>
      <c r="C24" s="16">
        <f>[20]Agosto!$E$6</f>
        <v>49.541666666666664</v>
      </c>
      <c r="D24" s="16">
        <f>[20]Agosto!$E$7</f>
        <v>56.541666666666664</v>
      </c>
      <c r="E24" s="16">
        <f>[20]Agosto!$E$8</f>
        <v>66.208333333333329</v>
      </c>
      <c r="F24" s="16">
        <f>[20]Agosto!$E$9</f>
        <v>57.916666666666664</v>
      </c>
      <c r="G24" s="16">
        <f>[20]Agosto!$E$10</f>
        <v>51.541666666666664</v>
      </c>
      <c r="H24" s="16">
        <f>[20]Agosto!$E$11</f>
        <v>48.125</v>
      </c>
      <c r="I24" s="16">
        <f>[20]Agosto!$E$12</f>
        <v>41.875</v>
      </c>
      <c r="J24" s="16">
        <f>[20]Agosto!$E$13</f>
        <v>39.083333333333336</v>
      </c>
      <c r="K24" s="16">
        <f>[20]Agosto!$E$14</f>
        <v>42.375</v>
      </c>
      <c r="L24" s="16">
        <f>[20]Agosto!$E$15</f>
        <v>39.166666666666664</v>
      </c>
      <c r="M24" s="16">
        <f>[20]Agosto!$E$16</f>
        <v>38.125</v>
      </c>
      <c r="N24" s="16">
        <f>[20]Agosto!$E$17</f>
        <v>36.291666666666664</v>
      </c>
      <c r="O24" s="16">
        <f>[20]Agosto!$E$18</f>
        <v>74.375</v>
      </c>
      <c r="P24" s="16">
        <f>[20]Agosto!$E$19</f>
        <v>70.375</v>
      </c>
      <c r="Q24" s="16">
        <f>[20]Agosto!$E$20</f>
        <v>80.708333333333329</v>
      </c>
      <c r="R24" s="16">
        <f>[20]Agosto!$E$21</f>
        <v>90.041666666666671</v>
      </c>
      <c r="S24" s="16">
        <f>[20]Agosto!$E$22</f>
        <v>89.666666666666671</v>
      </c>
      <c r="T24" s="16">
        <f>[20]Agosto!$E$23</f>
        <v>67.708333333333329</v>
      </c>
      <c r="U24" s="16">
        <f>[20]Agosto!$E$24</f>
        <v>85.083333333333329</v>
      </c>
      <c r="V24" s="16">
        <f>[20]Agosto!$E$25</f>
        <v>82.208333333333329</v>
      </c>
      <c r="W24" s="16">
        <f>[20]Agosto!$E$26</f>
        <v>66.166666666666671</v>
      </c>
      <c r="X24" s="16">
        <f>[20]Agosto!$E$27</f>
        <v>52.041666666666664</v>
      </c>
      <c r="Y24" s="16">
        <f>[20]Agosto!$E$28</f>
        <v>47.791666666666664</v>
      </c>
      <c r="Z24" s="16">
        <f>[20]Agosto!$E$29</f>
        <v>45.041666666666664</v>
      </c>
      <c r="AA24" s="16">
        <f>[20]Agosto!$E$30</f>
        <v>46.833333333333336</v>
      </c>
      <c r="AB24" s="16">
        <f>[20]Agosto!$E$31</f>
        <v>40.833333333333336</v>
      </c>
      <c r="AC24" s="16">
        <f>[20]Agosto!$E$32</f>
        <v>36.583333333333336</v>
      </c>
      <c r="AD24" s="16">
        <f>[20]Agosto!$E$33</f>
        <v>38.708333333333336</v>
      </c>
      <c r="AE24" s="16">
        <f>[20]Agosto!$E$34</f>
        <v>37.333333333333336</v>
      </c>
      <c r="AF24" s="16">
        <f>[20]Agosto!$E$35</f>
        <v>39.083333333333336</v>
      </c>
      <c r="AG24" s="113">
        <f t="shared" si="2"/>
        <v>55.272849462365585</v>
      </c>
    </row>
    <row r="25" spans="1:33" ht="17.100000000000001" customHeight="1" x14ac:dyDescent="0.2">
      <c r="A25" s="87" t="s">
        <v>15</v>
      </c>
      <c r="B25" s="16">
        <f>[21]Agosto!$E$5</f>
        <v>50.958333333333336</v>
      </c>
      <c r="C25" s="16">
        <f>[21]Agosto!$E$6</f>
        <v>56.75</v>
      </c>
      <c r="D25" s="16">
        <f>[21]Agosto!$E$7</f>
        <v>81.25</v>
      </c>
      <c r="E25" s="16">
        <f>[21]Agosto!$E$8</f>
        <v>78.083333333333329</v>
      </c>
      <c r="F25" s="16">
        <f>[21]Agosto!$E$9</f>
        <v>67.916666666666671</v>
      </c>
      <c r="G25" s="16">
        <f>[21]Agosto!$E$10</f>
        <v>61.958333333333336</v>
      </c>
      <c r="H25" s="16">
        <f>[21]Agosto!$E$11</f>
        <v>58.25</v>
      </c>
      <c r="I25" s="16">
        <f>[21]Agosto!$E$12</f>
        <v>47.791666666666664</v>
      </c>
      <c r="J25" s="16">
        <f>[21]Agosto!$E$13</f>
        <v>44.083333333333336</v>
      </c>
      <c r="K25" s="16">
        <f>[21]Agosto!$E$14</f>
        <v>47.291666666666664</v>
      </c>
      <c r="L25" s="16">
        <f>[21]Agosto!$E$15</f>
        <v>44.25</v>
      </c>
      <c r="M25" s="16">
        <f>[21]Agosto!$E$16</f>
        <v>47.833333333333336</v>
      </c>
      <c r="N25" s="16">
        <f>[21]Agosto!$E$17</f>
        <v>69.75</v>
      </c>
      <c r="O25" s="16">
        <f>[21]Agosto!$E$18</f>
        <v>77.25</v>
      </c>
      <c r="P25" s="16">
        <f>[21]Agosto!$E$19</f>
        <v>83.5</v>
      </c>
      <c r="Q25" s="16">
        <f>[21]Agosto!$E$20</f>
        <v>85.708333333333329</v>
      </c>
      <c r="R25" s="16">
        <f>[21]Agosto!$E$21</f>
        <v>86.5</v>
      </c>
      <c r="S25" s="16">
        <f>[21]Agosto!$E$22</f>
        <v>86.166666666666671</v>
      </c>
      <c r="T25" s="16">
        <f>[21]Agosto!$E$23</f>
        <v>78.458333333333329</v>
      </c>
      <c r="U25" s="16">
        <f>[21]Agosto!$E$24</f>
        <v>72.5</v>
      </c>
      <c r="V25" s="16">
        <f>[21]Agosto!$E$25</f>
        <v>56.041666666666664</v>
      </c>
      <c r="W25" s="16">
        <f>[21]Agosto!$E$26</f>
        <v>65.875</v>
      </c>
      <c r="X25" s="16">
        <f>[21]Agosto!$E$27</f>
        <v>67.75</v>
      </c>
      <c r="Y25" s="16">
        <f>[21]Agosto!$E$28</f>
        <v>61.208333333333336</v>
      </c>
      <c r="Z25" s="16">
        <f>[21]Agosto!$E$29</f>
        <v>54.666666666666664</v>
      </c>
      <c r="AA25" s="16">
        <f>[21]Agosto!$E$30</f>
        <v>56.166666666666664</v>
      </c>
      <c r="AB25" s="16">
        <f>[21]Agosto!$E$31</f>
        <v>52.083333333333336</v>
      </c>
      <c r="AC25" s="16">
        <f>[21]Agosto!$E$32</f>
        <v>50.208333333333336</v>
      </c>
      <c r="AD25" s="16">
        <f>[21]Agosto!$E$33</f>
        <v>46.25</v>
      </c>
      <c r="AE25" s="16">
        <f>[21]Agosto!$E$34</f>
        <v>44.541666666666664</v>
      </c>
      <c r="AF25" s="16">
        <f>[21]Agosto!$E$35</f>
        <v>65.458333333333329</v>
      </c>
      <c r="AG25" s="113">
        <f t="shared" si="2"/>
        <v>62.79032258064516</v>
      </c>
    </row>
    <row r="26" spans="1:33" ht="17.100000000000001" customHeight="1" x14ac:dyDescent="0.2">
      <c r="A26" s="87" t="s">
        <v>16</v>
      </c>
      <c r="B26" s="16">
        <f>[22]Agosto!$E$5</f>
        <v>44.375</v>
      </c>
      <c r="C26" s="16">
        <f>[22]Agosto!$E$6</f>
        <v>54.541666666666664</v>
      </c>
      <c r="D26" s="16">
        <f>[22]Agosto!$E$7</f>
        <v>71.75</v>
      </c>
      <c r="E26" s="16">
        <f>[22]Agosto!$E$8</f>
        <v>67.791666666666671</v>
      </c>
      <c r="F26" s="16">
        <f>[22]Agosto!$E$9</f>
        <v>58.291666666666664</v>
      </c>
      <c r="G26" s="16">
        <f>[22]Agosto!$E$10</f>
        <v>51.416666666666664</v>
      </c>
      <c r="H26" s="16">
        <f>[22]Agosto!$E$11</f>
        <v>48.208333333333336</v>
      </c>
      <c r="I26" s="16">
        <f>[22]Agosto!$E$12</f>
        <v>39.291666666666664</v>
      </c>
      <c r="J26" s="16">
        <f>[22]Agosto!$E$13</f>
        <v>43.375</v>
      </c>
      <c r="K26" s="16">
        <f>[22]Agosto!$E$14</f>
        <v>39.083333333333336</v>
      </c>
      <c r="L26" s="16">
        <f>[22]Agosto!$E$15</f>
        <v>34.666666666666664</v>
      </c>
      <c r="M26" s="16">
        <f>[22]Agosto!$E$16</f>
        <v>46.666666666666664</v>
      </c>
      <c r="N26" s="16">
        <f>[22]Agosto!$E$17</f>
        <v>83.458333333333329</v>
      </c>
      <c r="O26" s="16">
        <f>[22]Agosto!$E$18</f>
        <v>79.666666666666671</v>
      </c>
      <c r="P26" s="16">
        <f>[22]Agosto!$E$19</f>
        <v>80.125</v>
      </c>
      <c r="Q26" s="16">
        <f>[22]Agosto!$E$20</f>
        <v>88.416666666666671</v>
      </c>
      <c r="R26" s="16">
        <f>[22]Agosto!$E$21</f>
        <v>88.166666666666671</v>
      </c>
      <c r="S26" s="16">
        <f>[22]Agosto!$E$22</f>
        <v>84.541666666666671</v>
      </c>
      <c r="T26" s="16">
        <f>[22]Agosto!$E$23</f>
        <v>69.083333333333329</v>
      </c>
      <c r="U26" s="16">
        <f>[22]Agosto!$E$24</f>
        <v>57.083333333333336</v>
      </c>
      <c r="V26" s="16">
        <f>[22]Agosto!$E$25</f>
        <v>49</v>
      </c>
      <c r="W26" s="16">
        <f>[22]Agosto!$E$26</f>
        <v>50.5</v>
      </c>
      <c r="X26" s="16">
        <f>[22]Agosto!$E$27</f>
        <v>48.666666666666664</v>
      </c>
      <c r="Y26" s="16">
        <f>[22]Agosto!$E$28</f>
        <v>47.041666666666664</v>
      </c>
      <c r="Z26" s="16">
        <f>[22]Agosto!$E$29</f>
        <v>38.541666666666664</v>
      </c>
      <c r="AA26" s="16">
        <f>[22]Agosto!$E$30</f>
        <v>40.25</v>
      </c>
      <c r="AB26" s="16">
        <f>[22]Agosto!$E$31</f>
        <v>43.166666666666664</v>
      </c>
      <c r="AC26" s="16">
        <f>[22]Agosto!$E$32</f>
        <v>38.75</v>
      </c>
      <c r="AD26" s="16">
        <f>[22]Agosto!$E$33</f>
        <v>33.666666666666664</v>
      </c>
      <c r="AE26" s="16">
        <f>[22]Agosto!$E$34</f>
        <v>56.25</v>
      </c>
      <c r="AF26" s="16">
        <f>[22]Agosto!$E$35</f>
        <v>60.791666666666664</v>
      </c>
      <c r="AG26" s="113">
        <f t="shared" si="2"/>
        <v>56.020161290322591</v>
      </c>
    </row>
    <row r="27" spans="1:33" ht="17.100000000000001" customHeight="1" x14ac:dyDescent="0.2">
      <c r="A27" s="87" t="s">
        <v>17</v>
      </c>
      <c r="B27" s="16" t="str">
        <f>[23]Agosto!$E$5</f>
        <v>*</v>
      </c>
      <c r="C27" s="16" t="str">
        <f>[23]Agosto!$E$6</f>
        <v>*</v>
      </c>
      <c r="D27" s="16" t="str">
        <f>[23]Agosto!$E$7</f>
        <v>*</v>
      </c>
      <c r="E27" s="16" t="str">
        <f>[23]Agosto!$E$8</f>
        <v>*</v>
      </c>
      <c r="F27" s="16">
        <f>[23]Agosto!$E$9</f>
        <v>30.166666666666668</v>
      </c>
      <c r="G27" s="16" t="str">
        <f>[23]Agosto!$E$10</f>
        <v>*</v>
      </c>
      <c r="H27" s="16" t="str">
        <f>[23]Agosto!$E$11</f>
        <v>*</v>
      </c>
      <c r="I27" s="16" t="str">
        <f>[23]Agosto!$E$12</f>
        <v>*</v>
      </c>
      <c r="J27" s="16" t="str">
        <f>[23]Agosto!$E$13</f>
        <v>*</v>
      </c>
      <c r="K27" s="16" t="str">
        <f>[23]Agosto!$E$14</f>
        <v>*</v>
      </c>
      <c r="L27" s="16" t="str">
        <f>[23]Agosto!$E$15</f>
        <v>*</v>
      </c>
      <c r="M27" s="16" t="str">
        <f>[23]Agosto!$E$16</f>
        <v>*</v>
      </c>
      <c r="N27" s="16" t="str">
        <f>[23]Agosto!$E$17</f>
        <v>*</v>
      </c>
      <c r="O27" s="16" t="str">
        <f>[23]Agosto!$E$18</f>
        <v>*</v>
      </c>
      <c r="P27" s="16">
        <f>[23]Agosto!$E$19</f>
        <v>67.5</v>
      </c>
      <c r="Q27" s="16">
        <f>[23]Agosto!$E$20</f>
        <v>37.571428571428569</v>
      </c>
      <c r="R27" s="16">
        <f>[23]Agosto!$E$21</f>
        <v>51.071428571428569</v>
      </c>
      <c r="S27" s="16">
        <f>[23]Agosto!$E$22</f>
        <v>73.125</v>
      </c>
      <c r="T27" s="16">
        <f>[23]Agosto!$E$23</f>
        <v>65</v>
      </c>
      <c r="U27" s="16" t="str">
        <f>[23]Agosto!$E$24</f>
        <v>*</v>
      </c>
      <c r="V27" s="16" t="str">
        <f>[23]Agosto!$E$25</f>
        <v>*</v>
      </c>
      <c r="W27" s="16" t="str">
        <f>[23]Agosto!$E$26</f>
        <v>*</v>
      </c>
      <c r="X27" s="16" t="str">
        <f>[23]Agosto!$E$27</f>
        <v>*</v>
      </c>
      <c r="Y27" s="16" t="str">
        <f>[23]Agosto!$E$28</f>
        <v>*</v>
      </c>
      <c r="Z27" s="16" t="str">
        <f>[23]Agosto!$E$29</f>
        <v>*</v>
      </c>
      <c r="AA27" s="16" t="str">
        <f>[23]Agosto!$E$30</f>
        <v>*</v>
      </c>
      <c r="AB27" s="16" t="str">
        <f>[23]Agosto!$E$31</f>
        <v>*</v>
      </c>
      <c r="AC27" s="16" t="str">
        <f>[23]Agosto!$E$32</f>
        <v>*</v>
      </c>
      <c r="AD27" s="16" t="str">
        <f>[23]Agosto!$E$33</f>
        <v>*</v>
      </c>
      <c r="AE27" s="16">
        <f>[23]Agosto!$E$34</f>
        <v>12.25</v>
      </c>
      <c r="AF27" s="16" t="str">
        <f>[23]Agosto!$E$35</f>
        <v>*</v>
      </c>
      <c r="AG27" s="113">
        <f t="shared" si="2"/>
        <v>48.097789115646258</v>
      </c>
    </row>
    <row r="28" spans="1:33" ht="17.100000000000001" customHeight="1" x14ac:dyDescent="0.2">
      <c r="A28" s="87" t="s">
        <v>18</v>
      </c>
      <c r="B28" s="16">
        <f>[24]Agosto!$E$5</f>
        <v>41.916666666666664</v>
      </c>
      <c r="C28" s="16">
        <f>[24]Agosto!$E$6</f>
        <v>41.666666666666664</v>
      </c>
      <c r="D28" s="16">
        <f>[24]Agosto!$E$7</f>
        <v>68.041666666666671</v>
      </c>
      <c r="E28" s="16">
        <f>[24]Agosto!$E$8</f>
        <v>62.708333333333336</v>
      </c>
      <c r="F28" s="16">
        <f>[24]Agosto!$E$9</f>
        <v>53.75</v>
      </c>
      <c r="G28" s="16">
        <f>[24]Agosto!$E$10</f>
        <v>44.875</v>
      </c>
      <c r="H28" s="16">
        <f>[24]Agosto!$E$11</f>
        <v>39.583333333333336</v>
      </c>
      <c r="I28" s="16">
        <f>[24]Agosto!$E$12</f>
        <v>36.958333333333336</v>
      </c>
      <c r="J28" s="16">
        <f>[24]Agosto!$E$13</f>
        <v>44.916666666666664</v>
      </c>
      <c r="K28" s="16">
        <f>[24]Agosto!$E$14</f>
        <v>39.708333333333336</v>
      </c>
      <c r="L28" s="16">
        <f>[24]Agosto!$E$15</f>
        <v>31.416666666666668</v>
      </c>
      <c r="M28" s="16">
        <f>[24]Agosto!$E$16</f>
        <v>32.625</v>
      </c>
      <c r="N28" s="16">
        <f>[24]Agosto!$E$17</f>
        <v>66.708333333333329</v>
      </c>
      <c r="O28" s="16">
        <f>[24]Agosto!$E$18</f>
        <v>83.458333333333329</v>
      </c>
      <c r="P28" s="16">
        <f>[24]Agosto!$E$19</f>
        <v>74.958333333333329</v>
      </c>
      <c r="Q28" s="16">
        <f>[24]Agosto!$E$20</f>
        <v>91.166666666666671</v>
      </c>
      <c r="R28" s="16">
        <f>[24]Agosto!$E$21</f>
        <v>96.875</v>
      </c>
      <c r="S28" s="16">
        <f>[24]Agosto!$E$22</f>
        <v>89.958333333333329</v>
      </c>
      <c r="T28" s="16">
        <f>[24]Agosto!$E$23</f>
        <v>73.208333333333329</v>
      </c>
      <c r="U28" s="16">
        <f>[24]Agosto!$E$24</f>
        <v>78.25</v>
      </c>
      <c r="V28" s="16">
        <f>[24]Agosto!$E$25</f>
        <v>68.916666666666671</v>
      </c>
      <c r="W28" s="16">
        <f>[24]Agosto!$E$26</f>
        <v>72.583333333333329</v>
      </c>
      <c r="X28" s="16">
        <f>[24]Agosto!$E$27</f>
        <v>57.333333333333336</v>
      </c>
      <c r="Y28" s="16">
        <f>[24]Agosto!$E$28</f>
        <v>43.083333333333336</v>
      </c>
      <c r="Z28" s="16">
        <f>[24]Agosto!$E$29</f>
        <v>39.958333333333336</v>
      </c>
      <c r="AA28" s="16">
        <f>[24]Agosto!$E$30</f>
        <v>42.125</v>
      </c>
      <c r="AB28" s="16">
        <f>[24]Agosto!$E$31</f>
        <v>41.375</v>
      </c>
      <c r="AC28" s="16">
        <f>[24]Agosto!$E$32</f>
        <v>36.708333333333336</v>
      </c>
      <c r="AD28" s="16">
        <f>[24]Agosto!$E$33</f>
        <v>28.916666666666668</v>
      </c>
      <c r="AE28" s="16">
        <f>[24]Agosto!$E$34</f>
        <v>30.125</v>
      </c>
      <c r="AF28" s="16">
        <f>[24]Agosto!$E$35</f>
        <v>38.625</v>
      </c>
      <c r="AG28" s="113">
        <f t="shared" si="2"/>
        <v>54.596774193548377</v>
      </c>
    </row>
    <row r="29" spans="1:33" ht="17.100000000000001" customHeight="1" x14ac:dyDescent="0.2">
      <c r="A29" s="87" t="s">
        <v>19</v>
      </c>
      <c r="B29" s="16">
        <f>[25]Agosto!$E$5</f>
        <v>46.166666666666664</v>
      </c>
      <c r="C29" s="16">
        <f>[25]Agosto!$E$6</f>
        <v>62</v>
      </c>
      <c r="D29" s="16">
        <f>[25]Agosto!$E$7</f>
        <v>89.166666666666671</v>
      </c>
      <c r="E29" s="16">
        <f>[25]Agosto!$E$8</f>
        <v>76.958333333333329</v>
      </c>
      <c r="F29" s="16">
        <f>[25]Agosto!$E$9</f>
        <v>63.583333333333336</v>
      </c>
      <c r="G29" s="16">
        <f>[25]Agosto!$E$10</f>
        <v>57.916666666666664</v>
      </c>
      <c r="H29" s="16">
        <f>[25]Agosto!$E$11</f>
        <v>54</v>
      </c>
      <c r="I29" s="16">
        <f>[25]Agosto!$E$12</f>
        <v>45.791666666666664</v>
      </c>
      <c r="J29" s="16">
        <f>[25]Agosto!$E$13</f>
        <v>52.916666666666664</v>
      </c>
      <c r="K29" s="16">
        <f>[25]Agosto!$E$14</f>
        <v>48.916666666666664</v>
      </c>
      <c r="L29" s="16">
        <f>[25]Agosto!$E$15</f>
        <v>47.541666666666664</v>
      </c>
      <c r="M29" s="16">
        <f>[25]Agosto!$E$16</f>
        <v>49.291666666666664</v>
      </c>
      <c r="N29" s="16">
        <f>[25]Agosto!$E$17</f>
        <v>86.916666666666671</v>
      </c>
      <c r="O29" s="16">
        <f>[25]Agosto!$E$18</f>
        <v>81.583333333333329</v>
      </c>
      <c r="P29" s="16">
        <f>[25]Agosto!$E$19</f>
        <v>93.458333333333329</v>
      </c>
      <c r="Q29" s="16">
        <f>[25]Agosto!$E$20</f>
        <v>93.791666666666671</v>
      </c>
      <c r="R29" s="16">
        <f>[25]Agosto!$E$21</f>
        <v>88.083333333333329</v>
      </c>
      <c r="S29" s="16">
        <f>[25]Agosto!$E$22</f>
        <v>89.5</v>
      </c>
      <c r="T29" s="16">
        <f>[25]Agosto!$E$23</f>
        <v>81.125</v>
      </c>
      <c r="U29" s="16">
        <f>[25]Agosto!$E$24</f>
        <v>74.916666666666671</v>
      </c>
      <c r="V29" s="16">
        <f>[25]Agosto!$E$25</f>
        <v>61.583333333333336</v>
      </c>
      <c r="W29" s="16">
        <f>[25]Agosto!$E$26</f>
        <v>66.708333333333329</v>
      </c>
      <c r="X29" s="16">
        <f>[25]Agosto!$E$27</f>
        <v>68.833333333333329</v>
      </c>
      <c r="Y29" s="16">
        <f>[25]Agosto!$E$28</f>
        <v>63.125</v>
      </c>
      <c r="Z29" s="16">
        <f>[25]Agosto!$E$29</f>
        <v>52.458333333333336</v>
      </c>
      <c r="AA29" s="16">
        <f>[25]Agosto!$E$30</f>
        <v>48.958333333333336</v>
      </c>
      <c r="AB29" s="16">
        <f>[25]Agosto!$E$31</f>
        <v>54.208333333333336</v>
      </c>
      <c r="AC29" s="16">
        <f>[25]Agosto!$E$32</f>
        <v>53.458333333333336</v>
      </c>
      <c r="AD29" s="16">
        <f>[25]Agosto!$E$33</f>
        <v>40.208333333333336</v>
      </c>
      <c r="AE29" s="16">
        <f>[25]Agosto!$E$34</f>
        <v>44.75</v>
      </c>
      <c r="AF29" s="16">
        <f>[25]Agosto!$E$35</f>
        <v>66.416666666666671</v>
      </c>
      <c r="AG29" s="113">
        <f t="shared" si="2"/>
        <v>64.65591397849461</v>
      </c>
    </row>
    <row r="30" spans="1:33" ht="17.100000000000001" customHeight="1" x14ac:dyDescent="0.2">
      <c r="A30" s="87" t="s">
        <v>31</v>
      </c>
      <c r="B30" s="16">
        <f>[26]Agosto!$E$5</f>
        <v>27.428571428571427</v>
      </c>
      <c r="C30" s="16">
        <f>[26]Agosto!$E$6</f>
        <v>27.2</v>
      </c>
      <c r="D30" s="16">
        <f>[26]Agosto!$E$7</f>
        <v>56.6</v>
      </c>
      <c r="E30" s="16">
        <f>[26]Agosto!$E$8</f>
        <v>52.428571428571431</v>
      </c>
      <c r="F30" s="16">
        <f>[26]Agosto!$E$9</f>
        <v>44.5</v>
      </c>
      <c r="G30" s="16">
        <f>[26]Agosto!$E$10</f>
        <v>36.857142857142854</v>
      </c>
      <c r="H30" s="16">
        <f>[26]Agosto!$E$11</f>
        <v>24.6</v>
      </c>
      <c r="I30" s="16">
        <f>[26]Agosto!$E$12</f>
        <v>25</v>
      </c>
      <c r="J30" s="16">
        <f>[26]Agosto!$E$13</f>
        <v>28.8</v>
      </c>
      <c r="K30" s="16">
        <f>[26]Agosto!$E$14</f>
        <v>19.571428571428573</v>
      </c>
      <c r="L30" s="16">
        <f>[26]Agosto!$E$15</f>
        <v>20.875</v>
      </c>
      <c r="M30" s="16">
        <f>[26]Agosto!$E$16</f>
        <v>28.166666666666668</v>
      </c>
      <c r="N30" s="16">
        <f>[26]Agosto!$E$17</f>
        <v>77.5</v>
      </c>
      <c r="O30" s="16">
        <f>[26]Agosto!$E$18</f>
        <v>70</v>
      </c>
      <c r="P30" s="16">
        <f>[26]Agosto!$E$19</f>
        <v>80</v>
      </c>
      <c r="Q30" s="16" t="str">
        <f>[26]Agosto!$E$20</f>
        <v>*</v>
      </c>
      <c r="R30" s="16" t="str">
        <f>[26]Agosto!$E$21</f>
        <v>*</v>
      </c>
      <c r="S30" s="16">
        <f>[26]Agosto!$E$22</f>
        <v>67</v>
      </c>
      <c r="T30" s="16">
        <f>[26]Agosto!$E$23</f>
        <v>52.833333333333336</v>
      </c>
      <c r="U30" s="16">
        <f>[26]Agosto!$E$24</f>
        <v>60</v>
      </c>
      <c r="V30" s="16">
        <f>[26]Agosto!$E$25</f>
        <v>53.333333333333336</v>
      </c>
      <c r="W30" s="16">
        <f>[26]Agosto!$E$26</f>
        <v>50</v>
      </c>
      <c r="X30" s="16">
        <f>[26]Agosto!$E$27</f>
        <v>44</v>
      </c>
      <c r="Y30" s="16">
        <f>[26]Agosto!$E$28</f>
        <v>26.75</v>
      </c>
      <c r="Z30" s="16">
        <f>[26]Agosto!$E$29</f>
        <v>29.8</v>
      </c>
      <c r="AA30" s="16">
        <f>[26]Agosto!$E$30</f>
        <v>30.75</v>
      </c>
      <c r="AB30" s="16" t="str">
        <f>[26]Agosto!$E$31</f>
        <v>*</v>
      </c>
      <c r="AC30" s="16">
        <f>[26]Agosto!$E$32</f>
        <v>25</v>
      </c>
      <c r="AD30" s="16">
        <f>[26]Agosto!$E$33</f>
        <v>17.5</v>
      </c>
      <c r="AE30" s="16" t="str">
        <f>[26]Agosto!$E$34</f>
        <v>*</v>
      </c>
      <c r="AF30" s="16">
        <f>[26]Agosto!$E$35</f>
        <v>49.666666666666664</v>
      </c>
      <c r="AG30" s="113">
        <f t="shared" si="2"/>
        <v>41.709656084656089</v>
      </c>
    </row>
    <row r="31" spans="1:33" ht="17.100000000000001" customHeight="1" x14ac:dyDescent="0.2">
      <c r="A31" s="87" t="s">
        <v>48</v>
      </c>
      <c r="B31" s="16">
        <f>[27]Agosto!$E$5</f>
        <v>30</v>
      </c>
      <c r="C31" s="16">
        <f>[27]Agosto!$E$6</f>
        <v>31.133333333333333</v>
      </c>
      <c r="D31" s="16">
        <f>[27]Agosto!$E$7</f>
        <v>61.722222222222221</v>
      </c>
      <c r="E31" s="16">
        <f>[27]Agosto!$E$8</f>
        <v>54</v>
      </c>
      <c r="F31" s="16">
        <f>[27]Agosto!$E$9</f>
        <v>49.5</v>
      </c>
      <c r="G31" s="16">
        <f>[27]Agosto!$E$10</f>
        <v>42.1</v>
      </c>
      <c r="H31" s="16">
        <f>[27]Agosto!$E$11</f>
        <v>29.833333333333332</v>
      </c>
      <c r="I31" s="16">
        <f>[27]Agosto!$E$12</f>
        <v>31.59090909090909</v>
      </c>
      <c r="J31" s="16">
        <f>[27]Agosto!$E$13</f>
        <v>33.916666666666664</v>
      </c>
      <c r="K31" s="16">
        <f>[27]Agosto!$E$14</f>
        <v>33.666666666666664</v>
      </c>
      <c r="L31" s="16">
        <f>[27]Agosto!$E$15</f>
        <v>28.208333333333332</v>
      </c>
      <c r="M31" s="16">
        <f>[27]Agosto!$E$16</f>
        <v>31.458333333333332</v>
      </c>
      <c r="N31" s="16">
        <f>[27]Agosto!$E$17</f>
        <v>51.083333333333336</v>
      </c>
      <c r="O31" s="16">
        <f>[27]Agosto!$E$18</f>
        <v>70.208333333333329</v>
      </c>
      <c r="P31" s="16">
        <f>[27]Agosto!$E$19</f>
        <v>59.333333333333336</v>
      </c>
      <c r="Q31" s="16">
        <f>[27]Agosto!$E$20</f>
        <v>63.25</v>
      </c>
      <c r="R31" s="16">
        <f>[27]Agosto!$E$21</f>
        <v>79.375</v>
      </c>
      <c r="S31" s="16">
        <f>[27]Agosto!$E$22</f>
        <v>69.583333333333329</v>
      </c>
      <c r="T31" s="16">
        <f>[27]Agosto!$E$23</f>
        <v>49.0625</v>
      </c>
      <c r="U31" s="16">
        <f>[27]Agosto!$E$24</f>
        <v>74</v>
      </c>
      <c r="V31" s="16">
        <f>[27]Agosto!$E$25</f>
        <v>64.916666666666671</v>
      </c>
      <c r="W31" s="16">
        <f>[27]Agosto!$E$26</f>
        <v>69.5</v>
      </c>
      <c r="X31" s="16">
        <f>[27]Agosto!$E$27</f>
        <v>53.208333333333336</v>
      </c>
      <c r="Y31" s="16">
        <f>[27]Agosto!$E$28</f>
        <v>42.958333333333336</v>
      </c>
      <c r="Z31" s="16">
        <f>[27]Agosto!$E$29</f>
        <v>41.083333333333336</v>
      </c>
      <c r="AA31" s="16">
        <f>[27]Agosto!$E$30</f>
        <v>39.083333333333336</v>
      </c>
      <c r="AB31" s="16">
        <f>[27]Agosto!$E$31</f>
        <v>37</v>
      </c>
      <c r="AC31" s="16">
        <f>[27]Agosto!$E$32</f>
        <v>31.166666666666668</v>
      </c>
      <c r="AD31" s="16">
        <f>[27]Agosto!$E$33</f>
        <v>28.583333333333332</v>
      </c>
      <c r="AE31" s="16">
        <f>[27]Agosto!$E$34</f>
        <v>29.041666666666668</v>
      </c>
      <c r="AF31" s="16">
        <f>[27]Agosto!$E$35</f>
        <v>42.75</v>
      </c>
      <c r="AG31" s="113">
        <f t="shared" ref="AG31" si="3">AVERAGE(B31:AF31)</f>
        <v>46.848945096122506</v>
      </c>
    </row>
    <row r="32" spans="1:33" ht="17.100000000000001" customHeight="1" x14ac:dyDescent="0.2">
      <c r="A32" s="87" t="s">
        <v>20</v>
      </c>
      <c r="B32" s="16" t="str">
        <f>[28]Agosto!$E$5</f>
        <v>*</v>
      </c>
      <c r="C32" s="16" t="str">
        <f>[28]Agosto!$E$6</f>
        <v>*</v>
      </c>
      <c r="D32" s="16" t="str">
        <f>[28]Agosto!$E$7</f>
        <v>*</v>
      </c>
      <c r="E32" s="16" t="str">
        <f>[28]Agosto!$E$8</f>
        <v>*</v>
      </c>
      <c r="F32" s="16" t="str">
        <f>[28]Agosto!$E$9</f>
        <v>*</v>
      </c>
      <c r="G32" s="16" t="str">
        <f>[28]Agosto!$E$10</f>
        <v>*</v>
      </c>
      <c r="H32" s="16" t="str">
        <f>[28]Agosto!$E$11</f>
        <v>*</v>
      </c>
      <c r="I32" s="16" t="str">
        <f>[28]Agosto!$E$12</f>
        <v>*</v>
      </c>
      <c r="J32" s="16" t="str">
        <f>[28]Agosto!$E$13</f>
        <v>*</v>
      </c>
      <c r="K32" s="16" t="str">
        <f>[28]Agosto!$E$14</f>
        <v>*</v>
      </c>
      <c r="L32" s="16" t="str">
        <f>[28]Agosto!$E$15</f>
        <v>*</v>
      </c>
      <c r="M32" s="16" t="str">
        <f>[28]Agosto!$E$16</f>
        <v>*</v>
      </c>
      <c r="N32" s="16" t="str">
        <f>[28]Agosto!$E$17</f>
        <v>*</v>
      </c>
      <c r="O32" s="16" t="str">
        <f>[28]Agosto!$E$18</f>
        <v>*</v>
      </c>
      <c r="P32" s="16" t="str">
        <f>[28]Agosto!$E$19</f>
        <v>*</v>
      </c>
      <c r="Q32" s="16" t="str">
        <f>[28]Agosto!$E$20</f>
        <v>*</v>
      </c>
      <c r="R32" s="16" t="str">
        <f>[28]Agosto!$E$21</f>
        <v>*</v>
      </c>
      <c r="S32" s="16" t="str">
        <f>[28]Agosto!$E$22</f>
        <v>*</v>
      </c>
      <c r="T32" s="16" t="str">
        <f>[28]Agosto!$E$23</f>
        <v>*</v>
      </c>
      <c r="U32" s="16" t="str">
        <f>[28]Agosto!$E$24</f>
        <v>*</v>
      </c>
      <c r="V32" s="16" t="str">
        <f>[28]Agosto!$E$25</f>
        <v>*</v>
      </c>
      <c r="W32" s="16" t="str">
        <f>[28]Agosto!$E$26</f>
        <v>*</v>
      </c>
      <c r="X32" s="16" t="str">
        <f>[28]Agosto!$E$27</f>
        <v>*</v>
      </c>
      <c r="Y32" s="16" t="str">
        <f>[28]Agosto!$E$28</f>
        <v>*</v>
      </c>
      <c r="Z32" s="16" t="str">
        <f>[28]Agosto!$E$29</f>
        <v>*</v>
      </c>
      <c r="AA32" s="16" t="str">
        <f>[28]Agosto!$E$30</f>
        <v>*</v>
      </c>
      <c r="AB32" s="16" t="str">
        <f>[28]Agosto!$E$31</f>
        <v>*</v>
      </c>
      <c r="AC32" s="16" t="str">
        <f>[28]Agosto!$E$32</f>
        <v>*</v>
      </c>
      <c r="AD32" s="16" t="str">
        <f>[28]Agosto!$E$33</f>
        <v>*</v>
      </c>
      <c r="AE32" s="16" t="str">
        <f>[28]Agosto!$E$34</f>
        <v>*</v>
      </c>
      <c r="AF32" s="16" t="str">
        <f>[28]Agosto!$E$35</f>
        <v>*</v>
      </c>
      <c r="AG32" s="113" t="s">
        <v>138</v>
      </c>
    </row>
    <row r="33" spans="1:35" s="5" customFormat="1" ht="17.100000000000001" customHeight="1" thickBot="1" x14ac:dyDescent="0.25">
      <c r="A33" s="107" t="s">
        <v>34</v>
      </c>
      <c r="B33" s="103">
        <f t="shared" ref="B33:AG33" si="4">AVERAGE(B5:B32)</f>
        <v>44.495465761090763</v>
      </c>
      <c r="C33" s="103">
        <f t="shared" si="4"/>
        <v>48.371118012422357</v>
      </c>
      <c r="D33" s="103">
        <f t="shared" si="4"/>
        <v>69.031691919191928</v>
      </c>
      <c r="E33" s="103">
        <f t="shared" si="4"/>
        <v>65.010920634920609</v>
      </c>
      <c r="F33" s="103">
        <f t="shared" si="4"/>
        <v>56.88291925465839</v>
      </c>
      <c r="G33" s="103">
        <f t="shared" si="4"/>
        <v>52.499982746721884</v>
      </c>
      <c r="H33" s="103">
        <f t="shared" si="4"/>
        <v>48.528945707070704</v>
      </c>
      <c r="I33" s="103">
        <f t="shared" si="4"/>
        <v>44.479104907773376</v>
      </c>
      <c r="J33" s="103">
        <f t="shared" si="4"/>
        <v>44.799562198067633</v>
      </c>
      <c r="K33" s="103">
        <f t="shared" si="4"/>
        <v>43.942212301587297</v>
      </c>
      <c r="L33" s="103">
        <f t="shared" si="4"/>
        <v>41.574652777777779</v>
      </c>
      <c r="M33" s="103">
        <f t="shared" si="4"/>
        <v>42.880718954248358</v>
      </c>
      <c r="N33" s="103">
        <f t="shared" si="4"/>
        <v>63.691666666666663</v>
      </c>
      <c r="O33" s="103">
        <f t="shared" si="4"/>
        <v>72.208666666666673</v>
      </c>
      <c r="P33" s="103">
        <f t="shared" si="4"/>
        <v>76.480815018315013</v>
      </c>
      <c r="Q33" s="103">
        <f t="shared" si="4"/>
        <v>81.216349896480352</v>
      </c>
      <c r="R33" s="103">
        <f t="shared" si="4"/>
        <v>85.57028852527435</v>
      </c>
      <c r="S33" s="103">
        <f t="shared" si="4"/>
        <v>84.459001976284597</v>
      </c>
      <c r="T33" s="103">
        <f t="shared" si="4"/>
        <v>69.863649406149392</v>
      </c>
      <c r="U33" s="103">
        <f t="shared" si="4"/>
        <v>71.230384555137832</v>
      </c>
      <c r="V33" s="103">
        <f t="shared" si="4"/>
        <v>59.607523848700311</v>
      </c>
      <c r="W33" s="103">
        <f t="shared" si="4"/>
        <v>64.548362318840589</v>
      </c>
      <c r="X33" s="103">
        <f t="shared" si="4"/>
        <v>59.988809523809522</v>
      </c>
      <c r="Y33" s="103">
        <f t="shared" si="4"/>
        <v>51.145833333333329</v>
      </c>
      <c r="Z33" s="103">
        <f t="shared" si="4"/>
        <v>45.431444444444445</v>
      </c>
      <c r="AA33" s="103">
        <f t="shared" si="4"/>
        <v>47.59333333333332</v>
      </c>
      <c r="AB33" s="103">
        <f t="shared" si="4"/>
        <v>47.34513888888889</v>
      </c>
      <c r="AC33" s="103">
        <f t="shared" si="4"/>
        <v>42.647222222222226</v>
      </c>
      <c r="AD33" s="103">
        <f t="shared" si="4"/>
        <v>39.643333333333338</v>
      </c>
      <c r="AE33" s="103">
        <f t="shared" si="4"/>
        <v>40.60963768115942</v>
      </c>
      <c r="AF33" s="103">
        <f t="shared" si="4"/>
        <v>50.815000000000012</v>
      </c>
      <c r="AG33" s="117">
        <f t="shared" si="4"/>
        <v>55.957764157983696</v>
      </c>
      <c r="AH33" s="8"/>
    </row>
    <row r="34" spans="1:35" x14ac:dyDescent="0.2">
      <c r="A34" s="63"/>
      <c r="B34" s="64"/>
      <c r="C34" s="64"/>
      <c r="D34" s="64" t="s">
        <v>137</v>
      </c>
      <c r="E34" s="64"/>
      <c r="F34" s="64"/>
      <c r="G34" s="64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66"/>
      <c r="AE34" s="67"/>
      <c r="AF34" s="68"/>
      <c r="AG34" s="69"/>
      <c r="AH34"/>
    </row>
    <row r="35" spans="1:35" x14ac:dyDescent="0.2">
      <c r="A35" s="63"/>
      <c r="B35" s="70" t="s">
        <v>134</v>
      </c>
      <c r="C35" s="70"/>
      <c r="D35" s="70"/>
      <c r="E35" s="70"/>
      <c r="F35" s="70"/>
      <c r="G35" s="70"/>
      <c r="H35" s="70"/>
      <c r="I35" s="70"/>
      <c r="J35" s="71"/>
      <c r="K35" s="71"/>
      <c r="L35" s="71"/>
      <c r="M35" s="71" t="s">
        <v>49</v>
      </c>
      <c r="N35" s="71"/>
      <c r="O35" s="71"/>
      <c r="P35" s="71"/>
      <c r="Q35" s="71"/>
      <c r="R35" s="71"/>
      <c r="S35" s="71"/>
      <c r="T35" s="128" t="s">
        <v>135</v>
      </c>
      <c r="U35" s="128"/>
      <c r="V35" s="128"/>
      <c r="W35" s="128"/>
      <c r="X35" s="128"/>
      <c r="Y35" s="71"/>
      <c r="Z35" s="71"/>
      <c r="AA35" s="71"/>
      <c r="AB35" s="71"/>
      <c r="AC35" s="71"/>
      <c r="AD35" s="66"/>
      <c r="AE35" s="71"/>
      <c r="AF35" s="71"/>
      <c r="AG35" s="72"/>
      <c r="AH35" s="2"/>
    </row>
    <row r="36" spans="1:35" x14ac:dyDescent="0.2">
      <c r="A36" s="73"/>
      <c r="B36" s="71"/>
      <c r="C36" s="71"/>
      <c r="D36" s="71"/>
      <c r="E36" s="71"/>
      <c r="F36" s="71"/>
      <c r="G36" s="71"/>
      <c r="H36" s="71"/>
      <c r="I36" s="71"/>
      <c r="J36" s="75"/>
      <c r="K36" s="75"/>
      <c r="L36" s="75"/>
      <c r="M36" s="75" t="s">
        <v>50</v>
      </c>
      <c r="N36" s="75"/>
      <c r="O36" s="75"/>
      <c r="P36" s="75"/>
      <c r="Q36" s="71"/>
      <c r="R36" s="71"/>
      <c r="S36" s="71"/>
      <c r="T36" s="129" t="s">
        <v>136</v>
      </c>
      <c r="U36" s="129"/>
      <c r="V36" s="129"/>
      <c r="W36" s="129"/>
      <c r="X36" s="129"/>
      <c r="Y36" s="71"/>
      <c r="Z36" s="71"/>
      <c r="AA36" s="71"/>
      <c r="AB36" s="71"/>
      <c r="AC36" s="71"/>
      <c r="AD36" s="66"/>
      <c r="AE36" s="67"/>
      <c r="AF36" s="68"/>
      <c r="AG36" s="76"/>
      <c r="AH36" s="2"/>
      <c r="AI36" s="2"/>
    </row>
    <row r="37" spans="1:35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66"/>
      <c r="AE37" s="67"/>
      <c r="AF37" s="68"/>
      <c r="AG37" s="77"/>
      <c r="AH37" s="29"/>
      <c r="AI37" s="2"/>
    </row>
    <row r="38" spans="1:35" ht="13.5" thickBot="1" x14ac:dyDescent="0.2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0"/>
    </row>
  </sheetData>
  <sheetProtection password="C6EC" sheet="1" objects="1" scenarios="1"/>
  <mergeCells count="36">
    <mergeCell ref="T35:X35"/>
    <mergeCell ref="T36:X36"/>
    <mergeCell ref="M3:M4"/>
    <mergeCell ref="AF3:AF4"/>
    <mergeCell ref="A1:AG1"/>
    <mergeCell ref="A2:A4"/>
    <mergeCell ref="B2:AG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  <mergeCell ref="AE3:AE4"/>
    <mergeCell ref="AA3:AA4"/>
    <mergeCell ref="AB3:AB4"/>
    <mergeCell ref="AC3:AC4"/>
    <mergeCell ref="AD3:AD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topLeftCell="A10" zoomScale="90" zoomScaleNormal="90" workbookViewId="0">
      <selection activeCell="AJ33" sqref="AJ33"/>
    </sheetView>
  </sheetViews>
  <sheetFormatPr defaultRowHeight="12.75" x14ac:dyDescent="0.2"/>
  <cols>
    <col min="1" max="1" width="18.85546875" style="2" customWidth="1"/>
    <col min="2" max="2" width="6.28515625" style="2" customWidth="1"/>
    <col min="3" max="3" width="6" style="2" customWidth="1"/>
    <col min="4" max="4" width="6.42578125" style="2" customWidth="1"/>
    <col min="5" max="5" width="6" style="2" customWidth="1"/>
    <col min="6" max="6" width="6.140625" style="2" customWidth="1"/>
    <col min="7" max="8" width="6" style="2" customWidth="1"/>
    <col min="9" max="9" width="6.140625" style="2" customWidth="1"/>
    <col min="10" max="12" width="6" style="2" customWidth="1"/>
    <col min="13" max="13" width="6.28515625" style="2" customWidth="1"/>
    <col min="14" max="14" width="6.140625" style="2" customWidth="1"/>
    <col min="15" max="15" width="6" style="2" customWidth="1"/>
    <col min="16" max="16" width="6.28515625" style="2" customWidth="1"/>
    <col min="17" max="17" width="6.140625" style="2" customWidth="1"/>
    <col min="18" max="18" width="6.28515625" style="2" customWidth="1"/>
    <col min="19" max="19" width="6.42578125" style="2" customWidth="1"/>
    <col min="20" max="20" width="6.7109375" style="2" customWidth="1"/>
    <col min="21" max="21" width="6.140625" style="2" customWidth="1"/>
    <col min="22" max="22" width="6" style="2" customWidth="1"/>
    <col min="23" max="24" width="6.140625" style="2" customWidth="1"/>
    <col min="25" max="26" width="6.42578125" style="2" customWidth="1"/>
    <col min="27" max="27" width="6" style="2" customWidth="1"/>
    <col min="28" max="28" width="6.140625" style="2" customWidth="1"/>
    <col min="29" max="30" width="6" style="2" customWidth="1"/>
    <col min="31" max="31" width="6.28515625" style="2" customWidth="1"/>
    <col min="32" max="32" width="6" style="2" customWidth="1"/>
    <col min="33" max="33" width="7.5703125" style="9" bestFit="1" customWidth="1"/>
    <col min="34" max="34" width="6.7109375" style="1" customWidth="1"/>
    <col min="35" max="35" width="9.140625" style="1"/>
  </cols>
  <sheetData>
    <row r="1" spans="1:35" ht="20.100000000000001" customHeight="1" x14ac:dyDescent="0.2">
      <c r="A1" s="132" t="s">
        <v>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4"/>
    </row>
    <row r="2" spans="1:35" s="4" customFormat="1" ht="20.100000000000001" customHeight="1" x14ac:dyDescent="0.2">
      <c r="A2" s="140" t="s">
        <v>21</v>
      </c>
      <c r="B2" s="136" t="s">
        <v>133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8"/>
      <c r="AI2" s="7"/>
    </row>
    <row r="3" spans="1:35" s="5" customFormat="1" ht="20.100000000000001" customHeight="1" x14ac:dyDescent="0.2">
      <c r="A3" s="140"/>
      <c r="B3" s="139">
        <v>1</v>
      </c>
      <c r="C3" s="139">
        <f>SUM(B3+1)</f>
        <v>2</v>
      </c>
      <c r="D3" s="139">
        <f t="shared" ref="D3:AD3" si="0">SUM(C3+1)</f>
        <v>3</v>
      </c>
      <c r="E3" s="139">
        <f t="shared" si="0"/>
        <v>4</v>
      </c>
      <c r="F3" s="139">
        <f t="shared" si="0"/>
        <v>5</v>
      </c>
      <c r="G3" s="139">
        <f t="shared" si="0"/>
        <v>6</v>
      </c>
      <c r="H3" s="139">
        <f t="shared" si="0"/>
        <v>7</v>
      </c>
      <c r="I3" s="139">
        <f t="shared" si="0"/>
        <v>8</v>
      </c>
      <c r="J3" s="139">
        <f t="shared" si="0"/>
        <v>9</v>
      </c>
      <c r="K3" s="139">
        <f t="shared" si="0"/>
        <v>10</v>
      </c>
      <c r="L3" s="139">
        <f t="shared" si="0"/>
        <v>11</v>
      </c>
      <c r="M3" s="139">
        <f t="shared" si="0"/>
        <v>12</v>
      </c>
      <c r="N3" s="139">
        <f t="shared" si="0"/>
        <v>13</v>
      </c>
      <c r="O3" s="139">
        <f t="shared" si="0"/>
        <v>14</v>
      </c>
      <c r="P3" s="139">
        <f t="shared" si="0"/>
        <v>15</v>
      </c>
      <c r="Q3" s="139">
        <f t="shared" si="0"/>
        <v>16</v>
      </c>
      <c r="R3" s="139">
        <f t="shared" si="0"/>
        <v>17</v>
      </c>
      <c r="S3" s="139">
        <f t="shared" si="0"/>
        <v>18</v>
      </c>
      <c r="T3" s="139">
        <f t="shared" si="0"/>
        <v>19</v>
      </c>
      <c r="U3" s="139">
        <f t="shared" si="0"/>
        <v>20</v>
      </c>
      <c r="V3" s="139">
        <f t="shared" si="0"/>
        <v>21</v>
      </c>
      <c r="W3" s="139">
        <f t="shared" si="0"/>
        <v>22</v>
      </c>
      <c r="X3" s="139">
        <f t="shared" si="0"/>
        <v>23</v>
      </c>
      <c r="Y3" s="139">
        <f t="shared" si="0"/>
        <v>24</v>
      </c>
      <c r="Z3" s="139">
        <f t="shared" si="0"/>
        <v>25</v>
      </c>
      <c r="AA3" s="139">
        <f t="shared" si="0"/>
        <v>26</v>
      </c>
      <c r="AB3" s="139">
        <f t="shared" si="0"/>
        <v>27</v>
      </c>
      <c r="AC3" s="139">
        <f t="shared" si="0"/>
        <v>28</v>
      </c>
      <c r="AD3" s="139">
        <f t="shared" si="0"/>
        <v>29</v>
      </c>
      <c r="AE3" s="139">
        <v>30</v>
      </c>
      <c r="AF3" s="139">
        <v>31</v>
      </c>
      <c r="AG3" s="61" t="s">
        <v>39</v>
      </c>
      <c r="AH3" s="93" t="s">
        <v>38</v>
      </c>
      <c r="AI3" s="8"/>
    </row>
    <row r="4" spans="1:35" s="5" customFormat="1" ht="20.100000000000001" customHeight="1" x14ac:dyDescent="0.2">
      <c r="A4" s="140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61" t="s">
        <v>37</v>
      </c>
      <c r="AH4" s="93" t="s">
        <v>37</v>
      </c>
      <c r="AI4" s="8"/>
    </row>
    <row r="5" spans="1:35" s="5" customFormat="1" ht="20.100000000000001" customHeight="1" x14ac:dyDescent="0.2">
      <c r="A5" s="87" t="s">
        <v>44</v>
      </c>
      <c r="B5" s="16">
        <f>[1]Agosto!$F$5</f>
        <v>93</v>
      </c>
      <c r="C5" s="16">
        <f>[1]Agosto!$F$6</f>
        <v>95</v>
      </c>
      <c r="D5" s="16">
        <f>[1]Agosto!$F$7</f>
        <v>77</v>
      </c>
      <c r="E5" s="16">
        <f>[1]Agosto!$F$8</f>
        <v>97</v>
      </c>
      <c r="F5" s="16">
        <f>[1]Agosto!$F$9</f>
        <v>98</v>
      </c>
      <c r="G5" s="16">
        <f>[1]Agosto!$F$10</f>
        <v>95</v>
      </c>
      <c r="H5" s="16">
        <f>[1]Agosto!$F$11</f>
        <v>94</v>
      </c>
      <c r="I5" s="16">
        <f>[1]Agosto!$F$12</f>
        <v>89</v>
      </c>
      <c r="J5" s="16">
        <f>[1]Agosto!$F$13</f>
        <v>86</v>
      </c>
      <c r="K5" s="16">
        <f>[1]Agosto!$F$14</f>
        <v>89</v>
      </c>
      <c r="L5" s="16">
        <f>[1]Agosto!$F$15</f>
        <v>90</v>
      </c>
      <c r="M5" s="16">
        <f>[1]Agosto!$F$16</f>
        <v>84</v>
      </c>
      <c r="N5" s="16">
        <f>[1]Agosto!$F$17</f>
        <v>84</v>
      </c>
      <c r="O5" s="16">
        <f>[1]Agosto!$F$18</f>
        <v>94</v>
      </c>
      <c r="P5" s="16">
        <f>[1]Agosto!$F$19</f>
        <v>93</v>
      </c>
      <c r="Q5" s="16">
        <f>[1]Agosto!$F$20</f>
        <v>97</v>
      </c>
      <c r="R5" s="16">
        <f>[1]Agosto!$F$21</f>
        <v>99</v>
      </c>
      <c r="S5" s="16">
        <f>[1]Agosto!$F$22</f>
        <v>99</v>
      </c>
      <c r="T5" s="16">
        <f>[1]Agosto!$F$23</f>
        <v>98</v>
      </c>
      <c r="U5" s="16">
        <f>[1]Agosto!$F$24</f>
        <v>97</v>
      </c>
      <c r="V5" s="16">
        <f>[1]Agosto!$F$25</f>
        <v>88</v>
      </c>
      <c r="W5" s="16">
        <f>[1]Agosto!$F$26</f>
        <v>96</v>
      </c>
      <c r="X5" s="16">
        <f>[1]Agosto!$F$27</f>
        <v>92</v>
      </c>
      <c r="Y5" s="16">
        <f>[1]Agosto!$F$28</f>
        <v>92</v>
      </c>
      <c r="Z5" s="16">
        <f>[1]Agosto!$F$29</f>
        <v>73</v>
      </c>
      <c r="AA5" s="16">
        <f>[1]Agosto!$F$30</f>
        <v>95</v>
      </c>
      <c r="AB5" s="16">
        <f>[1]Agosto!$F$31</f>
        <v>93</v>
      </c>
      <c r="AC5" s="16">
        <f>[1]Agosto!$F$32</f>
        <v>91</v>
      </c>
      <c r="AD5" s="16">
        <f>[1]Agosto!$F$33</f>
        <v>91</v>
      </c>
      <c r="AE5" s="16">
        <f>[1]Agosto!$F$34</f>
        <v>93</v>
      </c>
      <c r="AF5" s="16">
        <f>[1]Agosto!$F$35</f>
        <v>90</v>
      </c>
      <c r="AG5" s="21">
        <f>MAX(B5:AF5)</f>
        <v>99</v>
      </c>
      <c r="AH5" s="94">
        <f>AVERAGE(B5:AF5)</f>
        <v>91.677419354838705</v>
      </c>
      <c r="AI5" s="8"/>
    </row>
    <row r="6" spans="1:35" ht="17.100000000000001" customHeight="1" x14ac:dyDescent="0.2">
      <c r="A6" s="87" t="s">
        <v>0</v>
      </c>
      <c r="B6" s="16">
        <f>[2]Agosto!$F$5</f>
        <v>80</v>
      </c>
      <c r="C6" s="16">
        <f>[2]Agosto!$F$6</f>
        <v>91</v>
      </c>
      <c r="D6" s="16">
        <f>[2]Agosto!$F$7</f>
        <v>94</v>
      </c>
      <c r="E6" s="16">
        <f>[2]Agosto!$F$8</f>
        <v>99</v>
      </c>
      <c r="F6" s="16">
        <f>[2]Agosto!$F$9</f>
        <v>98</v>
      </c>
      <c r="G6" s="16">
        <f>[2]Agosto!$F$10</f>
        <v>91</v>
      </c>
      <c r="H6" s="16">
        <f>[2]Agosto!$F$11</f>
        <v>89</v>
      </c>
      <c r="I6" s="16">
        <f>[2]Agosto!$F$12</f>
        <v>77</v>
      </c>
      <c r="J6" s="16">
        <f>[2]Agosto!$F$13</f>
        <v>82</v>
      </c>
      <c r="K6" s="16">
        <f>[2]Agosto!$F$14</f>
        <v>87</v>
      </c>
      <c r="L6" s="16">
        <f>[2]Agosto!$F$15</f>
        <v>76</v>
      </c>
      <c r="M6" s="16">
        <f>[2]Agosto!$F$16</f>
        <v>63</v>
      </c>
      <c r="N6" s="16">
        <f>[2]Agosto!$F$17</f>
        <v>97</v>
      </c>
      <c r="O6" s="16">
        <f>[2]Agosto!$F$18</f>
        <v>99</v>
      </c>
      <c r="P6" s="16">
        <f>[2]Agosto!$F$19</f>
        <v>98</v>
      </c>
      <c r="Q6" s="16">
        <f>[2]Agosto!$F$20</f>
        <v>98</v>
      </c>
      <c r="R6" s="16">
        <f>[2]Agosto!$F$21</f>
        <v>94</v>
      </c>
      <c r="S6" s="16">
        <f>[2]Agosto!$F$22</f>
        <v>98</v>
      </c>
      <c r="T6" s="16">
        <f>[2]Agosto!$F$23</f>
        <v>93</v>
      </c>
      <c r="U6" s="16">
        <f>[2]Agosto!$F$24</f>
        <v>92</v>
      </c>
      <c r="V6" s="16">
        <f>[2]Agosto!$F$25</f>
        <v>86</v>
      </c>
      <c r="W6" s="16">
        <f>[2]Agosto!$F$26</f>
        <v>98</v>
      </c>
      <c r="X6" s="16">
        <f>[2]Agosto!$F$27</f>
        <v>93</v>
      </c>
      <c r="Y6" s="16">
        <f>[2]Agosto!$F$28</f>
        <v>93</v>
      </c>
      <c r="Z6" s="16">
        <f>[2]Agosto!$F$29</f>
        <v>83</v>
      </c>
      <c r="AA6" s="16">
        <f>[2]Agosto!$F$30</f>
        <v>87</v>
      </c>
      <c r="AB6" s="16">
        <f>[2]Agosto!$F$31</f>
        <v>80</v>
      </c>
      <c r="AC6" s="16">
        <f>[2]Agosto!$F$32</f>
        <v>88</v>
      </c>
      <c r="AD6" s="16">
        <f>[2]Agosto!$F$33</f>
        <v>87</v>
      </c>
      <c r="AE6" s="16">
        <f>[2]Agosto!$F$34</f>
        <v>87</v>
      </c>
      <c r="AF6" s="16">
        <f>[2]Agosto!$F$35</f>
        <v>89</v>
      </c>
      <c r="AG6" s="22">
        <f>MAX(B6:AF6)</f>
        <v>99</v>
      </c>
      <c r="AH6" s="92">
        <f t="shared" ref="AH6:AH16" si="1">AVERAGE(B6:AF6)</f>
        <v>89.258064516129039</v>
      </c>
    </row>
    <row r="7" spans="1:35" ht="17.100000000000001" customHeight="1" x14ac:dyDescent="0.2">
      <c r="A7" s="87" t="s">
        <v>1</v>
      </c>
      <c r="B7" s="16">
        <f>[3]Agosto!$F$5</f>
        <v>52</v>
      </c>
      <c r="C7" s="16">
        <f>[3]Agosto!$F$6</f>
        <v>47</v>
      </c>
      <c r="D7" s="16" t="str">
        <f>[3]Agosto!$F$7</f>
        <v>*</v>
      </c>
      <c r="E7" s="16">
        <f>[3]Agosto!$F$8</f>
        <v>82</v>
      </c>
      <c r="F7" s="16">
        <f>[3]Agosto!$F$9</f>
        <v>78</v>
      </c>
      <c r="G7" s="16">
        <f>[3]Agosto!$F$10</f>
        <v>72</v>
      </c>
      <c r="H7" s="16">
        <f>[3]Agosto!$F$11</f>
        <v>91</v>
      </c>
      <c r="I7" s="16">
        <f>[3]Agosto!$F$12</f>
        <v>89</v>
      </c>
      <c r="J7" s="16">
        <f>[3]Agosto!$F$13</f>
        <v>89</v>
      </c>
      <c r="K7" s="16">
        <f>[3]Agosto!$F$14</f>
        <v>96</v>
      </c>
      <c r="L7" s="16">
        <f>[3]Agosto!$F$15</f>
        <v>77</v>
      </c>
      <c r="M7" s="16">
        <f>[3]Agosto!$F$16</f>
        <v>41</v>
      </c>
      <c r="N7" s="16">
        <f>[3]Agosto!$F$17</f>
        <v>75</v>
      </c>
      <c r="O7" s="16">
        <f>[3]Agosto!$F$18</f>
        <v>76</v>
      </c>
      <c r="P7" s="16">
        <f>[3]Agosto!$F$19</f>
        <v>77</v>
      </c>
      <c r="Q7" s="16">
        <f>[3]Agosto!$F$20</f>
        <v>85</v>
      </c>
      <c r="R7" s="16" t="str">
        <f>[3]Agosto!$F$21</f>
        <v>*</v>
      </c>
      <c r="S7" s="16">
        <f>[3]Agosto!$F$22</f>
        <v>90</v>
      </c>
      <c r="T7" s="16">
        <f>[3]Agosto!$F$23</f>
        <v>96</v>
      </c>
      <c r="U7" s="16">
        <f>[3]Agosto!$F$24</f>
        <v>79</v>
      </c>
      <c r="V7" s="16">
        <f>[3]Agosto!$F$25</f>
        <v>74</v>
      </c>
      <c r="W7" s="16">
        <f>[3]Agosto!$F$26</f>
        <v>82</v>
      </c>
      <c r="X7" s="16">
        <f>[3]Agosto!$F$27</f>
        <v>92</v>
      </c>
      <c r="Y7" s="16">
        <f>[3]Agosto!$F$28</f>
        <v>89</v>
      </c>
      <c r="Z7" s="16">
        <f>[3]Agosto!$F$29</f>
        <v>74</v>
      </c>
      <c r="AA7" s="16">
        <f>[3]Agosto!$F$30</f>
        <v>86</v>
      </c>
      <c r="AB7" s="16">
        <f>[3]Agosto!$F$31</f>
        <v>92</v>
      </c>
      <c r="AC7" s="16">
        <f>[3]Agosto!$F$32</f>
        <v>93</v>
      </c>
      <c r="AD7" s="16">
        <f>[3]Agosto!$F$33</f>
        <v>88</v>
      </c>
      <c r="AE7" s="16">
        <f>[3]Agosto!$F$34</f>
        <v>88</v>
      </c>
      <c r="AF7" s="16">
        <f>[3]Agosto!$F$35</f>
        <v>85</v>
      </c>
      <c r="AG7" s="22">
        <f>MAX(B7:AF7)</f>
        <v>96</v>
      </c>
      <c r="AH7" s="92">
        <f t="shared" si="1"/>
        <v>80.517241379310349</v>
      </c>
    </row>
    <row r="8" spans="1:35" ht="17.100000000000001" customHeight="1" x14ac:dyDescent="0.2">
      <c r="A8" s="87" t="s">
        <v>72</v>
      </c>
      <c r="B8" s="16">
        <f>[4]Agosto!$F$5</f>
        <v>75</v>
      </c>
      <c r="C8" s="16">
        <f>[4]Agosto!$F$6</f>
        <v>66</v>
      </c>
      <c r="D8" s="16">
        <f>[4]Agosto!$F$7</f>
        <v>86</v>
      </c>
      <c r="E8" s="16">
        <f>[4]Agosto!$F$8</f>
        <v>100</v>
      </c>
      <c r="F8" s="16">
        <f>[4]Agosto!$F$9</f>
        <v>85</v>
      </c>
      <c r="G8" s="16">
        <f>[4]Agosto!$F$10</f>
        <v>79</v>
      </c>
      <c r="H8" s="16">
        <f>[4]Agosto!$F$11</f>
        <v>90</v>
      </c>
      <c r="I8" s="16">
        <f>[4]Agosto!$F$12</f>
        <v>55</v>
      </c>
      <c r="J8" s="16">
        <f>[4]Agosto!$F$13</f>
        <v>61</v>
      </c>
      <c r="K8" s="16">
        <f>[4]Agosto!$F$14</f>
        <v>43</v>
      </c>
      <c r="L8" s="16">
        <f>[4]Agosto!$F$15</f>
        <v>90</v>
      </c>
      <c r="M8" s="16">
        <f>[4]Agosto!$F$16</f>
        <v>62</v>
      </c>
      <c r="N8" s="16">
        <f>[4]Agosto!$F$17</f>
        <v>81</v>
      </c>
      <c r="O8" s="16">
        <f>[4]Agosto!$F$18</f>
        <v>98</v>
      </c>
      <c r="P8" s="16">
        <f>[4]Agosto!$F$19</f>
        <v>100</v>
      </c>
      <c r="Q8" s="16">
        <f>[4]Agosto!$F$20</f>
        <v>100</v>
      </c>
      <c r="R8" s="16">
        <f>[4]Agosto!$F$21</f>
        <v>100</v>
      </c>
      <c r="S8" s="16">
        <f>[4]Agosto!$F$22</f>
        <v>100</v>
      </c>
      <c r="T8" s="16">
        <f>[4]Agosto!$F$23</f>
        <v>100</v>
      </c>
      <c r="U8" s="16">
        <f>[4]Agosto!$F$24</f>
        <v>95</v>
      </c>
      <c r="V8" s="16">
        <f>[4]Agosto!$F$25</f>
        <v>83</v>
      </c>
      <c r="W8" s="16">
        <f>[4]Agosto!$F$26</f>
        <v>82</v>
      </c>
      <c r="X8" s="16">
        <f>[4]Agosto!$F$27</f>
        <v>83</v>
      </c>
      <c r="Y8" s="16">
        <f>[4]Agosto!$F$28</f>
        <v>76</v>
      </c>
      <c r="Z8" s="16">
        <f>[4]Agosto!$F$29</f>
        <v>75</v>
      </c>
      <c r="AA8" s="16">
        <f>[4]Agosto!$F$30</f>
        <v>79</v>
      </c>
      <c r="AB8" s="16">
        <f>[4]Agosto!$F$31</f>
        <v>65</v>
      </c>
      <c r="AC8" s="16">
        <f>[4]Agosto!$F$32</f>
        <v>72</v>
      </c>
      <c r="AD8" s="16">
        <f>[4]Agosto!$F$33</f>
        <v>65</v>
      </c>
      <c r="AE8" s="16">
        <f>[4]Agosto!$F$34</f>
        <v>57</v>
      </c>
      <c r="AF8" s="16">
        <f>[4]Agosto!$F$35</f>
        <v>62</v>
      </c>
      <c r="AG8" s="22">
        <f>MAX(B8:AF8)</f>
        <v>100</v>
      </c>
      <c r="AH8" s="92">
        <f t="shared" si="1"/>
        <v>79.516129032258064</v>
      </c>
    </row>
    <row r="9" spans="1:35" ht="17.100000000000001" customHeight="1" x14ac:dyDescent="0.2">
      <c r="A9" s="87" t="s">
        <v>45</v>
      </c>
      <c r="B9" s="16" t="str">
        <f>[5]Agosto!$F$5</f>
        <v>*</v>
      </c>
      <c r="C9" s="16" t="str">
        <f>[5]Agosto!$F$6</f>
        <v>*</v>
      </c>
      <c r="D9" s="16" t="str">
        <f>[5]Agosto!$F$7</f>
        <v>*</v>
      </c>
      <c r="E9" s="16" t="str">
        <f>[5]Agosto!$F$8</f>
        <v>*</v>
      </c>
      <c r="F9" s="16" t="str">
        <f>[5]Agosto!$F$9</f>
        <v>*</v>
      </c>
      <c r="G9" s="16" t="str">
        <f>[5]Agosto!$F$10</f>
        <v>*</v>
      </c>
      <c r="H9" s="16" t="str">
        <f>[5]Agosto!$F$11</f>
        <v>*</v>
      </c>
      <c r="I9" s="16" t="str">
        <f>[5]Agosto!$F$12</f>
        <v>*</v>
      </c>
      <c r="J9" s="16" t="str">
        <f>[5]Agosto!$F$13</f>
        <v>*</v>
      </c>
      <c r="K9" s="16" t="str">
        <f>[5]Agosto!$F$14</f>
        <v>*</v>
      </c>
      <c r="L9" s="16" t="str">
        <f>[5]Agosto!$F$15</f>
        <v>*</v>
      </c>
      <c r="M9" s="16">
        <f>[5]Agosto!$F$16</f>
        <v>100</v>
      </c>
      <c r="N9" s="16">
        <f>[5]Agosto!$F$17</f>
        <v>95</v>
      </c>
      <c r="O9" s="16">
        <f>[5]Agosto!$F$18</f>
        <v>79</v>
      </c>
      <c r="P9" s="16">
        <f>[5]Agosto!$F$19</f>
        <v>32</v>
      </c>
      <c r="Q9" s="16">
        <f>[5]Agosto!$F$20</f>
        <v>17</v>
      </c>
      <c r="R9" s="16">
        <f>[5]Agosto!$F$21</f>
        <v>19</v>
      </c>
      <c r="S9" s="16" t="str">
        <f>[5]Agosto!$F$22</f>
        <v>*</v>
      </c>
      <c r="T9" s="16" t="str">
        <f>[5]Agosto!$F$23</f>
        <v>*</v>
      </c>
      <c r="U9" s="16" t="str">
        <f>[5]Agosto!$F$24</f>
        <v>*</v>
      </c>
      <c r="V9" s="16">
        <f>[5]Agosto!$F$25</f>
        <v>59</v>
      </c>
      <c r="W9" s="16">
        <f>[5]Agosto!$F$26</f>
        <v>97</v>
      </c>
      <c r="X9" s="16">
        <f>[5]Agosto!$F$27</f>
        <v>100</v>
      </c>
      <c r="Y9" s="16" t="str">
        <f>[5]Agosto!$F$28</f>
        <v>*</v>
      </c>
      <c r="Z9" s="16">
        <f>[5]Agosto!$F$29</f>
        <v>99</v>
      </c>
      <c r="AA9" s="16">
        <f>[5]Agosto!$F$30</f>
        <v>98</v>
      </c>
      <c r="AB9" s="16">
        <f>[5]Agosto!$F$31</f>
        <v>64</v>
      </c>
      <c r="AC9" s="16">
        <f>[5]Agosto!$F$32</f>
        <v>77</v>
      </c>
      <c r="AD9" s="16">
        <f>[5]Agosto!$F$33</f>
        <v>92</v>
      </c>
      <c r="AE9" s="16">
        <f>[5]Agosto!$F$34</f>
        <v>100</v>
      </c>
      <c r="AF9" s="16">
        <f>[5]Agosto!$F$35</f>
        <v>39</v>
      </c>
      <c r="AG9" s="22">
        <f>MAX(B9:AF9)</f>
        <v>100</v>
      </c>
      <c r="AH9" s="92" t="s">
        <v>138</v>
      </c>
    </row>
    <row r="10" spans="1:35" ht="17.100000000000001" customHeight="1" x14ac:dyDescent="0.2">
      <c r="A10" s="87" t="s">
        <v>2</v>
      </c>
      <c r="B10" s="16">
        <f>[6]Agosto!$F$5</f>
        <v>48</v>
      </c>
      <c r="C10" s="16">
        <f>[6]Agosto!$F$6</f>
        <v>58</v>
      </c>
      <c r="D10" s="16">
        <f>[6]Agosto!$F$7</f>
        <v>87</v>
      </c>
      <c r="E10" s="16">
        <f>[6]Agosto!$F$8</f>
        <v>89</v>
      </c>
      <c r="F10" s="16">
        <f>[6]Agosto!$F$9</f>
        <v>68</v>
      </c>
      <c r="G10" s="16">
        <f>[6]Agosto!$F$10</f>
        <v>63</v>
      </c>
      <c r="H10" s="16">
        <f>[6]Agosto!$F$11</f>
        <v>48</v>
      </c>
      <c r="I10" s="16">
        <f>[6]Agosto!$F$12</f>
        <v>50</v>
      </c>
      <c r="J10" s="16">
        <f>[6]Agosto!$F$13</f>
        <v>57</v>
      </c>
      <c r="K10" s="16">
        <f>[6]Agosto!$F$14</f>
        <v>63</v>
      </c>
      <c r="L10" s="16">
        <f>[6]Agosto!$F$15</f>
        <v>42</v>
      </c>
      <c r="M10" s="16">
        <f>[6]Agosto!$F$16</f>
        <v>44</v>
      </c>
      <c r="N10" s="16">
        <f>[6]Agosto!$F$17</f>
        <v>88</v>
      </c>
      <c r="O10" s="16">
        <f>[6]Agosto!$F$18</f>
        <v>91</v>
      </c>
      <c r="P10" s="16">
        <f>[6]Agosto!$F$19</f>
        <v>88</v>
      </c>
      <c r="Q10" s="16">
        <f>[6]Agosto!$F$20</f>
        <v>94</v>
      </c>
      <c r="R10" s="16">
        <f>[6]Agosto!$F$21</f>
        <v>94</v>
      </c>
      <c r="S10" s="16">
        <f>[6]Agosto!$F$22</f>
        <v>94</v>
      </c>
      <c r="T10" s="16">
        <f>[6]Agosto!$F$23</f>
        <v>89</v>
      </c>
      <c r="U10" s="16">
        <f>[6]Agosto!$F$24</f>
        <v>82</v>
      </c>
      <c r="V10" s="16">
        <f>[6]Agosto!$F$25</f>
        <v>80</v>
      </c>
      <c r="W10" s="16">
        <f>[6]Agosto!$F$26</f>
        <v>84</v>
      </c>
      <c r="X10" s="16">
        <f>[6]Agosto!$F$27</f>
        <v>70</v>
      </c>
      <c r="Y10" s="16">
        <f>[6]Agosto!$F$28</f>
        <v>61</v>
      </c>
      <c r="Z10" s="16">
        <f>[6]Agosto!$F$29</f>
        <v>48</v>
      </c>
      <c r="AA10" s="16">
        <f>[6]Agosto!$F$30</f>
        <v>49</v>
      </c>
      <c r="AB10" s="16">
        <f>[6]Agosto!$F$31</f>
        <v>62</v>
      </c>
      <c r="AC10" s="16">
        <f>[6]Agosto!$F$32</f>
        <v>59</v>
      </c>
      <c r="AD10" s="16">
        <f>[6]Agosto!$F$33</f>
        <v>42</v>
      </c>
      <c r="AE10" s="16">
        <f>[6]Agosto!$F$34</f>
        <v>53</v>
      </c>
      <c r="AF10" s="16">
        <f>[6]Agosto!$F$35</f>
        <v>82</v>
      </c>
      <c r="AG10" s="22">
        <f t="shared" ref="AG10:AG16" si="2">MAX(B10:AF10)</f>
        <v>94</v>
      </c>
      <c r="AH10" s="92">
        <f>AVERAGE(B10:AF10)</f>
        <v>68.612903225806448</v>
      </c>
    </row>
    <row r="11" spans="1:35" ht="17.100000000000001" customHeight="1" x14ac:dyDescent="0.2">
      <c r="A11" s="87" t="s">
        <v>3</v>
      </c>
      <c r="B11" s="16">
        <f>[7]Agosto!$F$5</f>
        <v>84</v>
      </c>
      <c r="C11" s="16">
        <f>[7]Agosto!$F$6</f>
        <v>87</v>
      </c>
      <c r="D11" s="16">
        <f>[7]Agosto!$F$7</f>
        <v>78</v>
      </c>
      <c r="E11" s="16">
        <f>[7]Agosto!$F$8</f>
        <v>91</v>
      </c>
      <c r="F11" s="16">
        <f>[7]Agosto!$F$9</f>
        <v>80</v>
      </c>
      <c r="G11" s="16">
        <f>[7]Agosto!$F$10</f>
        <v>76</v>
      </c>
      <c r="H11" s="16">
        <f>[7]Agosto!$F$11</f>
        <v>81</v>
      </c>
      <c r="I11" s="16">
        <f>[7]Agosto!$F$12</f>
        <v>81</v>
      </c>
      <c r="J11" s="16">
        <f>[7]Agosto!$F$13</f>
        <v>80</v>
      </c>
      <c r="K11" s="16">
        <f>[7]Agosto!$F$14</f>
        <v>78</v>
      </c>
      <c r="L11" s="16">
        <f>[7]Agosto!$F$15</f>
        <v>75</v>
      </c>
      <c r="M11" s="16">
        <f>[7]Agosto!$F$16</f>
        <v>75</v>
      </c>
      <c r="N11" s="16">
        <f>[7]Agosto!$F$17</f>
        <v>72</v>
      </c>
      <c r="O11" s="16">
        <f>[7]Agosto!$F$18</f>
        <v>87</v>
      </c>
      <c r="P11" s="16">
        <f>[7]Agosto!$F$19</f>
        <v>87</v>
      </c>
      <c r="Q11" s="16">
        <f>[7]Agosto!$F$20</f>
        <v>84</v>
      </c>
      <c r="R11" s="16">
        <f>[7]Agosto!$F$21</f>
        <v>91</v>
      </c>
      <c r="S11" s="16">
        <f>[7]Agosto!$F$22</f>
        <v>88</v>
      </c>
      <c r="T11" s="16">
        <f>[7]Agosto!$F$23</f>
        <v>98</v>
      </c>
      <c r="U11" s="16">
        <f>[7]Agosto!$F$24</f>
        <v>96</v>
      </c>
      <c r="V11" s="16">
        <f>[7]Agosto!$F$25</f>
        <v>97</v>
      </c>
      <c r="W11" s="16">
        <f>[7]Agosto!$F$26</f>
        <v>86</v>
      </c>
      <c r="X11" s="16">
        <f>[7]Agosto!$F$27</f>
        <v>87</v>
      </c>
      <c r="Y11" s="16">
        <f>[7]Agosto!$F$28</f>
        <v>86</v>
      </c>
      <c r="Z11" s="16">
        <f>[7]Agosto!$F$29</f>
        <v>81</v>
      </c>
      <c r="AA11" s="16">
        <f>[7]Agosto!$F$30</f>
        <v>80</v>
      </c>
      <c r="AB11" s="16">
        <f>[7]Agosto!$F$31</f>
        <v>79</v>
      </c>
      <c r="AC11" s="16">
        <f>[7]Agosto!$F$32</f>
        <v>61</v>
      </c>
      <c r="AD11" s="16">
        <f>[7]Agosto!$F$33</f>
        <v>75</v>
      </c>
      <c r="AE11" s="16">
        <f>[7]Agosto!$F$34</f>
        <v>80</v>
      </c>
      <c r="AF11" s="16">
        <f>[7]Agosto!$F$35</f>
        <v>75</v>
      </c>
      <c r="AG11" s="22">
        <f t="shared" si="2"/>
        <v>98</v>
      </c>
      <c r="AH11" s="92">
        <f>AVERAGE(B11:AF11)</f>
        <v>82.451612903225808</v>
      </c>
    </row>
    <row r="12" spans="1:35" ht="17.100000000000001" customHeight="1" x14ac:dyDescent="0.2">
      <c r="A12" s="87" t="s">
        <v>4</v>
      </c>
      <c r="B12" s="16" t="str">
        <f>[8]Agosto!$F$5</f>
        <v>*</v>
      </c>
      <c r="C12" s="16" t="str">
        <f>[8]Agosto!$F$6</f>
        <v>*</v>
      </c>
      <c r="D12" s="16" t="str">
        <f>[8]Agosto!$F$7</f>
        <v>*</v>
      </c>
      <c r="E12" s="16" t="str">
        <f>[8]Agosto!$F$8</f>
        <v>*</v>
      </c>
      <c r="F12" s="16" t="str">
        <f>[8]Agosto!$F$9</f>
        <v>*</v>
      </c>
      <c r="G12" s="16" t="str">
        <f>[8]Agosto!$F$10</f>
        <v>*</v>
      </c>
      <c r="H12" s="16" t="str">
        <f>[8]Agosto!$F$11</f>
        <v>*</v>
      </c>
      <c r="I12" s="16" t="str">
        <f>[8]Agosto!$F$12</f>
        <v>*</v>
      </c>
      <c r="J12" s="16" t="str">
        <f>[8]Agosto!$F$13</f>
        <v>*</v>
      </c>
      <c r="K12" s="16" t="str">
        <f>[8]Agosto!$F$14</f>
        <v>*</v>
      </c>
      <c r="L12" s="16" t="str">
        <f>[8]Agosto!$F$15</f>
        <v>*</v>
      </c>
      <c r="M12" s="16" t="str">
        <f>[8]Agosto!$F$16</f>
        <v>*</v>
      </c>
      <c r="N12" s="16" t="str">
        <f>[8]Agosto!$F$17</f>
        <v>*</v>
      </c>
      <c r="O12" s="16" t="str">
        <f>[8]Agosto!$F$18</f>
        <v>*</v>
      </c>
      <c r="P12" s="16" t="str">
        <f>[8]Agosto!$F$19</f>
        <v>*</v>
      </c>
      <c r="Q12" s="16" t="str">
        <f>[8]Agosto!$F$20</f>
        <v>*</v>
      </c>
      <c r="R12" s="16" t="str">
        <f>[8]Agosto!$F$21</f>
        <v>*</v>
      </c>
      <c r="S12" s="16" t="str">
        <f>[8]Agosto!$F$22</f>
        <v>*</v>
      </c>
      <c r="T12" s="16" t="str">
        <f>[8]Agosto!$F$23</f>
        <v>*</v>
      </c>
      <c r="U12" s="16" t="str">
        <f>[8]Agosto!$F$24</f>
        <v>*</v>
      </c>
      <c r="V12" s="16" t="str">
        <f>[8]Agosto!$F$25</f>
        <v>*</v>
      </c>
      <c r="W12" s="16" t="str">
        <f>[8]Agosto!$F$26</f>
        <v>*</v>
      </c>
      <c r="X12" s="16" t="str">
        <f>[8]Agosto!$F$27</f>
        <v>*</v>
      </c>
      <c r="Y12" s="16" t="str">
        <f>[8]Agosto!$F$28</f>
        <v>*</v>
      </c>
      <c r="Z12" s="16" t="str">
        <f>[8]Agosto!$F$29</f>
        <v>*</v>
      </c>
      <c r="AA12" s="16" t="str">
        <f>[8]Agosto!$F$30</f>
        <v>*</v>
      </c>
      <c r="AB12" s="16" t="str">
        <f>[8]Agosto!$F$31</f>
        <v>*</v>
      </c>
      <c r="AC12" s="16" t="str">
        <f>[8]Agosto!$F$32</f>
        <v>*</v>
      </c>
      <c r="AD12" s="16" t="str">
        <f>[8]Agosto!$F$33</f>
        <v>*</v>
      </c>
      <c r="AE12" s="16" t="str">
        <f>[8]Agosto!$F$34</f>
        <v>*</v>
      </c>
      <c r="AF12" s="16" t="str">
        <f>[8]Agosto!$F$35</f>
        <v>*</v>
      </c>
      <c r="AG12" s="22" t="s">
        <v>138</v>
      </c>
      <c r="AH12" s="92" t="s">
        <v>138</v>
      </c>
    </row>
    <row r="13" spans="1:35" ht="17.100000000000001" customHeight="1" x14ac:dyDescent="0.2">
      <c r="A13" s="87" t="s">
        <v>5</v>
      </c>
      <c r="B13" s="16">
        <f>[9]Agosto!$F$5</f>
        <v>59</v>
      </c>
      <c r="C13" s="16">
        <f>[9]Agosto!$F$6</f>
        <v>66</v>
      </c>
      <c r="D13" s="16">
        <f>[9]Agosto!$F$7</f>
        <v>72</v>
      </c>
      <c r="E13" s="16">
        <f>[9]Agosto!$F$8</f>
        <v>67</v>
      </c>
      <c r="F13" s="16">
        <f>[9]Agosto!$F$9</f>
        <v>81</v>
      </c>
      <c r="G13" s="16">
        <f>[9]Agosto!$F$10</f>
        <v>62</v>
      </c>
      <c r="H13" s="16">
        <f>[9]Agosto!$F$11</f>
        <v>64</v>
      </c>
      <c r="I13" s="16">
        <f>[9]Agosto!$F$12</f>
        <v>65</v>
      </c>
      <c r="J13" s="16">
        <f>[9]Agosto!$F$13</f>
        <v>60</v>
      </c>
      <c r="K13" s="16">
        <f>[9]Agosto!$F$14</f>
        <v>56</v>
      </c>
      <c r="L13" s="16">
        <f>[9]Agosto!$F$15</f>
        <v>63</v>
      </c>
      <c r="M13" s="16">
        <f>[9]Agosto!$F$16</f>
        <v>66</v>
      </c>
      <c r="N13" s="16">
        <f>[9]Agosto!$F$17</f>
        <v>87</v>
      </c>
      <c r="O13" s="16">
        <f>[9]Agosto!$F$18</f>
        <v>83</v>
      </c>
      <c r="P13" s="16">
        <f>[9]Agosto!$F$19</f>
        <v>87</v>
      </c>
      <c r="Q13" s="16">
        <f>[9]Agosto!$F$20</f>
        <v>90</v>
      </c>
      <c r="R13" s="16">
        <f>[9]Agosto!$F$21</f>
        <v>92</v>
      </c>
      <c r="S13" s="16">
        <f>[9]Agosto!$F$22</f>
        <v>93</v>
      </c>
      <c r="T13" s="16">
        <f>[9]Agosto!$F$23</f>
        <v>88</v>
      </c>
      <c r="U13" s="16">
        <f>[9]Agosto!$F$24</f>
        <v>80</v>
      </c>
      <c r="V13" s="16">
        <f>[9]Agosto!$F$25</f>
        <v>67</v>
      </c>
      <c r="W13" s="16">
        <f>[9]Agosto!$F$26</f>
        <v>78</v>
      </c>
      <c r="X13" s="16">
        <f>[9]Agosto!$F$27</f>
        <v>75</v>
      </c>
      <c r="Y13" s="16">
        <f>[9]Agosto!$F$28</f>
        <v>63</v>
      </c>
      <c r="Z13" s="16">
        <f>[9]Agosto!$F$29</f>
        <v>60</v>
      </c>
      <c r="AA13" s="16">
        <f>[9]Agosto!$F$30</f>
        <v>59</v>
      </c>
      <c r="AB13" s="16">
        <f>[9]Agosto!$F$31</f>
        <v>76</v>
      </c>
      <c r="AC13" s="16">
        <f>[9]Agosto!$F$32</f>
        <v>64</v>
      </c>
      <c r="AD13" s="16">
        <f>[9]Agosto!$F$33</f>
        <v>72</v>
      </c>
      <c r="AE13" s="16">
        <f>[9]Agosto!$F$34</f>
        <v>67</v>
      </c>
      <c r="AF13" s="16">
        <f>[9]Agosto!$F$35</f>
        <v>74</v>
      </c>
      <c r="AG13" s="22">
        <f t="shared" si="2"/>
        <v>93</v>
      </c>
      <c r="AH13" s="92">
        <f t="shared" si="1"/>
        <v>72.129032258064512</v>
      </c>
    </row>
    <row r="14" spans="1:35" ht="17.100000000000001" customHeight="1" x14ac:dyDescent="0.2">
      <c r="A14" s="87" t="s">
        <v>47</v>
      </c>
      <c r="B14" s="16">
        <f>[10]Agosto!$F$5</f>
        <v>70</v>
      </c>
      <c r="C14" s="16">
        <f>[10]Agosto!$F$6</f>
        <v>60</v>
      </c>
      <c r="D14" s="16">
        <f>[10]Agosto!$F$7</f>
        <v>86</v>
      </c>
      <c r="E14" s="16">
        <f>[10]Agosto!$F$8</f>
        <v>87</v>
      </c>
      <c r="F14" s="16">
        <f>[10]Agosto!$F$9</f>
        <v>80</v>
      </c>
      <c r="G14" s="16">
        <f>[10]Agosto!$F$10</f>
        <v>69</v>
      </c>
      <c r="H14" s="16">
        <f>[10]Agosto!$F$11</f>
        <v>64</v>
      </c>
      <c r="I14" s="16">
        <f>[10]Agosto!$F$12</f>
        <v>56</v>
      </c>
      <c r="J14" s="16">
        <f>[10]Agosto!$F$13</f>
        <v>59</v>
      </c>
      <c r="K14" s="16">
        <f>[10]Agosto!$F$14</f>
        <v>64</v>
      </c>
      <c r="L14" s="16">
        <f>[10]Agosto!$F$15</f>
        <v>54</v>
      </c>
      <c r="M14" s="16">
        <f>[10]Agosto!$F$16</f>
        <v>45</v>
      </c>
      <c r="N14" s="16">
        <f>[10]Agosto!$F$17</f>
        <v>91</v>
      </c>
      <c r="O14" s="16">
        <f>[10]Agosto!$F$18</f>
        <v>97</v>
      </c>
      <c r="P14" s="16">
        <f>[10]Agosto!$F$19</f>
        <v>86</v>
      </c>
      <c r="Q14" s="16">
        <f>[10]Agosto!$F$20</f>
        <v>95</v>
      </c>
      <c r="R14" s="16">
        <f>[10]Agosto!$F$21</f>
        <v>95</v>
      </c>
      <c r="S14" s="16">
        <f>[10]Agosto!$F$22</f>
        <v>95</v>
      </c>
      <c r="T14" s="16">
        <f>[10]Agosto!$F$23</f>
        <v>88</v>
      </c>
      <c r="U14" s="16">
        <f>[10]Agosto!$F$24</f>
        <v>95</v>
      </c>
      <c r="V14" s="16">
        <f>[10]Agosto!$F$25</f>
        <v>90</v>
      </c>
      <c r="W14" s="16">
        <f>[10]Agosto!$F$26</f>
        <v>92</v>
      </c>
      <c r="X14" s="16">
        <f>[10]Agosto!$F$27</f>
        <v>81</v>
      </c>
      <c r="Y14" s="16">
        <f>[10]Agosto!$F$28</f>
        <v>69</v>
      </c>
      <c r="Z14" s="16">
        <f>[10]Agosto!$F$29</f>
        <v>68</v>
      </c>
      <c r="AA14" s="16">
        <f>[10]Agosto!$F$30</f>
        <v>64</v>
      </c>
      <c r="AB14" s="16">
        <f>[10]Agosto!$F$31</f>
        <v>63</v>
      </c>
      <c r="AC14" s="16">
        <f>[10]Agosto!$F$32</f>
        <v>50</v>
      </c>
      <c r="AD14" s="16">
        <f>[10]Agosto!$F$33</f>
        <v>45</v>
      </c>
      <c r="AE14" s="16">
        <f>[10]Agosto!$F$34</f>
        <v>53</v>
      </c>
      <c r="AF14" s="16">
        <f>[10]Agosto!$F$35</f>
        <v>49</v>
      </c>
      <c r="AG14" s="22">
        <f t="shared" ref="AG14" si="3">MAX(B14:AF14)</f>
        <v>97</v>
      </c>
      <c r="AH14" s="92">
        <f t="shared" ref="AH14" si="4">AVERAGE(B14:AF14)</f>
        <v>72.903225806451616</v>
      </c>
    </row>
    <row r="15" spans="1:35" ht="17.100000000000001" customHeight="1" x14ac:dyDescent="0.2">
      <c r="A15" s="87" t="s">
        <v>6</v>
      </c>
      <c r="B15" s="16">
        <f>[11]Agosto!$F$5</f>
        <v>92</v>
      </c>
      <c r="C15" s="16">
        <f>[11]Agosto!$F$6</f>
        <v>93</v>
      </c>
      <c r="D15" s="16">
        <f>[11]Agosto!$F$7</f>
        <v>85</v>
      </c>
      <c r="E15" s="16">
        <f>[11]Agosto!$F$8</f>
        <v>88</v>
      </c>
      <c r="F15" s="16">
        <f>[11]Agosto!$F$9</f>
        <v>83</v>
      </c>
      <c r="G15" s="16">
        <f>[11]Agosto!$F$10</f>
        <v>83</v>
      </c>
      <c r="H15" s="16">
        <f>[11]Agosto!$F$11</f>
        <v>86</v>
      </c>
      <c r="I15" s="16">
        <f>[11]Agosto!$F$12</f>
        <v>92</v>
      </c>
      <c r="J15" s="16">
        <f>[11]Agosto!$F$13</f>
        <v>93</v>
      </c>
      <c r="K15" s="16">
        <f>[11]Agosto!$F$14</f>
        <v>94</v>
      </c>
      <c r="L15" s="16">
        <f>[11]Agosto!$F$15</f>
        <v>86</v>
      </c>
      <c r="M15" s="16">
        <f>[11]Agosto!$F$16</f>
        <v>86</v>
      </c>
      <c r="N15" s="16">
        <f>[11]Agosto!$F$17</f>
        <v>82</v>
      </c>
      <c r="O15" s="16">
        <f>[11]Agosto!$F$18</f>
        <v>94</v>
      </c>
      <c r="P15" s="16">
        <f>[11]Agosto!$F$19</f>
        <v>95</v>
      </c>
      <c r="Q15" s="16">
        <f>[11]Agosto!$F$20</f>
        <v>96</v>
      </c>
      <c r="R15" s="16">
        <f>[11]Agosto!$F$21</f>
        <v>96</v>
      </c>
      <c r="S15" s="16">
        <f>[11]Agosto!$F$22</f>
        <v>96</v>
      </c>
      <c r="T15" s="16">
        <f>[11]Agosto!$F$23</f>
        <v>96</v>
      </c>
      <c r="U15" s="16">
        <f>[11]Agosto!$F$24</f>
        <v>95</v>
      </c>
      <c r="V15" s="16">
        <f>[11]Agosto!$F$25</f>
        <v>95</v>
      </c>
      <c r="W15" s="16">
        <f>[11]Agosto!$F$26</f>
        <v>95</v>
      </c>
      <c r="X15" s="16">
        <f>[11]Agosto!$F$27</f>
        <v>93</v>
      </c>
      <c r="Y15" s="16">
        <f>[11]Agosto!$F$28</f>
        <v>93</v>
      </c>
      <c r="Z15" s="16">
        <f>[11]Agosto!$F$29</f>
        <v>83</v>
      </c>
      <c r="AA15" s="16">
        <f>[11]Agosto!$F$30</f>
        <v>85</v>
      </c>
      <c r="AB15" s="16">
        <f>[11]Agosto!$F$31</f>
        <v>92</v>
      </c>
      <c r="AC15" s="16">
        <f>[11]Agosto!$F$32</f>
        <v>91</v>
      </c>
      <c r="AD15" s="16">
        <f>[11]Agosto!$F$33</f>
        <v>90</v>
      </c>
      <c r="AE15" s="16">
        <f>[11]Agosto!$F$34</f>
        <v>85</v>
      </c>
      <c r="AF15" s="16">
        <f>[11]Agosto!$F$35</f>
        <v>90</v>
      </c>
      <c r="AG15" s="22">
        <f t="shared" si="2"/>
        <v>96</v>
      </c>
      <c r="AH15" s="92">
        <f t="shared" si="1"/>
        <v>90.41935483870968</v>
      </c>
    </row>
    <row r="16" spans="1:35" ht="17.100000000000001" customHeight="1" x14ac:dyDescent="0.2">
      <c r="A16" s="87" t="s">
        <v>7</v>
      </c>
      <c r="B16" s="16">
        <f>[12]Agosto!$F$5</f>
        <v>62</v>
      </c>
      <c r="C16" s="16">
        <f>[12]Agosto!$F$6</f>
        <v>90</v>
      </c>
      <c r="D16" s="16">
        <f>[12]Agosto!$F$7</f>
        <v>94</v>
      </c>
      <c r="E16" s="16">
        <f>[12]Agosto!$F$8</f>
        <v>99</v>
      </c>
      <c r="F16" s="16">
        <f>[12]Agosto!$F$9</f>
        <v>84</v>
      </c>
      <c r="G16" s="16">
        <f>[12]Agosto!$F$10</f>
        <v>82</v>
      </c>
      <c r="H16" s="16">
        <f>[12]Agosto!$F$11</f>
        <v>72</v>
      </c>
      <c r="I16" s="16">
        <f>[12]Agosto!$F$12</f>
        <v>62</v>
      </c>
      <c r="J16" s="16">
        <f>[12]Agosto!$F$13</f>
        <v>57</v>
      </c>
      <c r="K16" s="16">
        <f>[12]Agosto!$F$14</f>
        <v>63</v>
      </c>
      <c r="L16" s="16">
        <f>[12]Agosto!$F$15</f>
        <v>55</v>
      </c>
      <c r="M16" s="16">
        <f>[12]Agosto!$F$16</f>
        <v>62</v>
      </c>
      <c r="N16" s="16">
        <f>[12]Agosto!$F$17</f>
        <v>95</v>
      </c>
      <c r="O16" s="16">
        <f>[12]Agosto!$F$18</f>
        <v>99</v>
      </c>
      <c r="P16" s="16">
        <f>[12]Agosto!$F$19</f>
        <v>98</v>
      </c>
      <c r="Q16" s="16">
        <f>[12]Agosto!$F$20</f>
        <v>98</v>
      </c>
      <c r="R16" s="16">
        <f>[12]Agosto!$F$21</f>
        <v>98</v>
      </c>
      <c r="S16" s="16">
        <f>[12]Agosto!$F$22</f>
        <v>98</v>
      </c>
      <c r="T16" s="16">
        <f>[12]Agosto!$F$23</f>
        <v>97</v>
      </c>
      <c r="U16" s="16">
        <f>[12]Agosto!$F$24</f>
        <v>89</v>
      </c>
      <c r="V16" s="16">
        <f>[12]Agosto!$F$25</f>
        <v>80</v>
      </c>
      <c r="W16" s="16">
        <f>[12]Agosto!$F$26</f>
        <v>93</v>
      </c>
      <c r="X16" s="16">
        <f>[12]Agosto!$F$27</f>
        <v>83</v>
      </c>
      <c r="Y16" s="16">
        <f>[12]Agosto!$F$28</f>
        <v>83</v>
      </c>
      <c r="Z16" s="16">
        <f>[12]Agosto!$F$29</f>
        <v>67</v>
      </c>
      <c r="AA16" s="16">
        <f>[12]Agosto!$F$30</f>
        <v>74</v>
      </c>
      <c r="AB16" s="16">
        <f>[12]Agosto!$F$31</f>
        <v>60</v>
      </c>
      <c r="AC16" s="16">
        <f>[12]Agosto!$F$32</f>
        <v>55</v>
      </c>
      <c r="AD16" s="16">
        <f>[12]Agosto!$F$33</f>
        <v>50</v>
      </c>
      <c r="AE16" s="16">
        <f>[12]Agosto!$F$34</f>
        <v>59</v>
      </c>
      <c r="AF16" s="16">
        <f>[12]Agosto!$F$35</f>
        <v>88</v>
      </c>
      <c r="AG16" s="22">
        <f t="shared" si="2"/>
        <v>99</v>
      </c>
      <c r="AH16" s="92">
        <f t="shared" si="1"/>
        <v>78.903225806451616</v>
      </c>
    </row>
    <row r="17" spans="1:34" ht="17.100000000000001" customHeight="1" x14ac:dyDescent="0.2">
      <c r="A17" s="87" t="s">
        <v>8</v>
      </c>
      <c r="B17" s="16">
        <f>[13]Agosto!$F$5</f>
        <v>72</v>
      </c>
      <c r="C17" s="16">
        <f>[13]Agosto!$F$6</f>
        <v>93</v>
      </c>
      <c r="D17" s="16">
        <f>[13]Agosto!$F$7</f>
        <v>95</v>
      </c>
      <c r="E17" s="16">
        <f>[13]Agosto!$F$8</f>
        <v>100</v>
      </c>
      <c r="F17" s="16">
        <f>[13]Agosto!$F$9</f>
        <v>94</v>
      </c>
      <c r="G17" s="16">
        <f>[13]Agosto!$F$10</f>
        <v>87</v>
      </c>
      <c r="H17" s="16">
        <f>[13]Agosto!$F$11</f>
        <v>87</v>
      </c>
      <c r="I17" s="16">
        <f>[13]Agosto!$F$12</f>
        <v>66</v>
      </c>
      <c r="J17" s="16">
        <f>[13]Agosto!$F$13</f>
        <v>89</v>
      </c>
      <c r="K17" s="16">
        <f>[13]Agosto!$F$14</f>
        <v>72</v>
      </c>
      <c r="L17" s="16">
        <f>[13]Agosto!$F$15</f>
        <v>81</v>
      </c>
      <c r="M17" s="16">
        <f>[13]Agosto!$F$16</f>
        <v>72</v>
      </c>
      <c r="N17" s="16">
        <f>[13]Agosto!$F$17</f>
        <v>95</v>
      </c>
      <c r="O17" s="16">
        <f>[13]Agosto!$F$18</f>
        <v>100</v>
      </c>
      <c r="P17" s="16">
        <f>[13]Agosto!$F$19</f>
        <v>100</v>
      </c>
      <c r="Q17" s="16">
        <f>[13]Agosto!$F$20</f>
        <v>100</v>
      </c>
      <c r="R17" s="16">
        <f>[13]Agosto!$F$21</f>
        <v>100</v>
      </c>
      <c r="S17" s="16">
        <f>[13]Agosto!$F$22</f>
        <v>95</v>
      </c>
      <c r="T17" s="16">
        <f>[13]Agosto!$F$23</f>
        <v>100</v>
      </c>
      <c r="U17" s="16">
        <f>[13]Agosto!$F$24</f>
        <v>92</v>
      </c>
      <c r="V17" s="16">
        <f>[13]Agosto!$F$25</f>
        <v>84</v>
      </c>
      <c r="W17" s="16">
        <f>[13]Agosto!$F$26</f>
        <v>92</v>
      </c>
      <c r="X17" s="16">
        <f>[13]Agosto!$F$27</f>
        <v>91</v>
      </c>
      <c r="Y17" s="16">
        <f>[13]Agosto!$F$28</f>
        <v>85</v>
      </c>
      <c r="Z17" s="16">
        <f>[13]Agosto!$F$29</f>
        <v>76</v>
      </c>
      <c r="AA17" s="16">
        <f>[13]Agosto!$F$30</f>
        <v>72</v>
      </c>
      <c r="AB17" s="16">
        <f>[13]Agosto!$F$31</f>
        <v>76</v>
      </c>
      <c r="AC17" s="16">
        <f>[13]Agosto!$F$32</f>
        <v>70</v>
      </c>
      <c r="AD17" s="16">
        <f>[13]Agosto!$F$33</f>
        <v>61</v>
      </c>
      <c r="AE17" s="16">
        <f>[13]Agosto!$F$34</f>
        <v>82</v>
      </c>
      <c r="AF17" s="16">
        <f>[13]Agosto!$F$35</f>
        <v>89</v>
      </c>
      <c r="AG17" s="22">
        <f>MAX(B17:AF17)</f>
        <v>100</v>
      </c>
      <c r="AH17" s="92">
        <f>AVERAGE(B17:AF17)</f>
        <v>86.064516129032256</v>
      </c>
    </row>
    <row r="18" spans="1:34" ht="17.100000000000001" customHeight="1" x14ac:dyDescent="0.2">
      <c r="A18" s="87" t="s">
        <v>9</v>
      </c>
      <c r="B18" s="16">
        <f>[14]Agosto!$F$5</f>
        <v>37</v>
      </c>
      <c r="C18" s="16" t="str">
        <f>[14]Agosto!$F$6</f>
        <v>*</v>
      </c>
      <c r="D18" s="16" t="str">
        <f>[14]Agosto!$F$7</f>
        <v>*</v>
      </c>
      <c r="E18" s="16">
        <f>[14]Agosto!$F$8</f>
        <v>87</v>
      </c>
      <c r="F18" s="16">
        <f>[14]Agosto!$F$9</f>
        <v>86</v>
      </c>
      <c r="G18" s="16">
        <f>[14]Agosto!$F$10</f>
        <v>88</v>
      </c>
      <c r="H18" s="16">
        <f>[14]Agosto!$F$11</f>
        <v>82</v>
      </c>
      <c r="I18" s="16">
        <f>[14]Agosto!$F$12</f>
        <v>61</v>
      </c>
      <c r="J18" s="16">
        <f>[14]Agosto!$F$13</f>
        <v>63</v>
      </c>
      <c r="K18" s="16">
        <f>[14]Agosto!$F$14</f>
        <v>60</v>
      </c>
      <c r="L18" s="16">
        <f>[14]Agosto!$F$15</f>
        <v>71</v>
      </c>
      <c r="M18" s="16">
        <f>[14]Agosto!$F$16</f>
        <v>58</v>
      </c>
      <c r="N18" s="16">
        <f>[14]Agosto!$F$17</f>
        <v>89</v>
      </c>
      <c r="O18" s="16">
        <f>[14]Agosto!$F$18</f>
        <v>96</v>
      </c>
      <c r="P18" s="16">
        <f>[14]Agosto!$F$19</f>
        <v>97</v>
      </c>
      <c r="Q18" s="16">
        <f>[14]Agosto!$F$20</f>
        <v>97</v>
      </c>
      <c r="R18" s="16">
        <f>[14]Agosto!$F$21</f>
        <v>97</v>
      </c>
      <c r="S18" s="16">
        <f>[14]Agosto!$F$22</f>
        <v>97</v>
      </c>
      <c r="T18" s="16">
        <f>[14]Agosto!$F$23</f>
        <v>96</v>
      </c>
      <c r="U18" s="16">
        <f>[14]Agosto!$F$24</f>
        <v>88</v>
      </c>
      <c r="V18" s="16">
        <f>[14]Agosto!$F$25</f>
        <v>83</v>
      </c>
      <c r="W18" s="16">
        <f>[14]Agosto!$F$26</f>
        <v>88</v>
      </c>
      <c r="X18" s="16">
        <f>[14]Agosto!$F$27</f>
        <v>84</v>
      </c>
      <c r="Y18" s="16">
        <f>[14]Agosto!$F$28</f>
        <v>90</v>
      </c>
      <c r="Z18" s="16">
        <f>[14]Agosto!$F$29</f>
        <v>71</v>
      </c>
      <c r="AA18" s="16">
        <f>[14]Agosto!$F$30</f>
        <v>68</v>
      </c>
      <c r="AB18" s="16">
        <f>[14]Agosto!$F$31</f>
        <v>58</v>
      </c>
      <c r="AC18" s="16">
        <f>[14]Agosto!$F$32</f>
        <v>50</v>
      </c>
      <c r="AD18" s="16">
        <f>[14]Agosto!$F$33</f>
        <v>37</v>
      </c>
      <c r="AE18" s="16">
        <f>[14]Agosto!$F$34</f>
        <v>24</v>
      </c>
      <c r="AF18" s="16">
        <f>[14]Agosto!$F$35</f>
        <v>36</v>
      </c>
      <c r="AG18" s="22">
        <f t="shared" ref="AG18:AG29" si="5">MAX(B18:AF18)</f>
        <v>97</v>
      </c>
      <c r="AH18" s="92">
        <f t="shared" ref="AH18:AH30" si="6">AVERAGE(B18:AF18)</f>
        <v>73.758620689655174</v>
      </c>
    </row>
    <row r="19" spans="1:34" ht="17.100000000000001" customHeight="1" x14ac:dyDescent="0.2">
      <c r="A19" s="87" t="s">
        <v>46</v>
      </c>
      <c r="B19" s="16">
        <f>[15]Agosto!$F$5</f>
        <v>80</v>
      </c>
      <c r="C19" s="16">
        <f>[15]Agosto!$F$6</f>
        <v>84</v>
      </c>
      <c r="D19" s="16">
        <f>[15]Agosto!$F$7</f>
        <v>89</v>
      </c>
      <c r="E19" s="16">
        <f>[15]Agosto!$F$8</f>
        <v>97</v>
      </c>
      <c r="F19" s="16">
        <f>[15]Agosto!$F$9</f>
        <v>92</v>
      </c>
      <c r="G19" s="16">
        <f>[15]Agosto!$F$10</f>
        <v>61</v>
      </c>
      <c r="H19" s="16">
        <f>[15]Agosto!$F$11</f>
        <v>88</v>
      </c>
      <c r="I19" s="16">
        <f>[15]Agosto!$F$12</f>
        <v>81</v>
      </c>
      <c r="J19" s="16">
        <f>[15]Agosto!$F$13</f>
        <v>83</v>
      </c>
      <c r="K19" s="16">
        <f>[15]Agosto!$F$14</f>
        <v>88</v>
      </c>
      <c r="L19" s="16">
        <f>[15]Agosto!$F$15</f>
        <v>81</v>
      </c>
      <c r="M19" s="16">
        <f>[15]Agosto!$F$16</f>
        <v>80</v>
      </c>
      <c r="N19" s="16">
        <f>[15]Agosto!$F$17</f>
        <v>89</v>
      </c>
      <c r="O19" s="16">
        <f>[15]Agosto!$F$18</f>
        <v>100</v>
      </c>
      <c r="P19" s="16">
        <f>[15]Agosto!$F$19</f>
        <v>99</v>
      </c>
      <c r="Q19" s="16">
        <f>[15]Agosto!$F$20</f>
        <v>100</v>
      </c>
      <c r="R19" s="16">
        <f>[15]Agosto!$F$21</f>
        <v>100</v>
      </c>
      <c r="S19" s="16">
        <f>[15]Agosto!$F$22</f>
        <v>100</v>
      </c>
      <c r="T19" s="16">
        <f>[15]Agosto!$F$23</f>
        <v>100</v>
      </c>
      <c r="U19" s="16">
        <f>[15]Agosto!$F$24</f>
        <v>90</v>
      </c>
      <c r="V19" s="16">
        <f>[15]Agosto!$F$25</f>
        <v>86</v>
      </c>
      <c r="W19" s="16">
        <f>[15]Agosto!$F$26</f>
        <v>88</v>
      </c>
      <c r="X19" s="16">
        <f>[15]Agosto!$F$27</f>
        <v>76</v>
      </c>
      <c r="Y19" s="16">
        <f>[15]Agosto!$F$28</f>
        <v>70</v>
      </c>
      <c r="Z19" s="16">
        <f>[15]Agosto!$F$29</f>
        <v>67</v>
      </c>
      <c r="AA19" s="16">
        <f>[15]Agosto!$F$30</f>
        <v>78</v>
      </c>
      <c r="AB19" s="16">
        <f>[15]Agosto!$F$31</f>
        <v>82</v>
      </c>
      <c r="AC19" s="16">
        <f>[15]Agosto!$F$32</f>
        <v>89</v>
      </c>
      <c r="AD19" s="16">
        <f>[15]Agosto!$F$33</f>
        <v>81</v>
      </c>
      <c r="AE19" s="16">
        <f>[15]Agosto!$F$34</f>
        <v>81</v>
      </c>
      <c r="AF19" s="16">
        <f>[15]Agosto!$F$35</f>
        <v>86</v>
      </c>
      <c r="AG19" s="22">
        <f t="shared" ref="AG19" si="7">MAX(B19:AF19)</f>
        <v>100</v>
      </c>
      <c r="AH19" s="92">
        <f t="shared" ref="AH19" si="8">AVERAGE(B19:AF19)</f>
        <v>86</v>
      </c>
    </row>
    <row r="20" spans="1:34" ht="17.100000000000001" customHeight="1" x14ac:dyDescent="0.2">
      <c r="A20" s="87" t="s">
        <v>10</v>
      </c>
      <c r="B20" s="16">
        <f>[16]Agosto!$F$5</f>
        <v>73</v>
      </c>
      <c r="C20" s="16">
        <f>[16]Agosto!$F$6</f>
        <v>90</v>
      </c>
      <c r="D20" s="16">
        <f>[16]Agosto!$F$7</f>
        <v>94</v>
      </c>
      <c r="E20" s="16">
        <f>[16]Agosto!$F$8</f>
        <v>98</v>
      </c>
      <c r="F20" s="16">
        <f>[16]Agosto!$F$9</f>
        <v>92</v>
      </c>
      <c r="G20" s="16">
        <f>[16]Agosto!$F$10</f>
        <v>83</v>
      </c>
      <c r="H20" s="16">
        <f>[16]Agosto!$F$11</f>
        <v>85</v>
      </c>
      <c r="I20" s="16">
        <f>[16]Agosto!$F$12</f>
        <v>56</v>
      </c>
      <c r="J20" s="16">
        <f>[16]Agosto!$F$13</f>
        <v>71</v>
      </c>
      <c r="K20" s="16">
        <f>[16]Agosto!$F$14</f>
        <v>77</v>
      </c>
      <c r="L20" s="16">
        <f>[16]Agosto!$F$15</f>
        <v>58</v>
      </c>
      <c r="M20" s="16">
        <f>[16]Agosto!$F$16</f>
        <v>61</v>
      </c>
      <c r="N20" s="16">
        <f>[16]Agosto!$F$17</f>
        <v>95</v>
      </c>
      <c r="O20" s="16">
        <f>[16]Agosto!$F$18</f>
        <v>98</v>
      </c>
      <c r="P20" s="16">
        <f>[16]Agosto!$F$19</f>
        <v>98</v>
      </c>
      <c r="Q20" s="16">
        <f>[16]Agosto!$F$20</f>
        <v>98</v>
      </c>
      <c r="R20" s="16">
        <f>[16]Agosto!$F$21</f>
        <v>97</v>
      </c>
      <c r="S20" s="16">
        <f>[16]Agosto!$F$22</f>
        <v>96</v>
      </c>
      <c r="T20" s="16">
        <f>[16]Agosto!$F$23</f>
        <v>96</v>
      </c>
      <c r="U20" s="16">
        <f>[16]Agosto!$F$24</f>
        <v>93</v>
      </c>
      <c r="V20" s="16">
        <f>[16]Agosto!$F$25</f>
        <v>88</v>
      </c>
      <c r="W20" s="16">
        <f>[16]Agosto!$F$26</f>
        <v>93</v>
      </c>
      <c r="X20" s="16">
        <f>[16]Agosto!$F$27</f>
        <v>90</v>
      </c>
      <c r="Y20" s="16">
        <f>[16]Agosto!$F$28</f>
        <v>82</v>
      </c>
      <c r="Z20" s="16">
        <f>[16]Agosto!$F$29</f>
        <v>67</v>
      </c>
      <c r="AA20" s="16">
        <f>[16]Agosto!$F$30</f>
        <v>81</v>
      </c>
      <c r="AB20" s="16">
        <f>[16]Agosto!$F$31</f>
        <v>68</v>
      </c>
      <c r="AC20" s="16">
        <f>[16]Agosto!$F$32</f>
        <v>73</v>
      </c>
      <c r="AD20" s="16">
        <f>[16]Agosto!$F$33</f>
        <v>66</v>
      </c>
      <c r="AE20" s="16">
        <f>[16]Agosto!$F$34</f>
        <v>76</v>
      </c>
      <c r="AF20" s="16">
        <f>[16]Agosto!$F$35</f>
        <v>92</v>
      </c>
      <c r="AG20" s="22">
        <f t="shared" si="5"/>
        <v>98</v>
      </c>
      <c r="AH20" s="92">
        <f t="shared" si="6"/>
        <v>83.387096774193552</v>
      </c>
    </row>
    <row r="21" spans="1:34" ht="17.100000000000001" customHeight="1" x14ac:dyDescent="0.2">
      <c r="A21" s="87" t="s">
        <v>11</v>
      </c>
      <c r="B21" s="16">
        <f>[17]Agosto!$F$5</f>
        <v>64</v>
      </c>
      <c r="C21" s="16">
        <f>[17]Agosto!$F$6</f>
        <v>76</v>
      </c>
      <c r="D21" s="16">
        <f>[17]Agosto!$F$7</f>
        <v>79</v>
      </c>
      <c r="E21" s="16">
        <f>[17]Agosto!$F$8</f>
        <v>90</v>
      </c>
      <c r="F21" s="16">
        <f>[17]Agosto!$F$9</f>
        <v>94</v>
      </c>
      <c r="G21" s="16">
        <f>[17]Agosto!$F$10</f>
        <v>83</v>
      </c>
      <c r="H21" s="16">
        <f>[17]Agosto!$F$11</f>
        <v>89</v>
      </c>
      <c r="I21" s="16">
        <f>[17]Agosto!$F$12</f>
        <v>87</v>
      </c>
      <c r="J21" s="16">
        <f>[17]Agosto!$F$13</f>
        <v>75</v>
      </c>
      <c r="K21" s="16">
        <f>[17]Agosto!$F$14</f>
        <v>85</v>
      </c>
      <c r="L21" s="16">
        <f>[17]Agosto!$F$15</f>
        <v>80</v>
      </c>
      <c r="M21" s="16">
        <f>[17]Agosto!$F$16</f>
        <v>80</v>
      </c>
      <c r="N21" s="16">
        <f>[17]Agosto!$F$17</f>
        <v>87</v>
      </c>
      <c r="O21" s="16">
        <f>[17]Agosto!$F$18</f>
        <v>96</v>
      </c>
      <c r="P21" s="16">
        <f>[17]Agosto!$F$19</f>
        <v>94</v>
      </c>
      <c r="Q21" s="16">
        <f>[17]Agosto!$F$20</f>
        <v>96</v>
      </c>
      <c r="R21" s="16" t="str">
        <f>[17]Agosto!$F$21</f>
        <v>*</v>
      </c>
      <c r="S21" s="16">
        <f>[17]Agosto!$F$22</f>
        <v>95</v>
      </c>
      <c r="T21" s="16">
        <f>[17]Agosto!$F$23</f>
        <v>91</v>
      </c>
      <c r="U21" s="16">
        <f>[17]Agosto!$F$24</f>
        <v>85</v>
      </c>
      <c r="V21" s="16">
        <f>[17]Agosto!$F$25</f>
        <v>72</v>
      </c>
      <c r="W21" s="16">
        <f>[17]Agosto!$F$26</f>
        <v>92</v>
      </c>
      <c r="X21" s="16">
        <f>[17]Agosto!$F$27</f>
        <v>91</v>
      </c>
      <c r="Y21" s="16">
        <f>[17]Agosto!$F$28</f>
        <v>91</v>
      </c>
      <c r="Z21" s="16">
        <f>[17]Agosto!$F$29</f>
        <v>87</v>
      </c>
      <c r="AA21" s="16">
        <f>[17]Agosto!$F$30</f>
        <v>90</v>
      </c>
      <c r="AB21" s="16">
        <f>[17]Agosto!$F$31</f>
        <v>87</v>
      </c>
      <c r="AC21" s="16">
        <f>[17]Agosto!$F$32</f>
        <v>87</v>
      </c>
      <c r="AD21" s="16">
        <f>[17]Agosto!$F$33</f>
        <v>84</v>
      </c>
      <c r="AE21" s="16">
        <f>[17]Agosto!$F$34</f>
        <v>82</v>
      </c>
      <c r="AF21" s="16">
        <f>[17]Agosto!$F$35</f>
        <v>80</v>
      </c>
      <c r="AG21" s="22">
        <f t="shared" si="5"/>
        <v>96</v>
      </c>
      <c r="AH21" s="92">
        <f t="shared" si="6"/>
        <v>85.63333333333334</v>
      </c>
    </row>
    <row r="22" spans="1:34" ht="17.100000000000001" customHeight="1" x14ac:dyDescent="0.2">
      <c r="A22" s="87" t="s">
        <v>12</v>
      </c>
      <c r="B22" s="16">
        <f>[18]Agosto!$F$5</f>
        <v>85</v>
      </c>
      <c r="C22" s="16">
        <f>[18]Agosto!$F$6</f>
        <v>81</v>
      </c>
      <c r="D22" s="16">
        <f>[18]Agosto!$F$7</f>
        <v>75</v>
      </c>
      <c r="E22" s="16">
        <f>[18]Agosto!$F$8</f>
        <v>92</v>
      </c>
      <c r="F22" s="16">
        <f>[18]Agosto!$F$9</f>
        <v>83</v>
      </c>
      <c r="G22" s="16">
        <f>[18]Agosto!$F$10</f>
        <v>63</v>
      </c>
      <c r="H22" s="16">
        <f>[18]Agosto!$F$11</f>
        <v>78</v>
      </c>
      <c r="I22" s="16">
        <f>[18]Agosto!$F$12</f>
        <v>90</v>
      </c>
      <c r="J22" s="16">
        <f>[18]Agosto!$F$13</f>
        <v>84</v>
      </c>
      <c r="K22" s="16">
        <f>[18]Agosto!$F$14</f>
        <v>90</v>
      </c>
      <c r="L22" s="16">
        <f>[18]Agosto!$F$15</f>
        <v>88</v>
      </c>
      <c r="M22" s="16">
        <f>[18]Agosto!$F$16</f>
        <v>89</v>
      </c>
      <c r="N22" s="16">
        <f>[18]Agosto!$F$17</f>
        <v>91</v>
      </c>
      <c r="O22" s="16">
        <f>[18]Agosto!$F$18</f>
        <v>90</v>
      </c>
      <c r="P22" s="16">
        <f>[18]Agosto!$F$19</f>
        <v>86</v>
      </c>
      <c r="Q22" s="16">
        <f>[18]Agosto!$F$20</f>
        <v>94</v>
      </c>
      <c r="R22" s="16">
        <f>[18]Agosto!$F$21</f>
        <v>95</v>
      </c>
      <c r="S22" s="16">
        <f>[18]Agosto!$F$22</f>
        <v>95</v>
      </c>
      <c r="T22" s="16">
        <f>[18]Agosto!$F$23</f>
        <v>95</v>
      </c>
      <c r="U22" s="16">
        <f>[18]Agosto!$F$24</f>
        <v>84</v>
      </c>
      <c r="V22" s="16">
        <f>[18]Agosto!$F$25</f>
        <v>68</v>
      </c>
      <c r="W22" s="16">
        <f>[18]Agosto!$F$26</f>
        <v>82</v>
      </c>
      <c r="X22" s="16">
        <f>[18]Agosto!$F$27</f>
        <v>86</v>
      </c>
      <c r="Y22" s="16">
        <f>[18]Agosto!$F$28</f>
        <v>85</v>
      </c>
      <c r="Z22" s="16">
        <f>[18]Agosto!$F$29</f>
        <v>87</v>
      </c>
      <c r="AA22" s="16">
        <f>[18]Agosto!$F$30</f>
        <v>82</v>
      </c>
      <c r="AB22" s="16">
        <f>[18]Agosto!$F$31</f>
        <v>91</v>
      </c>
      <c r="AC22" s="16">
        <f>[18]Agosto!$F$32</f>
        <v>87</v>
      </c>
      <c r="AD22" s="16">
        <f>[18]Agosto!$F$33</f>
        <v>79</v>
      </c>
      <c r="AE22" s="16">
        <f>[18]Agosto!$F$34</f>
        <v>75</v>
      </c>
      <c r="AF22" s="16">
        <f>[18]Agosto!$F$35</f>
        <v>79</v>
      </c>
      <c r="AG22" s="22">
        <f t="shared" si="5"/>
        <v>95</v>
      </c>
      <c r="AH22" s="92">
        <f t="shared" si="6"/>
        <v>84.806451612903231</v>
      </c>
    </row>
    <row r="23" spans="1:34" ht="17.100000000000001" customHeight="1" x14ac:dyDescent="0.2">
      <c r="A23" s="87" t="s">
        <v>13</v>
      </c>
      <c r="B23" s="16">
        <f>[19]Agosto!$F$5</f>
        <v>96</v>
      </c>
      <c r="C23" s="16">
        <f>[19]Agosto!$F$6</f>
        <v>93</v>
      </c>
      <c r="D23" s="16">
        <f>[19]Agosto!$F$7</f>
        <v>86</v>
      </c>
      <c r="E23" s="16">
        <f>[19]Agosto!$F$8</f>
        <v>97</v>
      </c>
      <c r="F23" s="16">
        <f>[19]Agosto!$F$9</f>
        <v>91</v>
      </c>
      <c r="G23" s="16">
        <f>[19]Agosto!$F$10</f>
        <v>94</v>
      </c>
      <c r="H23" s="16">
        <f>[19]Agosto!$F$11</f>
        <v>94</v>
      </c>
      <c r="I23" s="16">
        <f>[19]Agosto!$F$12</f>
        <v>92</v>
      </c>
      <c r="J23" s="16">
        <f>[19]Agosto!$F$13</f>
        <v>93</v>
      </c>
      <c r="K23" s="16">
        <f>[19]Agosto!$F$14</f>
        <v>90</v>
      </c>
      <c r="L23" s="16">
        <f>[19]Agosto!$F$15</f>
        <v>92</v>
      </c>
      <c r="M23" s="16">
        <f>[19]Agosto!$F$16</f>
        <v>90</v>
      </c>
      <c r="N23" s="16">
        <f>[19]Agosto!$F$17</f>
        <v>94</v>
      </c>
      <c r="O23" s="16">
        <f>[19]Agosto!$F$18</f>
        <v>95</v>
      </c>
      <c r="P23" s="16">
        <f>[19]Agosto!$F$19</f>
        <v>96</v>
      </c>
      <c r="Q23" s="16">
        <f>[19]Agosto!$F$20</f>
        <v>96</v>
      </c>
      <c r="R23" s="16">
        <f>[19]Agosto!$F$21</f>
        <v>96</v>
      </c>
      <c r="S23" s="16">
        <f>[19]Agosto!$F$22</f>
        <v>96</v>
      </c>
      <c r="T23" s="16">
        <f>[19]Agosto!$F$23</f>
        <v>94</v>
      </c>
      <c r="U23" s="16">
        <f>[19]Agosto!$F$24</f>
        <v>91</v>
      </c>
      <c r="V23" s="16">
        <f>[19]Agosto!$F$25</f>
        <v>73</v>
      </c>
      <c r="W23" s="16">
        <f>[19]Agosto!$F$26</f>
        <v>95</v>
      </c>
      <c r="X23" s="16">
        <f>[19]Agosto!$F$27</f>
        <v>94</v>
      </c>
      <c r="Y23" s="16">
        <f>[19]Agosto!$F$28</f>
        <v>92</v>
      </c>
      <c r="Z23" s="16">
        <f>[19]Agosto!$F$29</f>
        <v>93</v>
      </c>
      <c r="AA23" s="16">
        <f>[19]Agosto!$F$30</f>
        <v>91</v>
      </c>
      <c r="AB23" s="16">
        <f>[19]Agosto!$F$31</f>
        <v>95</v>
      </c>
      <c r="AC23" s="16">
        <f>[19]Agosto!$F$32</f>
        <v>93</v>
      </c>
      <c r="AD23" s="16">
        <f>[19]Agosto!$F$33</f>
        <v>93</v>
      </c>
      <c r="AE23" s="16">
        <f>[19]Agosto!$F$34</f>
        <v>90</v>
      </c>
      <c r="AF23" s="16">
        <f>[19]Agosto!$F$35</f>
        <v>88</v>
      </c>
      <c r="AG23" s="22">
        <f t="shared" si="5"/>
        <v>97</v>
      </c>
      <c r="AH23" s="92">
        <f t="shared" si="6"/>
        <v>92.354838709677423</v>
      </c>
    </row>
    <row r="24" spans="1:34" ht="17.100000000000001" customHeight="1" x14ac:dyDescent="0.2">
      <c r="A24" s="87" t="s">
        <v>14</v>
      </c>
      <c r="B24" s="16">
        <f>[20]Agosto!$F$5</f>
        <v>91</v>
      </c>
      <c r="C24" s="16">
        <f>[20]Agosto!$F$6</f>
        <v>88</v>
      </c>
      <c r="D24" s="16">
        <f>[20]Agosto!$F$7</f>
        <v>81</v>
      </c>
      <c r="E24" s="16">
        <f>[20]Agosto!$F$8</f>
        <v>96</v>
      </c>
      <c r="F24" s="16">
        <f>[20]Agosto!$F$9</f>
        <v>88</v>
      </c>
      <c r="G24" s="16">
        <f>[20]Agosto!$F$10</f>
        <v>88</v>
      </c>
      <c r="H24" s="16">
        <f>[20]Agosto!$F$11</f>
        <v>85</v>
      </c>
      <c r="I24" s="16">
        <f>[20]Agosto!$F$12</f>
        <v>77</v>
      </c>
      <c r="J24" s="16">
        <f>[20]Agosto!$F$13</f>
        <v>73</v>
      </c>
      <c r="K24" s="16">
        <f>[20]Agosto!$F$14</f>
        <v>81</v>
      </c>
      <c r="L24" s="16">
        <f>[20]Agosto!$F$15</f>
        <v>71</v>
      </c>
      <c r="M24" s="16">
        <f>[20]Agosto!$F$16</f>
        <v>75</v>
      </c>
      <c r="N24" s="16">
        <f>[20]Agosto!$F$17</f>
        <v>73</v>
      </c>
      <c r="O24" s="16">
        <f>[20]Agosto!$F$18</f>
        <v>93</v>
      </c>
      <c r="P24" s="16">
        <f>[20]Agosto!$F$19</f>
        <v>90</v>
      </c>
      <c r="Q24" s="16">
        <f>[20]Agosto!$F$20</f>
        <v>90</v>
      </c>
      <c r="R24" s="16">
        <f>[20]Agosto!$F$21</f>
        <v>94</v>
      </c>
      <c r="S24" s="16">
        <f>[20]Agosto!$F$22</f>
        <v>95</v>
      </c>
      <c r="T24" s="16">
        <f>[20]Agosto!$F$23</f>
        <v>95</v>
      </c>
      <c r="U24" s="16">
        <f>[20]Agosto!$F$24</f>
        <v>94</v>
      </c>
      <c r="V24" s="16">
        <f>[20]Agosto!$F$25</f>
        <v>93</v>
      </c>
      <c r="W24" s="16">
        <f>[20]Agosto!$F$26</f>
        <v>89</v>
      </c>
      <c r="X24" s="16">
        <f>[20]Agosto!$F$27</f>
        <v>81</v>
      </c>
      <c r="Y24" s="16">
        <f>[20]Agosto!$F$28</f>
        <v>86</v>
      </c>
      <c r="Z24" s="16">
        <f>[20]Agosto!$F$29</f>
        <v>78</v>
      </c>
      <c r="AA24" s="16">
        <f>[20]Agosto!$F$30</f>
        <v>85</v>
      </c>
      <c r="AB24" s="16">
        <f>[20]Agosto!$F$31</f>
        <v>82</v>
      </c>
      <c r="AC24" s="16">
        <f>[20]Agosto!$F$32</f>
        <v>75</v>
      </c>
      <c r="AD24" s="16">
        <f>[20]Agosto!$F$33</f>
        <v>79</v>
      </c>
      <c r="AE24" s="16">
        <f>[20]Agosto!$F$34</f>
        <v>82</v>
      </c>
      <c r="AF24" s="16">
        <f>[20]Agosto!$F$35</f>
        <v>84</v>
      </c>
      <c r="AG24" s="22">
        <f t="shared" si="5"/>
        <v>96</v>
      </c>
      <c r="AH24" s="92">
        <f t="shared" si="6"/>
        <v>84.903225806451616</v>
      </c>
    </row>
    <row r="25" spans="1:34" ht="17.100000000000001" customHeight="1" x14ac:dyDescent="0.2">
      <c r="A25" s="87" t="s">
        <v>15</v>
      </c>
      <c r="B25" s="16">
        <f>[21]Agosto!$F$5</f>
        <v>61</v>
      </c>
      <c r="C25" s="16">
        <f>[21]Agosto!$F$6</f>
        <v>75</v>
      </c>
      <c r="D25" s="16">
        <f>[21]Agosto!$F$7</f>
        <v>83</v>
      </c>
      <c r="E25" s="16">
        <f>[21]Agosto!$F$8</f>
        <v>87</v>
      </c>
      <c r="F25" s="16">
        <f>[21]Agosto!$F$9</f>
        <v>79</v>
      </c>
      <c r="G25" s="16">
        <f>[21]Agosto!$F$10</f>
        <v>75</v>
      </c>
      <c r="H25" s="16">
        <f>[21]Agosto!$F$11</f>
        <v>71</v>
      </c>
      <c r="I25" s="16">
        <f>[21]Agosto!$F$12</f>
        <v>63</v>
      </c>
      <c r="J25" s="16">
        <f>[21]Agosto!$F$13</f>
        <v>51</v>
      </c>
      <c r="K25" s="16">
        <f>[21]Agosto!$F$14</f>
        <v>61</v>
      </c>
      <c r="L25" s="16">
        <f>[21]Agosto!$F$15</f>
        <v>56</v>
      </c>
      <c r="M25" s="16">
        <f>[21]Agosto!$F$16</f>
        <v>62</v>
      </c>
      <c r="N25" s="16">
        <f>[21]Agosto!$F$17</f>
        <v>81</v>
      </c>
      <c r="O25" s="16">
        <f>[21]Agosto!$F$18</f>
        <v>83</v>
      </c>
      <c r="P25" s="16">
        <f>[21]Agosto!$F$19</f>
        <v>90</v>
      </c>
      <c r="Q25" s="16">
        <f>[21]Agosto!$F$20</f>
        <v>88</v>
      </c>
      <c r="R25" s="16">
        <f>[21]Agosto!$F$21</f>
        <v>90</v>
      </c>
      <c r="S25" s="16">
        <f>[21]Agosto!$F$22</f>
        <v>90</v>
      </c>
      <c r="T25" s="16">
        <f>[21]Agosto!$F$23</f>
        <v>89</v>
      </c>
      <c r="U25" s="16">
        <f>[21]Agosto!$F$24</f>
        <v>87</v>
      </c>
      <c r="V25" s="16">
        <f>[21]Agosto!$F$25</f>
        <v>70</v>
      </c>
      <c r="W25" s="16">
        <f>[21]Agosto!$F$26</f>
        <v>82</v>
      </c>
      <c r="X25" s="16">
        <f>[21]Agosto!$F$27</f>
        <v>79</v>
      </c>
      <c r="Y25" s="16">
        <f>[21]Agosto!$F$28</f>
        <v>77</v>
      </c>
      <c r="Z25" s="16">
        <f>[21]Agosto!$F$29</f>
        <v>67</v>
      </c>
      <c r="AA25" s="16">
        <f>[21]Agosto!$F$30</f>
        <v>71</v>
      </c>
      <c r="AB25" s="16">
        <f>[21]Agosto!$F$31</f>
        <v>66</v>
      </c>
      <c r="AC25" s="16">
        <f>[21]Agosto!$F$32</f>
        <v>64</v>
      </c>
      <c r="AD25" s="16">
        <f>[21]Agosto!$F$33</f>
        <v>58</v>
      </c>
      <c r="AE25" s="16">
        <f>[21]Agosto!$F$34</f>
        <v>65</v>
      </c>
      <c r="AF25" s="16">
        <f>[21]Agosto!$F$35</f>
        <v>76</v>
      </c>
      <c r="AG25" s="22">
        <f t="shared" si="5"/>
        <v>90</v>
      </c>
      <c r="AH25" s="92">
        <f t="shared" si="6"/>
        <v>74.096774193548384</v>
      </c>
    </row>
    <row r="26" spans="1:34" ht="17.100000000000001" customHeight="1" x14ac:dyDescent="0.2">
      <c r="A26" s="87" t="s">
        <v>16</v>
      </c>
      <c r="B26" s="16">
        <f>[22]Agosto!$F$5</f>
        <v>62</v>
      </c>
      <c r="C26" s="16">
        <f>[22]Agosto!$F$6</f>
        <v>82</v>
      </c>
      <c r="D26" s="16">
        <f>[22]Agosto!$F$7</f>
        <v>83</v>
      </c>
      <c r="E26" s="16">
        <f>[22]Agosto!$F$8</f>
        <v>87</v>
      </c>
      <c r="F26" s="16">
        <f>[22]Agosto!$F$9</f>
        <v>82</v>
      </c>
      <c r="G26" s="16">
        <f>[22]Agosto!$F$10</f>
        <v>72</v>
      </c>
      <c r="H26" s="16">
        <f>[22]Agosto!$F$11</f>
        <v>75</v>
      </c>
      <c r="I26" s="16">
        <f>[22]Agosto!$F$12</f>
        <v>49</v>
      </c>
      <c r="J26" s="16">
        <f>[22]Agosto!$F$13</f>
        <v>57</v>
      </c>
      <c r="K26" s="16">
        <f>[22]Agosto!$F$14</f>
        <v>54</v>
      </c>
      <c r="L26" s="16">
        <f>[22]Agosto!$F$15</f>
        <v>48</v>
      </c>
      <c r="M26" s="16">
        <f>[22]Agosto!$F$16</f>
        <v>79</v>
      </c>
      <c r="N26" s="16">
        <f>[22]Agosto!$F$17</f>
        <v>91</v>
      </c>
      <c r="O26" s="16">
        <f>[22]Agosto!$F$18</f>
        <v>89</v>
      </c>
      <c r="P26" s="16">
        <f>[22]Agosto!$F$19</f>
        <v>90</v>
      </c>
      <c r="Q26" s="16">
        <f>[22]Agosto!$F$20</f>
        <v>92</v>
      </c>
      <c r="R26" s="16">
        <f>[22]Agosto!$F$21</f>
        <v>94</v>
      </c>
      <c r="S26" s="16">
        <f>[22]Agosto!$F$22</f>
        <v>93</v>
      </c>
      <c r="T26" s="16">
        <f>[22]Agosto!$F$23</f>
        <v>85</v>
      </c>
      <c r="U26" s="16">
        <f>[22]Agosto!$F$24</f>
        <v>78</v>
      </c>
      <c r="V26" s="16">
        <f>[22]Agosto!$F$25</f>
        <v>72</v>
      </c>
      <c r="W26" s="16">
        <f>[22]Agosto!$F$26</f>
        <v>76</v>
      </c>
      <c r="X26" s="16">
        <f>[22]Agosto!$F$27</f>
        <v>68</v>
      </c>
      <c r="Y26" s="16">
        <f>[22]Agosto!$F$28</f>
        <v>77</v>
      </c>
      <c r="Z26" s="16">
        <f>[22]Agosto!$F$29</f>
        <v>59</v>
      </c>
      <c r="AA26" s="16">
        <f>[22]Agosto!$F$30</f>
        <v>61</v>
      </c>
      <c r="AB26" s="16">
        <f>[22]Agosto!$F$31</f>
        <v>57</v>
      </c>
      <c r="AC26" s="16">
        <f>[22]Agosto!$F$32</f>
        <v>52</v>
      </c>
      <c r="AD26" s="16">
        <f>[22]Agosto!$F$33</f>
        <v>47</v>
      </c>
      <c r="AE26" s="16">
        <f>[22]Agosto!$F$34</f>
        <v>66</v>
      </c>
      <c r="AF26" s="16">
        <f>[22]Agosto!$F$35</f>
        <v>74</v>
      </c>
      <c r="AG26" s="22">
        <f t="shared" si="5"/>
        <v>94</v>
      </c>
      <c r="AH26" s="92">
        <f t="shared" si="6"/>
        <v>72.612903225806448</v>
      </c>
    </row>
    <row r="27" spans="1:34" ht="17.100000000000001" customHeight="1" x14ac:dyDescent="0.2">
      <c r="A27" s="87" t="s">
        <v>17</v>
      </c>
      <c r="B27" s="16" t="str">
        <f>[23]Agosto!$F$5</f>
        <v>*</v>
      </c>
      <c r="C27" s="16" t="str">
        <f>[23]Agosto!$F$6</f>
        <v>*</v>
      </c>
      <c r="D27" s="16" t="str">
        <f>[23]Agosto!$F$7</f>
        <v>*</v>
      </c>
      <c r="E27" s="16" t="str">
        <f>[23]Agosto!$F$8</f>
        <v>*</v>
      </c>
      <c r="F27" s="16">
        <f>[23]Agosto!$F$9</f>
        <v>49</v>
      </c>
      <c r="G27" s="16" t="str">
        <f>[23]Agosto!$F$10</f>
        <v>*</v>
      </c>
      <c r="H27" s="16" t="str">
        <f>[23]Agosto!$F$11</f>
        <v>*</v>
      </c>
      <c r="I27" s="16" t="str">
        <f>[23]Agosto!$F$12</f>
        <v>*</v>
      </c>
      <c r="J27" s="16" t="str">
        <f>[23]Agosto!$F$13</f>
        <v>*</v>
      </c>
      <c r="K27" s="16" t="str">
        <f>[23]Agosto!$F$14</f>
        <v>*</v>
      </c>
      <c r="L27" s="16" t="str">
        <f>[23]Agosto!$F$15</f>
        <v>*</v>
      </c>
      <c r="M27" s="16" t="str">
        <f>[23]Agosto!$F$16</f>
        <v>*</v>
      </c>
      <c r="N27" s="16">
        <f>[23]Agosto!$F$17</f>
        <v>64</v>
      </c>
      <c r="O27" s="16" t="str">
        <f>[23]Agosto!$F$18</f>
        <v>*</v>
      </c>
      <c r="P27" s="16">
        <f>[23]Agosto!$F$19</f>
        <v>98</v>
      </c>
      <c r="Q27" s="16">
        <f>[23]Agosto!$F$20</f>
        <v>100</v>
      </c>
      <c r="R27" s="16">
        <f>[23]Agosto!$F$21</f>
        <v>100</v>
      </c>
      <c r="S27" s="16">
        <f>[23]Agosto!$F$22</f>
        <v>100</v>
      </c>
      <c r="T27" s="16">
        <f>[23]Agosto!$F$23</f>
        <v>70</v>
      </c>
      <c r="U27" s="16" t="str">
        <f>[23]Agosto!$F$24</f>
        <v>*</v>
      </c>
      <c r="V27" s="16" t="str">
        <f>[23]Agosto!$F$25</f>
        <v>*</v>
      </c>
      <c r="W27" s="16" t="str">
        <f>[23]Agosto!$F$26</f>
        <v>*</v>
      </c>
      <c r="X27" s="16" t="str">
        <f>[23]Agosto!$F$27</f>
        <v>*</v>
      </c>
      <c r="Y27" s="16" t="str">
        <f>[23]Agosto!$F$28</f>
        <v>*</v>
      </c>
      <c r="Z27" s="16" t="str">
        <f>[23]Agosto!$F$29</f>
        <v>*</v>
      </c>
      <c r="AA27" s="16" t="str">
        <f>[23]Agosto!$F$30</f>
        <v>*</v>
      </c>
      <c r="AB27" s="16" t="str">
        <f>[23]Agosto!$F$31</f>
        <v>*</v>
      </c>
      <c r="AC27" s="16">
        <f>[23]Agosto!$F$32</f>
        <v>10</v>
      </c>
      <c r="AD27" s="16" t="str">
        <f>[23]Agosto!$F$33</f>
        <v>*</v>
      </c>
      <c r="AE27" s="16">
        <f>[23]Agosto!$F$34</f>
        <v>18</v>
      </c>
      <c r="AF27" s="16">
        <f>[23]Agosto!$F$35</f>
        <v>9</v>
      </c>
      <c r="AG27" s="22">
        <f t="shared" si="5"/>
        <v>100</v>
      </c>
      <c r="AH27" s="92">
        <f t="shared" si="6"/>
        <v>61.8</v>
      </c>
    </row>
    <row r="28" spans="1:34" ht="17.100000000000001" customHeight="1" x14ac:dyDescent="0.2">
      <c r="A28" s="87" t="s">
        <v>18</v>
      </c>
      <c r="B28" s="16">
        <f>[24]Agosto!$F$5</f>
        <v>62</v>
      </c>
      <c r="C28" s="16">
        <f>[24]Agosto!$F$6</f>
        <v>65</v>
      </c>
      <c r="D28" s="16">
        <f>[24]Agosto!$F$7</f>
        <v>90</v>
      </c>
      <c r="E28" s="16">
        <f>[24]Agosto!$F$8</f>
        <v>87</v>
      </c>
      <c r="F28" s="16">
        <f>[24]Agosto!$F$9</f>
        <v>74</v>
      </c>
      <c r="G28" s="16">
        <f>[24]Agosto!$F$10</f>
        <v>67</v>
      </c>
      <c r="H28" s="16">
        <f>[24]Agosto!$F$11</f>
        <v>59</v>
      </c>
      <c r="I28" s="16">
        <f>[24]Agosto!$F$12</f>
        <v>59</v>
      </c>
      <c r="J28" s="16">
        <f>[24]Agosto!$F$13</f>
        <v>71</v>
      </c>
      <c r="K28" s="16">
        <f>[24]Agosto!$F$14</f>
        <v>72</v>
      </c>
      <c r="L28" s="16">
        <f>[24]Agosto!$F$15</f>
        <v>56</v>
      </c>
      <c r="M28" s="16">
        <f>[24]Agosto!$F$16</f>
        <v>48</v>
      </c>
      <c r="N28" s="16">
        <f>[24]Agosto!$F$17</f>
        <v>95</v>
      </c>
      <c r="O28" s="16">
        <f>[24]Agosto!$F$18</f>
        <v>96</v>
      </c>
      <c r="P28" s="16">
        <f>[24]Agosto!$F$19</f>
        <v>92</v>
      </c>
      <c r="Q28" s="16">
        <f>[24]Agosto!$F$20</f>
        <v>98</v>
      </c>
      <c r="R28" s="16">
        <f>[24]Agosto!$F$21</f>
        <v>98</v>
      </c>
      <c r="S28" s="16">
        <f>[24]Agosto!$F$22</f>
        <v>98</v>
      </c>
      <c r="T28" s="16">
        <f>[24]Agosto!$F$23</f>
        <v>97</v>
      </c>
      <c r="U28" s="16">
        <f>[24]Agosto!$F$24</f>
        <v>86</v>
      </c>
      <c r="V28" s="16">
        <f>[24]Agosto!$F$25</f>
        <v>82</v>
      </c>
      <c r="W28" s="16">
        <f>[24]Agosto!$F$26</f>
        <v>93</v>
      </c>
      <c r="X28" s="16">
        <f>[24]Agosto!$F$27</f>
        <v>83</v>
      </c>
      <c r="Y28" s="16">
        <f>[24]Agosto!$F$28</f>
        <v>64</v>
      </c>
      <c r="Z28" s="16">
        <f>[24]Agosto!$F$29</f>
        <v>60</v>
      </c>
      <c r="AA28" s="16">
        <f>[24]Agosto!$F$30</f>
        <v>71</v>
      </c>
      <c r="AB28" s="16">
        <f>[24]Agosto!$F$31</f>
        <v>72</v>
      </c>
      <c r="AC28" s="16">
        <f>[24]Agosto!$F$32</f>
        <v>73</v>
      </c>
      <c r="AD28" s="16">
        <f>[24]Agosto!$F$33</f>
        <v>52</v>
      </c>
      <c r="AE28" s="16">
        <f>[24]Agosto!$F$34</f>
        <v>54</v>
      </c>
      <c r="AF28" s="16">
        <f>[24]Agosto!$F$35</f>
        <v>77</v>
      </c>
      <c r="AG28" s="22">
        <f t="shared" si="5"/>
        <v>98</v>
      </c>
      <c r="AH28" s="92">
        <f t="shared" si="6"/>
        <v>75.838709677419359</v>
      </c>
    </row>
    <row r="29" spans="1:34" ht="17.100000000000001" customHeight="1" x14ac:dyDescent="0.2">
      <c r="A29" s="87" t="s">
        <v>19</v>
      </c>
      <c r="B29" s="16">
        <f>[25]Agosto!$F$5</f>
        <v>69</v>
      </c>
      <c r="C29" s="16">
        <f>[25]Agosto!$F$6</f>
        <v>93</v>
      </c>
      <c r="D29" s="16">
        <f>[25]Agosto!$F$7</f>
        <v>95</v>
      </c>
      <c r="E29" s="16">
        <f>[25]Agosto!$F$8</f>
        <v>97</v>
      </c>
      <c r="F29" s="16">
        <f>[25]Agosto!$F$9</f>
        <v>88</v>
      </c>
      <c r="G29" s="16">
        <f>[25]Agosto!$F$10</f>
        <v>81</v>
      </c>
      <c r="H29" s="16">
        <f>[25]Agosto!$F$11</f>
        <v>76</v>
      </c>
      <c r="I29" s="16">
        <f>[25]Agosto!$F$12</f>
        <v>63</v>
      </c>
      <c r="J29" s="16">
        <f>[25]Agosto!$F$13</f>
        <v>81</v>
      </c>
      <c r="K29" s="16">
        <f>[25]Agosto!$F$14</f>
        <v>77</v>
      </c>
      <c r="L29" s="16">
        <f>[25]Agosto!$F$15</f>
        <v>71</v>
      </c>
      <c r="M29" s="16">
        <f>[25]Agosto!$F$16</f>
        <v>82</v>
      </c>
      <c r="N29" s="16">
        <f>[25]Agosto!$F$17</f>
        <v>96</v>
      </c>
      <c r="O29" s="16">
        <f>[25]Agosto!$F$18</f>
        <v>97</v>
      </c>
      <c r="P29" s="16">
        <f>[25]Agosto!$F$19</f>
        <v>97</v>
      </c>
      <c r="Q29" s="16">
        <f>[25]Agosto!$F$20</f>
        <v>96</v>
      </c>
      <c r="R29" s="16">
        <f>[25]Agosto!$F$21</f>
        <v>96</v>
      </c>
      <c r="S29" s="16">
        <f>[25]Agosto!$F$22</f>
        <v>96</v>
      </c>
      <c r="T29" s="16">
        <f>[25]Agosto!$F$23</f>
        <v>95</v>
      </c>
      <c r="U29" s="16">
        <f>[25]Agosto!$F$24</f>
        <v>95</v>
      </c>
      <c r="V29" s="16">
        <f>[25]Agosto!$F$25</f>
        <v>85</v>
      </c>
      <c r="W29" s="16">
        <f>[25]Agosto!$F$26</f>
        <v>95</v>
      </c>
      <c r="X29" s="16">
        <f>[25]Agosto!$F$27</f>
        <v>92</v>
      </c>
      <c r="Y29" s="16">
        <f>[25]Agosto!$F$28</f>
        <v>86</v>
      </c>
      <c r="Z29" s="16">
        <f>[25]Agosto!$F$29</f>
        <v>76</v>
      </c>
      <c r="AA29" s="16">
        <f>[25]Agosto!$F$30</f>
        <v>72</v>
      </c>
      <c r="AB29" s="16">
        <f>[25]Agosto!$F$31</f>
        <v>73</v>
      </c>
      <c r="AC29" s="16">
        <f>[25]Agosto!$F$32</f>
        <v>79</v>
      </c>
      <c r="AD29" s="16">
        <f>[25]Agosto!$F$33</f>
        <v>61</v>
      </c>
      <c r="AE29" s="16">
        <f>[25]Agosto!$F$34</f>
        <v>72</v>
      </c>
      <c r="AF29" s="16">
        <f>[25]Agosto!$F$35</f>
        <v>85</v>
      </c>
      <c r="AG29" s="22">
        <f t="shared" si="5"/>
        <v>97</v>
      </c>
      <c r="AH29" s="92">
        <f>AVERAGE(B29:AF29)</f>
        <v>84.41935483870968</v>
      </c>
    </row>
    <row r="30" spans="1:34" ht="17.100000000000001" customHeight="1" x14ac:dyDescent="0.2">
      <c r="A30" s="87" t="s">
        <v>31</v>
      </c>
      <c r="B30" s="16">
        <f>[26]Agosto!$F$5</f>
        <v>39</v>
      </c>
      <c r="C30" s="16">
        <f>[26]Agosto!$F$6</f>
        <v>38</v>
      </c>
      <c r="D30" s="16">
        <f>[26]Agosto!$F$7</f>
        <v>69</v>
      </c>
      <c r="E30" s="16">
        <f>[26]Agosto!$F$8</f>
        <v>81</v>
      </c>
      <c r="F30" s="16">
        <f>[26]Agosto!$F$9</f>
        <v>83</v>
      </c>
      <c r="G30" s="16">
        <f>[26]Agosto!$F$10</f>
        <v>63</v>
      </c>
      <c r="H30" s="16">
        <f>[26]Agosto!$F$11</f>
        <v>34</v>
      </c>
      <c r="I30" s="16">
        <f>[26]Agosto!$F$12</f>
        <v>37</v>
      </c>
      <c r="J30" s="16">
        <f>[26]Agosto!$F$13</f>
        <v>42</v>
      </c>
      <c r="K30" s="16">
        <f>[26]Agosto!$F$14</f>
        <v>40</v>
      </c>
      <c r="L30" s="16">
        <f>[26]Agosto!$F$15</f>
        <v>39</v>
      </c>
      <c r="M30" s="16">
        <f>[26]Agosto!$F$16</f>
        <v>37</v>
      </c>
      <c r="N30" s="16">
        <f>[26]Agosto!$F$17</f>
        <v>84</v>
      </c>
      <c r="O30" s="16">
        <f>[26]Agosto!$F$18</f>
        <v>83</v>
      </c>
      <c r="P30" s="16">
        <f>[26]Agosto!$F$19</f>
        <v>87</v>
      </c>
      <c r="Q30" s="16" t="str">
        <f>[26]Agosto!$F$20</f>
        <v>*</v>
      </c>
      <c r="R30" s="16" t="str">
        <f>[26]Agosto!$F$21</f>
        <v>*</v>
      </c>
      <c r="S30" s="16">
        <f>[26]Agosto!$F$22</f>
        <v>79</v>
      </c>
      <c r="T30" s="16">
        <f>[26]Agosto!$F$23</f>
        <v>71</v>
      </c>
      <c r="U30" s="16">
        <f>[26]Agosto!$F$24</f>
        <v>75</v>
      </c>
      <c r="V30" s="16">
        <f>[26]Agosto!$F$25</f>
        <v>79</v>
      </c>
      <c r="W30" s="16">
        <f>[26]Agosto!$F$26</f>
        <v>72</v>
      </c>
      <c r="X30" s="16">
        <f>[26]Agosto!$F$27</f>
        <v>58</v>
      </c>
      <c r="Y30" s="16">
        <f>[26]Agosto!$F$28</f>
        <v>51</v>
      </c>
      <c r="Z30" s="16">
        <f>[26]Agosto!$F$29</f>
        <v>42</v>
      </c>
      <c r="AA30" s="16">
        <f>[26]Agosto!$F$30</f>
        <v>46</v>
      </c>
      <c r="AB30" s="16" t="str">
        <f>[26]Agosto!$F$31</f>
        <v>*</v>
      </c>
      <c r="AC30" s="16">
        <f>[26]Agosto!$F$32</f>
        <v>29</v>
      </c>
      <c r="AD30" s="16">
        <f>[26]Agosto!$F$33</f>
        <v>20</v>
      </c>
      <c r="AE30" s="16" t="str">
        <f>[26]Agosto!$F$34</f>
        <v>*</v>
      </c>
      <c r="AF30" s="16">
        <f>[26]Agosto!$F$35</f>
        <v>86</v>
      </c>
      <c r="AG30" s="22">
        <f>MAX(B30:AF30)</f>
        <v>87</v>
      </c>
      <c r="AH30" s="92">
        <f t="shared" si="6"/>
        <v>57.925925925925924</v>
      </c>
    </row>
    <row r="31" spans="1:34" ht="17.100000000000001" customHeight="1" x14ac:dyDescent="0.2">
      <c r="A31" s="87" t="s">
        <v>48</v>
      </c>
      <c r="B31" s="16">
        <f>[27]Agosto!$F$5</f>
        <v>51</v>
      </c>
      <c r="C31" s="16">
        <f>[27]Agosto!$F$6</f>
        <v>53</v>
      </c>
      <c r="D31" s="16">
        <f>[27]Agosto!$F$7</f>
        <v>87</v>
      </c>
      <c r="E31" s="16">
        <f>[27]Agosto!$F$8</f>
        <v>81</v>
      </c>
      <c r="F31" s="16">
        <f>[27]Agosto!$F$9</f>
        <v>72</v>
      </c>
      <c r="G31" s="16">
        <f>[27]Agosto!$F$10</f>
        <v>66</v>
      </c>
      <c r="H31" s="16">
        <f>[27]Agosto!$F$11</f>
        <v>52</v>
      </c>
      <c r="I31" s="16">
        <f>[27]Agosto!$F$12</f>
        <v>51</v>
      </c>
      <c r="J31" s="16">
        <f>[27]Agosto!$F$13</f>
        <v>58</v>
      </c>
      <c r="K31" s="16">
        <f>[27]Agosto!$F$14</f>
        <v>58</v>
      </c>
      <c r="L31" s="16">
        <f>[27]Agosto!$F$15</f>
        <v>47</v>
      </c>
      <c r="M31" s="16">
        <f>[27]Agosto!$F$16</f>
        <v>48</v>
      </c>
      <c r="N31" s="16">
        <f>[27]Agosto!$F$17</f>
        <v>87</v>
      </c>
      <c r="O31" s="16">
        <f>[27]Agosto!$F$18</f>
        <v>95</v>
      </c>
      <c r="P31" s="16">
        <f>[27]Agosto!$F$19</f>
        <v>83</v>
      </c>
      <c r="Q31" s="16">
        <f>[27]Agosto!$F$20</f>
        <v>85</v>
      </c>
      <c r="R31" s="16">
        <f>[27]Agosto!$F$21</f>
        <v>91</v>
      </c>
      <c r="S31" s="16">
        <f>[27]Agosto!$F$22</f>
        <v>90</v>
      </c>
      <c r="T31" s="16">
        <f>[27]Agosto!$F$23</f>
        <v>82</v>
      </c>
      <c r="U31" s="16">
        <f>[27]Agosto!$F$24</f>
        <v>95</v>
      </c>
      <c r="V31" s="16">
        <f>[27]Agosto!$F$25</f>
        <v>81</v>
      </c>
      <c r="W31" s="16">
        <f>[27]Agosto!$F$26</f>
        <v>92</v>
      </c>
      <c r="X31" s="16">
        <f>[27]Agosto!$F$27</f>
        <v>83</v>
      </c>
      <c r="Y31" s="16">
        <f>[27]Agosto!$F$28</f>
        <v>64</v>
      </c>
      <c r="Z31" s="16">
        <f>[27]Agosto!$F$29</f>
        <v>59</v>
      </c>
      <c r="AA31" s="16">
        <f>[27]Agosto!$F$30</f>
        <v>62</v>
      </c>
      <c r="AB31" s="16">
        <f>[27]Agosto!$F$31</f>
        <v>68</v>
      </c>
      <c r="AC31" s="16">
        <f>[27]Agosto!$F$32</f>
        <v>54</v>
      </c>
      <c r="AD31" s="16">
        <f>[27]Agosto!$F$33</f>
        <v>56</v>
      </c>
      <c r="AE31" s="16">
        <f>[27]Agosto!$F$34</f>
        <v>60</v>
      </c>
      <c r="AF31" s="16">
        <f>[27]Agosto!$F$35</f>
        <v>83</v>
      </c>
      <c r="AG31" s="22">
        <f>MAX(B31:AF31)</f>
        <v>95</v>
      </c>
      <c r="AH31" s="92">
        <f>AVERAGE(B31:AF31)</f>
        <v>70.774193548387103</v>
      </c>
    </row>
    <row r="32" spans="1:34" ht="17.100000000000001" customHeight="1" x14ac:dyDescent="0.2">
      <c r="A32" s="87" t="s">
        <v>20</v>
      </c>
      <c r="B32" s="16" t="str">
        <f>[28]Agosto!$F$5</f>
        <v>*</v>
      </c>
      <c r="C32" s="16" t="str">
        <f>[28]Agosto!$F$6</f>
        <v>*</v>
      </c>
      <c r="D32" s="16" t="str">
        <f>[28]Agosto!$F$7</f>
        <v>*</v>
      </c>
      <c r="E32" s="16" t="str">
        <f>[28]Agosto!$F$8</f>
        <v>*</v>
      </c>
      <c r="F32" s="16" t="str">
        <f>[28]Agosto!$F$9</f>
        <v>*</v>
      </c>
      <c r="G32" s="16" t="str">
        <f>[28]Agosto!$F$10</f>
        <v>*</v>
      </c>
      <c r="H32" s="16" t="str">
        <f>[28]Agosto!$F$11</f>
        <v>*</v>
      </c>
      <c r="I32" s="16" t="str">
        <f>[28]Agosto!$F$12</f>
        <v>*</v>
      </c>
      <c r="J32" s="16" t="str">
        <f>[28]Agosto!$F$13</f>
        <v>*</v>
      </c>
      <c r="K32" s="16" t="str">
        <f>[28]Agosto!$F$14</f>
        <v>*</v>
      </c>
      <c r="L32" s="16" t="str">
        <f>[28]Agosto!$F$15</f>
        <v>*</v>
      </c>
      <c r="M32" s="16" t="str">
        <f>[28]Agosto!$F$16</f>
        <v>*</v>
      </c>
      <c r="N32" s="16" t="str">
        <f>[28]Agosto!$F$17</f>
        <v>*</v>
      </c>
      <c r="O32" s="16" t="str">
        <f>[28]Agosto!$F$18</f>
        <v>*</v>
      </c>
      <c r="P32" s="16" t="str">
        <f>[28]Agosto!$F$19</f>
        <v>*</v>
      </c>
      <c r="Q32" s="16" t="str">
        <f>[28]Agosto!$F$20</f>
        <v>*</v>
      </c>
      <c r="R32" s="16" t="str">
        <f>[28]Agosto!$F$21</f>
        <v>*</v>
      </c>
      <c r="S32" s="16" t="str">
        <f>[28]Agosto!$F$22</f>
        <v>*</v>
      </c>
      <c r="T32" s="16" t="str">
        <f>[28]Agosto!$F$23</f>
        <v>*</v>
      </c>
      <c r="U32" s="16" t="str">
        <f>[28]Agosto!$F$24</f>
        <v>*</v>
      </c>
      <c r="V32" s="16" t="str">
        <f>[28]Agosto!$F$25</f>
        <v>*</v>
      </c>
      <c r="W32" s="16" t="str">
        <f>[28]Agosto!$F$26</f>
        <v>*</v>
      </c>
      <c r="X32" s="16" t="str">
        <f>[28]Agosto!$F$27</f>
        <v>*</v>
      </c>
      <c r="Y32" s="16" t="str">
        <f>[28]Agosto!$F$28</f>
        <v>*</v>
      </c>
      <c r="Z32" s="16" t="str">
        <f>[28]Agosto!$F$29</f>
        <v>*</v>
      </c>
      <c r="AA32" s="16" t="str">
        <f>[28]Agosto!$F$30</f>
        <v>*</v>
      </c>
      <c r="AB32" s="16" t="str">
        <f>[28]Agosto!$F$31</f>
        <v>*</v>
      </c>
      <c r="AC32" s="16" t="str">
        <f>[28]Agosto!$F$32</f>
        <v>*</v>
      </c>
      <c r="AD32" s="16" t="str">
        <f>[28]Agosto!$F$33</f>
        <v>*</v>
      </c>
      <c r="AE32" s="16" t="str">
        <f>[28]Agosto!$F$34</f>
        <v>*</v>
      </c>
      <c r="AF32" s="16" t="str">
        <f>[28]Agosto!$F$35</f>
        <v>*</v>
      </c>
      <c r="AG32" s="22" t="s">
        <v>138</v>
      </c>
      <c r="AH32" s="92" t="s">
        <v>138</v>
      </c>
    </row>
    <row r="33" spans="1:35" s="5" customFormat="1" ht="17.100000000000001" customHeight="1" thickBot="1" x14ac:dyDescent="0.25">
      <c r="A33" s="107" t="s">
        <v>33</v>
      </c>
      <c r="B33" s="103">
        <f t="shared" ref="B33:AG33" si="9">MAX(B5:B32)</f>
        <v>96</v>
      </c>
      <c r="C33" s="103">
        <f t="shared" si="9"/>
        <v>95</v>
      </c>
      <c r="D33" s="103">
        <f t="shared" si="9"/>
        <v>95</v>
      </c>
      <c r="E33" s="103">
        <f t="shared" si="9"/>
        <v>100</v>
      </c>
      <c r="F33" s="103">
        <f t="shared" si="9"/>
        <v>98</v>
      </c>
      <c r="G33" s="103">
        <f t="shared" si="9"/>
        <v>95</v>
      </c>
      <c r="H33" s="103">
        <f t="shared" si="9"/>
        <v>94</v>
      </c>
      <c r="I33" s="103">
        <f t="shared" si="9"/>
        <v>92</v>
      </c>
      <c r="J33" s="103">
        <f t="shared" si="9"/>
        <v>93</v>
      </c>
      <c r="K33" s="103">
        <f t="shared" si="9"/>
        <v>96</v>
      </c>
      <c r="L33" s="103">
        <f t="shared" si="9"/>
        <v>92</v>
      </c>
      <c r="M33" s="103">
        <f t="shared" si="9"/>
        <v>100</v>
      </c>
      <c r="N33" s="103">
        <f t="shared" si="9"/>
        <v>97</v>
      </c>
      <c r="O33" s="103">
        <f t="shared" si="9"/>
        <v>100</v>
      </c>
      <c r="P33" s="103">
        <f t="shared" si="9"/>
        <v>100</v>
      </c>
      <c r="Q33" s="103">
        <f t="shared" si="9"/>
        <v>100</v>
      </c>
      <c r="R33" s="103">
        <f t="shared" si="9"/>
        <v>100</v>
      </c>
      <c r="S33" s="103">
        <f t="shared" si="9"/>
        <v>100</v>
      </c>
      <c r="T33" s="103">
        <f t="shared" si="9"/>
        <v>100</v>
      </c>
      <c r="U33" s="103">
        <f t="shared" si="9"/>
        <v>97</v>
      </c>
      <c r="V33" s="103">
        <f t="shared" si="9"/>
        <v>97</v>
      </c>
      <c r="W33" s="103">
        <f t="shared" si="9"/>
        <v>98</v>
      </c>
      <c r="X33" s="103">
        <f t="shared" si="9"/>
        <v>100</v>
      </c>
      <c r="Y33" s="103">
        <f t="shared" si="9"/>
        <v>93</v>
      </c>
      <c r="Z33" s="103">
        <f t="shared" si="9"/>
        <v>99</v>
      </c>
      <c r="AA33" s="103">
        <f t="shared" si="9"/>
        <v>98</v>
      </c>
      <c r="AB33" s="103">
        <f t="shared" si="9"/>
        <v>95</v>
      </c>
      <c r="AC33" s="103">
        <f t="shared" si="9"/>
        <v>93</v>
      </c>
      <c r="AD33" s="103">
        <f t="shared" si="9"/>
        <v>93</v>
      </c>
      <c r="AE33" s="103">
        <f t="shared" si="9"/>
        <v>100</v>
      </c>
      <c r="AF33" s="103">
        <f t="shared" si="9"/>
        <v>92</v>
      </c>
      <c r="AG33" s="101">
        <f t="shared" si="9"/>
        <v>100</v>
      </c>
      <c r="AH33" s="106">
        <f>AVERAGE(AH5:AH32)</f>
        <v>79.230566143451554</v>
      </c>
      <c r="AI33" s="8"/>
    </row>
    <row r="34" spans="1:35" x14ac:dyDescent="0.2">
      <c r="A34" s="63"/>
      <c r="B34" s="64"/>
      <c r="C34" s="64"/>
      <c r="D34" s="64" t="s">
        <v>137</v>
      </c>
      <c r="E34" s="64"/>
      <c r="F34" s="64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6"/>
      <c r="AE34" s="67"/>
      <c r="AF34" s="68"/>
      <c r="AG34" s="68"/>
      <c r="AH34" s="69"/>
      <c r="AI34"/>
    </row>
    <row r="35" spans="1:35" x14ac:dyDescent="0.2">
      <c r="A35" s="63"/>
      <c r="B35" s="70" t="s">
        <v>134</v>
      </c>
      <c r="C35" s="70"/>
      <c r="D35" s="70"/>
      <c r="E35" s="70"/>
      <c r="F35" s="70"/>
      <c r="G35" s="70"/>
      <c r="H35" s="70"/>
      <c r="I35" s="70"/>
      <c r="J35" s="65"/>
      <c r="K35" s="65"/>
      <c r="L35" s="65"/>
      <c r="M35" s="65" t="s">
        <v>49</v>
      </c>
      <c r="N35" s="65"/>
      <c r="O35" s="65"/>
      <c r="P35" s="65"/>
      <c r="Q35" s="65"/>
      <c r="R35" s="65"/>
      <c r="S35" s="65"/>
      <c r="T35" s="128" t="s">
        <v>135</v>
      </c>
      <c r="U35" s="128"/>
      <c r="V35" s="128"/>
      <c r="W35" s="128"/>
      <c r="X35" s="128"/>
      <c r="Y35" s="65"/>
      <c r="Z35" s="65"/>
      <c r="AA35" s="65"/>
      <c r="AB35" s="65"/>
      <c r="AC35" s="65"/>
      <c r="AD35" s="66"/>
      <c r="AE35" s="65"/>
      <c r="AF35" s="65"/>
      <c r="AG35" s="66"/>
      <c r="AH35" s="76"/>
      <c r="AI35"/>
    </row>
    <row r="36" spans="1:35" x14ac:dyDescent="0.2">
      <c r="A36" s="73"/>
      <c r="B36" s="65"/>
      <c r="C36" s="65"/>
      <c r="D36" s="65"/>
      <c r="E36" s="65"/>
      <c r="F36" s="65"/>
      <c r="G36" s="65"/>
      <c r="H36" s="65"/>
      <c r="I36" s="65"/>
      <c r="J36" s="74"/>
      <c r="K36" s="74"/>
      <c r="L36" s="74"/>
      <c r="M36" s="74" t="s">
        <v>50</v>
      </c>
      <c r="N36" s="74"/>
      <c r="O36" s="74"/>
      <c r="P36" s="74"/>
      <c r="Q36" s="65"/>
      <c r="R36" s="65"/>
      <c r="S36" s="65"/>
      <c r="T36" s="129" t="s">
        <v>136</v>
      </c>
      <c r="U36" s="129"/>
      <c r="V36" s="129"/>
      <c r="W36" s="129"/>
      <c r="X36" s="129"/>
      <c r="Y36" s="65"/>
      <c r="Z36" s="65"/>
      <c r="AA36" s="65"/>
      <c r="AB36" s="65"/>
      <c r="AC36" s="65"/>
      <c r="AD36" s="66"/>
      <c r="AE36" s="67"/>
      <c r="AF36" s="68"/>
      <c r="AG36" s="65"/>
      <c r="AH36" s="76"/>
      <c r="AI36" s="2"/>
    </row>
    <row r="37" spans="1:35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6"/>
      <c r="AE37" s="67"/>
      <c r="AF37" s="68"/>
      <c r="AG37" s="74"/>
      <c r="AH37" s="77"/>
      <c r="AI37" s="2"/>
    </row>
    <row r="38" spans="1:35" ht="13.5" thickBot="1" x14ac:dyDescent="0.2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1"/>
      <c r="AH38" s="96"/>
    </row>
  </sheetData>
  <sheetProtection password="C6EC" sheet="1" objects="1" scenarios="1"/>
  <mergeCells count="36">
    <mergeCell ref="T35:X35"/>
    <mergeCell ref="T36:X36"/>
    <mergeCell ref="A2:A4"/>
    <mergeCell ref="S3:S4"/>
    <mergeCell ref="V3:V4"/>
    <mergeCell ref="A1:AH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B2:AH2"/>
    <mergeCell ref="AF3:AF4"/>
    <mergeCell ref="T3:T4"/>
    <mergeCell ref="AE3:AE4"/>
    <mergeCell ref="Z3:Z4"/>
    <mergeCell ref="U3:U4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  <mergeCell ref="I3:I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opLeftCell="A10" zoomScale="90" zoomScaleNormal="90" workbookViewId="0">
      <selection activeCell="AL37" sqref="AL37"/>
    </sheetView>
  </sheetViews>
  <sheetFormatPr defaultRowHeight="12.75" x14ac:dyDescent="0.2"/>
  <cols>
    <col min="1" max="1" width="19" style="2" customWidth="1"/>
    <col min="2" max="4" width="5" style="2" customWidth="1"/>
    <col min="5" max="5" width="5.140625" style="2" customWidth="1"/>
    <col min="6" max="6" width="5" style="2" customWidth="1"/>
    <col min="7" max="7" width="5.140625" style="2" customWidth="1"/>
    <col min="8" max="9" width="5" style="2" customWidth="1"/>
    <col min="10" max="10" width="5.42578125" style="2" customWidth="1"/>
    <col min="11" max="11" width="5.140625" style="2" customWidth="1"/>
    <col min="12" max="12" width="5" style="2" customWidth="1"/>
    <col min="13" max="13" width="5.140625" style="2" customWidth="1"/>
    <col min="14" max="14" width="5" style="2" customWidth="1"/>
    <col min="15" max="15" width="5.28515625" style="2" customWidth="1"/>
    <col min="16" max="16" width="5" style="2" customWidth="1"/>
    <col min="17" max="17" width="5.28515625" style="2" customWidth="1"/>
    <col min="18" max="22" width="5.140625" style="2" customWidth="1"/>
    <col min="23" max="24" width="5.28515625" style="2" customWidth="1"/>
    <col min="25" max="25" width="5.42578125" style="2" customWidth="1"/>
    <col min="26" max="27" width="5.140625" style="2" customWidth="1"/>
    <col min="28" max="28" width="5" style="2" customWidth="1"/>
    <col min="29" max="29" width="5.28515625" style="2" customWidth="1"/>
    <col min="30" max="30" width="5.140625" style="2" customWidth="1"/>
    <col min="31" max="31" width="5.7109375" style="2" customWidth="1"/>
    <col min="32" max="32" width="6.140625" style="2" customWidth="1"/>
    <col min="33" max="33" width="7" style="6" bestFit="1" customWidth="1"/>
    <col min="34" max="34" width="6.85546875" style="1" customWidth="1"/>
  </cols>
  <sheetData>
    <row r="1" spans="1:34" ht="20.100000000000001" customHeight="1" x14ac:dyDescent="0.2">
      <c r="A1" s="141" t="s">
        <v>27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3"/>
    </row>
    <row r="2" spans="1:34" s="4" customFormat="1" ht="20.100000000000001" customHeight="1" x14ac:dyDescent="0.2">
      <c r="A2" s="135" t="s">
        <v>21</v>
      </c>
      <c r="B2" s="136" t="s">
        <v>133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8"/>
    </row>
    <row r="3" spans="1:34" s="5" customFormat="1" ht="20.100000000000001" customHeight="1" x14ac:dyDescent="0.2">
      <c r="A3" s="135"/>
      <c r="B3" s="127">
        <v>1</v>
      </c>
      <c r="C3" s="127">
        <f>SUM(B3+1)</f>
        <v>2</v>
      </c>
      <c r="D3" s="127">
        <f t="shared" ref="D3:AD3" si="0">SUM(C3+1)</f>
        <v>3</v>
      </c>
      <c r="E3" s="127">
        <f t="shared" si="0"/>
        <v>4</v>
      </c>
      <c r="F3" s="127">
        <f t="shared" si="0"/>
        <v>5</v>
      </c>
      <c r="G3" s="127">
        <f t="shared" si="0"/>
        <v>6</v>
      </c>
      <c r="H3" s="127">
        <f t="shared" si="0"/>
        <v>7</v>
      </c>
      <c r="I3" s="127">
        <f t="shared" si="0"/>
        <v>8</v>
      </c>
      <c r="J3" s="127">
        <f t="shared" si="0"/>
        <v>9</v>
      </c>
      <c r="K3" s="127">
        <f t="shared" si="0"/>
        <v>10</v>
      </c>
      <c r="L3" s="127">
        <f t="shared" si="0"/>
        <v>11</v>
      </c>
      <c r="M3" s="127">
        <f t="shared" si="0"/>
        <v>12</v>
      </c>
      <c r="N3" s="127">
        <f t="shared" si="0"/>
        <v>13</v>
      </c>
      <c r="O3" s="127">
        <f t="shared" si="0"/>
        <v>14</v>
      </c>
      <c r="P3" s="127">
        <f t="shared" si="0"/>
        <v>15</v>
      </c>
      <c r="Q3" s="127">
        <f t="shared" si="0"/>
        <v>16</v>
      </c>
      <c r="R3" s="127">
        <f t="shared" si="0"/>
        <v>17</v>
      </c>
      <c r="S3" s="127">
        <f t="shared" si="0"/>
        <v>18</v>
      </c>
      <c r="T3" s="127">
        <f t="shared" si="0"/>
        <v>19</v>
      </c>
      <c r="U3" s="127">
        <f t="shared" si="0"/>
        <v>20</v>
      </c>
      <c r="V3" s="127">
        <f t="shared" si="0"/>
        <v>21</v>
      </c>
      <c r="W3" s="127">
        <f t="shared" si="0"/>
        <v>22</v>
      </c>
      <c r="X3" s="127">
        <f t="shared" si="0"/>
        <v>23</v>
      </c>
      <c r="Y3" s="127">
        <f t="shared" si="0"/>
        <v>24</v>
      </c>
      <c r="Z3" s="127">
        <f t="shared" si="0"/>
        <v>25</v>
      </c>
      <c r="AA3" s="127">
        <f t="shared" si="0"/>
        <v>26</v>
      </c>
      <c r="AB3" s="127">
        <f t="shared" si="0"/>
        <v>27</v>
      </c>
      <c r="AC3" s="127">
        <f t="shared" si="0"/>
        <v>28</v>
      </c>
      <c r="AD3" s="127">
        <f t="shared" si="0"/>
        <v>29</v>
      </c>
      <c r="AE3" s="127">
        <v>30</v>
      </c>
      <c r="AF3" s="127">
        <v>31</v>
      </c>
      <c r="AG3" s="20" t="s">
        <v>40</v>
      </c>
      <c r="AH3" s="90" t="s">
        <v>38</v>
      </c>
    </row>
    <row r="4" spans="1:34" s="5" customFormat="1" ht="20.100000000000001" customHeight="1" x14ac:dyDescent="0.2">
      <c r="A4" s="135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20" t="s">
        <v>37</v>
      </c>
      <c r="AH4" s="90" t="s">
        <v>37</v>
      </c>
    </row>
    <row r="5" spans="1:34" s="5" customFormat="1" ht="20.100000000000001" customHeight="1" x14ac:dyDescent="0.2">
      <c r="A5" s="87" t="s">
        <v>44</v>
      </c>
      <c r="B5" s="16">
        <f>[1]Agosto!$G$5</f>
        <v>20</v>
      </c>
      <c r="C5" s="16">
        <f>[1]Agosto!$G$6</f>
        <v>19</v>
      </c>
      <c r="D5" s="16">
        <f>[1]Agosto!$G$7</f>
        <v>35</v>
      </c>
      <c r="E5" s="16">
        <f>[1]Agosto!$G$8</f>
        <v>33</v>
      </c>
      <c r="F5" s="16">
        <f>[1]Agosto!$G$9</f>
        <v>29</v>
      </c>
      <c r="G5" s="16">
        <f>[1]Agosto!$G$10</f>
        <v>26</v>
      </c>
      <c r="H5" s="16">
        <f>[1]Agosto!$G$11</f>
        <v>16</v>
      </c>
      <c r="I5" s="16">
        <f>[1]Agosto!$G$12</f>
        <v>15</v>
      </c>
      <c r="J5" s="16">
        <f>[1]Agosto!$G$13</f>
        <v>15</v>
      </c>
      <c r="K5" s="16">
        <f>[1]Agosto!$G$14</f>
        <v>14</v>
      </c>
      <c r="L5" s="16">
        <f>[1]Agosto!$G$15</f>
        <v>14</v>
      </c>
      <c r="M5" s="16">
        <f>[1]Agosto!$G$16</f>
        <v>14</v>
      </c>
      <c r="N5" s="16">
        <f>[1]Agosto!$G$17</f>
        <v>28</v>
      </c>
      <c r="O5" s="16">
        <f>[1]Agosto!$G$18</f>
        <v>47</v>
      </c>
      <c r="P5" s="16">
        <f>[1]Agosto!$G$19</f>
        <v>50</v>
      </c>
      <c r="Q5" s="16">
        <f>[1]Agosto!$G$20</f>
        <v>74</v>
      </c>
      <c r="R5" s="16">
        <f>[1]Agosto!$G$21</f>
        <v>89</v>
      </c>
      <c r="S5" s="16">
        <f>[1]Agosto!$G$22</f>
        <v>58</v>
      </c>
      <c r="T5" s="16">
        <f>[1]Agosto!$G$23</f>
        <v>45</v>
      </c>
      <c r="U5" s="16">
        <f>[1]Agosto!$G$24</f>
        <v>70</v>
      </c>
      <c r="V5" s="16">
        <f>[1]Agosto!$G$25</f>
        <v>47</v>
      </c>
      <c r="W5" s="16">
        <f>[1]Agosto!$G$26</f>
        <v>44</v>
      </c>
      <c r="X5" s="16">
        <f>[1]Agosto!$G$27</f>
        <v>25</v>
      </c>
      <c r="Y5" s="16">
        <f>[1]Agosto!$G$28</f>
        <v>21</v>
      </c>
      <c r="Z5" s="16">
        <f>[1]Agosto!$G$29</f>
        <v>23</v>
      </c>
      <c r="AA5" s="16">
        <f>[1]Agosto!$G$30</f>
        <v>15</v>
      </c>
      <c r="AB5" s="16">
        <f>[1]Agosto!$G$31</f>
        <v>18</v>
      </c>
      <c r="AC5" s="16">
        <f>[1]Agosto!$G$32</f>
        <v>13</v>
      </c>
      <c r="AD5" s="16">
        <f>[1]Agosto!$G$33</f>
        <v>13</v>
      </c>
      <c r="AE5" s="16">
        <f>[1]Agosto!$G$34</f>
        <v>14</v>
      </c>
      <c r="AF5" s="16">
        <f>[1]Agosto!$G$35</f>
        <v>15</v>
      </c>
      <c r="AG5" s="21">
        <f>MIN(B5:AF5)</f>
        <v>13</v>
      </c>
      <c r="AH5" s="91">
        <f>AVERAGE(B5:AF5)</f>
        <v>30.93548387096774</v>
      </c>
    </row>
    <row r="6" spans="1:34" ht="17.100000000000001" customHeight="1" x14ac:dyDescent="0.2">
      <c r="A6" s="87" t="s">
        <v>0</v>
      </c>
      <c r="B6" s="16">
        <f>[2]Agosto!$G$5</f>
        <v>21</v>
      </c>
      <c r="C6" s="16">
        <f>[2]Agosto!$G$6</f>
        <v>30</v>
      </c>
      <c r="D6" s="16">
        <f>[2]Agosto!$G$7</f>
        <v>63</v>
      </c>
      <c r="E6" s="16">
        <f>[2]Agosto!$G$8</f>
        <v>35</v>
      </c>
      <c r="F6" s="16">
        <f>[2]Agosto!$G$9</f>
        <v>30</v>
      </c>
      <c r="G6" s="16">
        <f>[2]Agosto!$G$10</f>
        <v>30</v>
      </c>
      <c r="H6" s="16">
        <f>[2]Agosto!$G$11</f>
        <v>24</v>
      </c>
      <c r="I6" s="16">
        <f>[2]Agosto!$G$12</f>
        <v>17</v>
      </c>
      <c r="J6" s="16">
        <f>[2]Agosto!$G$13</f>
        <v>21</v>
      </c>
      <c r="K6" s="16">
        <f>[2]Agosto!$G$14</f>
        <v>15</v>
      </c>
      <c r="L6" s="16">
        <f>[2]Agosto!$G$15</f>
        <v>14</v>
      </c>
      <c r="M6" s="16">
        <f>[2]Agosto!$G$16</f>
        <v>21</v>
      </c>
      <c r="N6" s="16">
        <f>[2]Agosto!$G$17</f>
        <v>36</v>
      </c>
      <c r="O6" s="16">
        <f>[2]Agosto!$G$18</f>
        <v>36</v>
      </c>
      <c r="P6" s="16">
        <f>[2]Agosto!$G$19</f>
        <v>89</v>
      </c>
      <c r="Q6" s="16">
        <f>[2]Agosto!$G$20</f>
        <v>87</v>
      </c>
      <c r="R6" s="16">
        <f>[2]Agosto!$G$21</f>
        <v>80</v>
      </c>
      <c r="S6" s="16">
        <f>[2]Agosto!$G$22</f>
        <v>91</v>
      </c>
      <c r="T6" s="16">
        <f>[2]Agosto!$G$23</f>
        <v>48</v>
      </c>
      <c r="U6" s="16">
        <f>[2]Agosto!$G$24</f>
        <v>32</v>
      </c>
      <c r="V6" s="16">
        <f>[2]Agosto!$G$25</f>
        <v>20</v>
      </c>
      <c r="W6" s="16">
        <f>[2]Agosto!$G$26</f>
        <v>44</v>
      </c>
      <c r="X6" s="16">
        <f>[2]Agosto!$G$27</f>
        <v>41</v>
      </c>
      <c r="Y6" s="16">
        <f>[2]Agosto!$G$28</f>
        <v>24</v>
      </c>
      <c r="Z6" s="16">
        <f>[2]Agosto!$G$29</f>
        <v>23</v>
      </c>
      <c r="AA6" s="16">
        <f>[2]Agosto!$G$30</f>
        <v>22</v>
      </c>
      <c r="AB6" s="16">
        <f>[2]Agosto!$G$31</f>
        <v>22</v>
      </c>
      <c r="AC6" s="16">
        <f>[2]Agosto!$G$32</f>
        <v>16</v>
      </c>
      <c r="AD6" s="16">
        <f>[2]Agosto!$G$33</f>
        <v>14</v>
      </c>
      <c r="AE6" s="16">
        <f>[2]Agosto!$G$34</f>
        <v>16</v>
      </c>
      <c r="AF6" s="16">
        <f>[2]Agosto!$G$35</f>
        <v>24</v>
      </c>
      <c r="AG6" s="22">
        <f>MIN(B6:AF6)</f>
        <v>14</v>
      </c>
      <c r="AH6" s="92">
        <f t="shared" ref="AH6:AH16" si="1">AVERAGE(B6:AF6)</f>
        <v>35.032258064516128</v>
      </c>
    </row>
    <row r="7" spans="1:34" ht="17.100000000000001" customHeight="1" x14ac:dyDescent="0.2">
      <c r="A7" s="87" t="s">
        <v>1</v>
      </c>
      <c r="B7" s="16">
        <f>[3]Agosto!$G$5</f>
        <v>20</v>
      </c>
      <c r="C7" s="16">
        <f>[3]Agosto!$G$6</f>
        <v>22</v>
      </c>
      <c r="D7" s="16" t="str">
        <f>[3]Agosto!$G$7</f>
        <v>*</v>
      </c>
      <c r="E7" s="16">
        <f>[3]Agosto!$G$8</f>
        <v>31</v>
      </c>
      <c r="F7" s="16">
        <f>[3]Agosto!$G$9</f>
        <v>27</v>
      </c>
      <c r="G7" s="16">
        <f>[3]Agosto!$G$10</f>
        <v>30</v>
      </c>
      <c r="H7" s="16">
        <f>[3]Agosto!$G$11</f>
        <v>19</v>
      </c>
      <c r="I7" s="16">
        <f>[3]Agosto!$G$12</f>
        <v>21</v>
      </c>
      <c r="J7" s="16">
        <f>[3]Agosto!$G$13</f>
        <v>26</v>
      </c>
      <c r="K7" s="16">
        <f>[3]Agosto!$G$14</f>
        <v>15</v>
      </c>
      <c r="L7" s="16">
        <f>[3]Agosto!$G$15</f>
        <v>20</v>
      </c>
      <c r="M7" s="16">
        <f>[3]Agosto!$G$16</f>
        <v>26</v>
      </c>
      <c r="N7" s="16">
        <f>[3]Agosto!$G$17</f>
        <v>66</v>
      </c>
      <c r="O7" s="16">
        <f>[3]Agosto!$G$18</f>
        <v>48</v>
      </c>
      <c r="P7" s="16">
        <f>[3]Agosto!$G$19</f>
        <v>52</v>
      </c>
      <c r="Q7" s="16">
        <f>[3]Agosto!$G$20</f>
        <v>69</v>
      </c>
      <c r="R7" s="16" t="str">
        <f>[3]Agosto!$G$21</f>
        <v>*</v>
      </c>
      <c r="S7" s="16">
        <f>[3]Agosto!$G$22</f>
        <v>59</v>
      </c>
      <c r="T7" s="16">
        <f>[3]Agosto!$G$23</f>
        <v>39</v>
      </c>
      <c r="U7" s="16">
        <f>[3]Agosto!$G$24</f>
        <v>33</v>
      </c>
      <c r="V7" s="16">
        <f>[3]Agosto!$G$25</f>
        <v>25</v>
      </c>
      <c r="W7" s="16">
        <f>[3]Agosto!$G$26</f>
        <v>37</v>
      </c>
      <c r="X7" s="16">
        <f>[3]Agosto!$G$27</f>
        <v>26</v>
      </c>
      <c r="Y7" s="16">
        <f>[3]Agosto!$G$28</f>
        <v>20</v>
      </c>
      <c r="Z7" s="16">
        <f>[3]Agosto!$G$29</f>
        <v>19</v>
      </c>
      <c r="AA7" s="16">
        <f>[3]Agosto!$G$30</f>
        <v>21</v>
      </c>
      <c r="AB7" s="16">
        <f>[3]Agosto!$G$31</f>
        <v>20</v>
      </c>
      <c r="AC7" s="16">
        <f>[3]Agosto!$G$32</f>
        <v>15</v>
      </c>
      <c r="AD7" s="16">
        <f>[3]Agosto!$G$33</f>
        <v>14</v>
      </c>
      <c r="AE7" s="16">
        <f>[3]Agosto!$G$34</f>
        <v>14</v>
      </c>
      <c r="AF7" s="16">
        <f>[3]Agosto!$G$35</f>
        <v>18</v>
      </c>
      <c r="AG7" s="22">
        <f t="shared" ref="AG7:AG16" si="2">MIN(B7:AF7)</f>
        <v>14</v>
      </c>
      <c r="AH7" s="92">
        <f t="shared" si="1"/>
        <v>29.379310344827587</v>
      </c>
    </row>
    <row r="8" spans="1:34" ht="17.100000000000001" customHeight="1" x14ac:dyDescent="0.2">
      <c r="A8" s="87" t="s">
        <v>72</v>
      </c>
      <c r="B8" s="16">
        <f>[4]Agosto!$G$5</f>
        <v>23</v>
      </c>
      <c r="C8" s="16">
        <f>[4]Agosto!$G$6</f>
        <v>19</v>
      </c>
      <c r="D8" s="16">
        <f>[4]Agosto!$G$7</f>
        <v>31</v>
      </c>
      <c r="E8" s="16">
        <f>[4]Agosto!$G$8</f>
        <v>37</v>
      </c>
      <c r="F8" s="16">
        <f>[4]Agosto!$G$9</f>
        <v>34</v>
      </c>
      <c r="G8" s="16">
        <f>[4]Agosto!$G$10</f>
        <v>28</v>
      </c>
      <c r="H8" s="16">
        <f>[4]Agosto!$G$11</f>
        <v>25</v>
      </c>
      <c r="I8" s="16">
        <f>[4]Agosto!$G$12</f>
        <v>17</v>
      </c>
      <c r="J8" s="16">
        <f>[4]Agosto!$G$13</f>
        <v>15</v>
      </c>
      <c r="K8" s="16">
        <f>[4]Agosto!$G$14</f>
        <v>15</v>
      </c>
      <c r="L8" s="16">
        <f>[4]Agosto!$G$15</f>
        <v>23</v>
      </c>
      <c r="M8" s="16">
        <f>[4]Agosto!$G$16</f>
        <v>14</v>
      </c>
      <c r="N8" s="16">
        <f>[4]Agosto!$G$17</f>
        <v>25</v>
      </c>
      <c r="O8" s="16">
        <f>[4]Agosto!$G$18</f>
        <v>27</v>
      </c>
      <c r="P8" s="16">
        <f>[4]Agosto!$G$19</f>
        <v>47</v>
      </c>
      <c r="Q8" s="16">
        <f>[4]Agosto!$G$20</f>
        <v>75</v>
      </c>
      <c r="R8" s="16">
        <f>[4]Agosto!$G$21</f>
        <v>92</v>
      </c>
      <c r="S8" s="16">
        <f>[4]Agosto!$G$22</f>
        <v>59</v>
      </c>
      <c r="T8" s="16">
        <f>[4]Agosto!$G$23</f>
        <v>55</v>
      </c>
      <c r="U8" s="16">
        <f>[4]Agosto!$G$24</f>
        <v>62</v>
      </c>
      <c r="V8" s="16">
        <f>[4]Agosto!$G$25</f>
        <v>40</v>
      </c>
      <c r="W8" s="16">
        <f>[4]Agosto!$G$26</f>
        <v>45</v>
      </c>
      <c r="X8" s="16">
        <f>[4]Agosto!$G$27</f>
        <v>30</v>
      </c>
      <c r="Y8" s="16">
        <f>[4]Agosto!$G$28</f>
        <v>29</v>
      </c>
      <c r="Z8" s="16">
        <f>[4]Agosto!$G$29</f>
        <v>22</v>
      </c>
      <c r="AA8" s="16">
        <f>[4]Agosto!$G$30</f>
        <v>26</v>
      </c>
      <c r="AB8" s="16">
        <f>[4]Agosto!$G$31</f>
        <v>16</v>
      </c>
      <c r="AC8" s="16">
        <f>[4]Agosto!$G$32</f>
        <v>16</v>
      </c>
      <c r="AD8" s="16">
        <f>[4]Agosto!$G$33</f>
        <v>15</v>
      </c>
      <c r="AE8" s="16">
        <f>[4]Agosto!$G$34</f>
        <v>12</v>
      </c>
      <c r="AF8" s="16">
        <f>[4]Agosto!$G$35</f>
        <v>18</v>
      </c>
      <c r="AG8" s="22">
        <f t="shared" si="2"/>
        <v>12</v>
      </c>
      <c r="AH8" s="92">
        <f t="shared" si="1"/>
        <v>32</v>
      </c>
    </row>
    <row r="9" spans="1:34" ht="17.100000000000001" customHeight="1" x14ac:dyDescent="0.2">
      <c r="A9" s="87" t="s">
        <v>45</v>
      </c>
      <c r="B9" s="16" t="str">
        <f>[5]Agosto!$G$5</f>
        <v>*</v>
      </c>
      <c r="C9" s="16" t="str">
        <f>[5]Agosto!$G$6</f>
        <v>*</v>
      </c>
      <c r="D9" s="16" t="str">
        <f>[5]Agosto!$G$7</f>
        <v>*</v>
      </c>
      <c r="E9" s="16" t="str">
        <f>[5]Agosto!$G$8</f>
        <v>*</v>
      </c>
      <c r="F9" s="16" t="str">
        <f>[5]Agosto!$G$9</f>
        <v>*</v>
      </c>
      <c r="G9" s="16" t="str">
        <f>[5]Agosto!$G$10</f>
        <v>*</v>
      </c>
      <c r="H9" s="16" t="str">
        <f>[5]Agosto!$G$11</f>
        <v>*</v>
      </c>
      <c r="I9" s="16" t="str">
        <f>[5]Agosto!$G$12</f>
        <v>*</v>
      </c>
      <c r="J9" s="16" t="str">
        <f>[5]Agosto!$G$13</f>
        <v>*</v>
      </c>
      <c r="K9" s="16" t="str">
        <f>[5]Agosto!$G$14</f>
        <v>*</v>
      </c>
      <c r="L9" s="16" t="str">
        <f>[5]Agosto!$G$15</f>
        <v>*</v>
      </c>
      <c r="M9" s="16" t="str">
        <f>[5]Agosto!$G$16</f>
        <v>*</v>
      </c>
      <c r="N9" s="16" t="str">
        <f>[5]Agosto!$G$17</f>
        <v>*</v>
      </c>
      <c r="O9" s="16" t="str">
        <f>[5]Agosto!$G$18</f>
        <v>*</v>
      </c>
      <c r="P9" s="16" t="str">
        <f>[5]Agosto!$G$19</f>
        <v>*</v>
      </c>
      <c r="Q9" s="16" t="str">
        <f>[5]Agosto!$G$20</f>
        <v>*</v>
      </c>
      <c r="R9" s="16" t="str">
        <f>[5]Agosto!$G$21</f>
        <v>*</v>
      </c>
      <c r="S9" s="16" t="str">
        <f>[5]Agosto!$G$22</f>
        <v>*</v>
      </c>
      <c r="T9" s="16" t="str">
        <f>[5]Agosto!$G$23</f>
        <v>*</v>
      </c>
      <c r="U9" s="16" t="str">
        <f>[5]Agosto!$G$24</f>
        <v>*</v>
      </c>
      <c r="V9" s="16" t="str">
        <f>[5]Agosto!$G$25</f>
        <v>*</v>
      </c>
      <c r="W9" s="16">
        <f>[5]Agosto!$G$26</f>
        <v>11</v>
      </c>
      <c r="X9" s="16">
        <f>[5]Agosto!$G$27</f>
        <v>23</v>
      </c>
      <c r="Y9" s="16" t="str">
        <f>[5]Agosto!$G$28</f>
        <v>*</v>
      </c>
      <c r="Z9" s="16" t="str">
        <f>[5]Agosto!$G$29</f>
        <v>*</v>
      </c>
      <c r="AA9" s="16" t="str">
        <f>[5]Agosto!$G$30</f>
        <v>*</v>
      </c>
      <c r="AB9" s="16" t="str">
        <f>[5]Agosto!$G$31</f>
        <v>*</v>
      </c>
      <c r="AC9" s="16">
        <f>[5]Agosto!$G$32</f>
        <v>23</v>
      </c>
      <c r="AD9" s="16">
        <f>[5]Agosto!$G$33</f>
        <v>40</v>
      </c>
      <c r="AE9" s="16">
        <f>[5]Agosto!$G$34</f>
        <v>11</v>
      </c>
      <c r="AF9" s="16">
        <f>[5]Agosto!$G$35</f>
        <v>10</v>
      </c>
      <c r="AG9" s="22" t="s">
        <v>138</v>
      </c>
      <c r="AH9" s="92" t="s">
        <v>138</v>
      </c>
    </row>
    <row r="10" spans="1:34" ht="17.100000000000001" customHeight="1" x14ac:dyDescent="0.2">
      <c r="A10" s="87" t="s">
        <v>2</v>
      </c>
      <c r="B10" s="16">
        <f>[6]Agosto!$G$5</f>
        <v>24</v>
      </c>
      <c r="C10" s="16">
        <f>[6]Agosto!$G$6</f>
        <v>24</v>
      </c>
      <c r="D10" s="16">
        <f>[6]Agosto!$G$7</f>
        <v>41</v>
      </c>
      <c r="E10" s="16">
        <f>[6]Agosto!$G$8</f>
        <v>32</v>
      </c>
      <c r="F10" s="16">
        <f>[6]Agosto!$G$9</f>
        <v>29</v>
      </c>
      <c r="G10" s="16">
        <f>[6]Agosto!$G$10</f>
        <v>29</v>
      </c>
      <c r="H10" s="16">
        <f>[6]Agosto!$G$11</f>
        <v>21</v>
      </c>
      <c r="I10" s="16">
        <f>[6]Agosto!$G$12</f>
        <v>21</v>
      </c>
      <c r="J10" s="16">
        <f>[6]Agosto!$G$13</f>
        <v>24</v>
      </c>
      <c r="K10" s="16">
        <f>[6]Agosto!$G$14</f>
        <v>17</v>
      </c>
      <c r="L10" s="16">
        <f>[6]Agosto!$G$15</f>
        <v>17</v>
      </c>
      <c r="M10" s="16">
        <f>[6]Agosto!$G$16</f>
        <v>23</v>
      </c>
      <c r="N10" s="16">
        <f>[6]Agosto!$G$17</f>
        <v>37</v>
      </c>
      <c r="O10" s="16">
        <f>[6]Agosto!$G$18</f>
        <v>46</v>
      </c>
      <c r="P10" s="16">
        <f>[6]Agosto!$G$19</f>
        <v>55</v>
      </c>
      <c r="Q10" s="16">
        <f>[6]Agosto!$G$20</f>
        <v>73</v>
      </c>
      <c r="R10" s="16">
        <f>[6]Agosto!$G$21</f>
        <v>74</v>
      </c>
      <c r="S10" s="16">
        <f>[6]Agosto!$G$22</f>
        <v>68</v>
      </c>
      <c r="T10" s="16">
        <f>[6]Agosto!$G$23</f>
        <v>43</v>
      </c>
      <c r="U10" s="16">
        <f>[6]Agosto!$G$24</f>
        <v>62</v>
      </c>
      <c r="V10" s="16">
        <f>[6]Agosto!$G$25</f>
        <v>28</v>
      </c>
      <c r="W10" s="16">
        <f>[6]Agosto!$G$26</f>
        <v>42</v>
      </c>
      <c r="X10" s="16">
        <f>[6]Agosto!$G$27</f>
        <v>27</v>
      </c>
      <c r="Y10" s="16">
        <f>[6]Agosto!$G$28</f>
        <v>23</v>
      </c>
      <c r="Z10" s="16">
        <f>[6]Agosto!$G$29</f>
        <v>23</v>
      </c>
      <c r="AA10" s="16">
        <f>[6]Agosto!$G$30</f>
        <v>25</v>
      </c>
      <c r="AB10" s="16">
        <f>[6]Agosto!$G$31</f>
        <v>24</v>
      </c>
      <c r="AC10" s="16">
        <f>[6]Agosto!$G$32</f>
        <v>20</v>
      </c>
      <c r="AD10" s="16">
        <f>[6]Agosto!$G$33</f>
        <v>17</v>
      </c>
      <c r="AE10" s="16">
        <f>[6]Agosto!$G$34</f>
        <v>19</v>
      </c>
      <c r="AF10" s="16">
        <f>[6]Agosto!$G$35</f>
        <v>17</v>
      </c>
      <c r="AG10" s="22">
        <f t="shared" si="2"/>
        <v>17</v>
      </c>
      <c r="AH10" s="92">
        <f t="shared" si="1"/>
        <v>33.064516129032256</v>
      </c>
    </row>
    <row r="11" spans="1:34" ht="17.100000000000001" customHeight="1" x14ac:dyDescent="0.2">
      <c r="A11" s="87" t="s">
        <v>3</v>
      </c>
      <c r="B11" s="16">
        <f>[7]Agosto!$G$5</f>
        <v>24</v>
      </c>
      <c r="C11" s="16">
        <f>[7]Agosto!$G$6</f>
        <v>19</v>
      </c>
      <c r="D11" s="16">
        <f>[7]Agosto!$G$7</f>
        <v>37</v>
      </c>
      <c r="E11" s="16">
        <f>[7]Agosto!$G$8</f>
        <v>32</v>
      </c>
      <c r="F11" s="16">
        <f>[7]Agosto!$G$9</f>
        <v>28</v>
      </c>
      <c r="G11" s="16">
        <f>[7]Agosto!$G$10</f>
        <v>25</v>
      </c>
      <c r="H11" s="16">
        <f>[7]Agosto!$G$11</f>
        <v>18</v>
      </c>
      <c r="I11" s="16">
        <f>[7]Agosto!$G$12</f>
        <v>15</v>
      </c>
      <c r="J11" s="16">
        <f>[7]Agosto!$G$13</f>
        <v>14</v>
      </c>
      <c r="K11" s="16">
        <f>[7]Agosto!$G$14</f>
        <v>14</v>
      </c>
      <c r="L11" s="16">
        <f>[7]Agosto!$G$15</f>
        <v>16</v>
      </c>
      <c r="M11" s="16">
        <f>[7]Agosto!$G$16</f>
        <v>15</v>
      </c>
      <c r="N11" s="16">
        <f>[7]Agosto!$G$17</f>
        <v>18</v>
      </c>
      <c r="O11" s="16">
        <f>[7]Agosto!$G$18</f>
        <v>51</v>
      </c>
      <c r="P11" s="16">
        <f>[7]Agosto!$G$19</f>
        <v>27</v>
      </c>
      <c r="Q11" s="16">
        <f>[7]Agosto!$G$20</f>
        <v>46</v>
      </c>
      <c r="R11" s="16">
        <f>[7]Agosto!$G$21</f>
        <v>66</v>
      </c>
      <c r="S11" s="16">
        <f>[7]Agosto!$G$22</f>
        <v>77</v>
      </c>
      <c r="T11" s="16">
        <f>[7]Agosto!$G$23</f>
        <v>20</v>
      </c>
      <c r="U11" s="16">
        <f>[7]Agosto!$G$24</f>
        <v>35</v>
      </c>
      <c r="V11" s="16">
        <f>[7]Agosto!$G$25</f>
        <v>58</v>
      </c>
      <c r="W11" s="16">
        <f>[7]Agosto!$G$26</f>
        <v>39</v>
      </c>
      <c r="X11" s="16">
        <f>[7]Agosto!$G$27</f>
        <v>26</v>
      </c>
      <c r="Y11" s="16">
        <f>[7]Agosto!$G$28</f>
        <v>20</v>
      </c>
      <c r="Z11" s="16">
        <f>[7]Agosto!$G$29</f>
        <v>25</v>
      </c>
      <c r="AA11" s="16">
        <f>[7]Agosto!$G$30</f>
        <v>21</v>
      </c>
      <c r="AB11" s="16">
        <f>[7]Agosto!$G$31</f>
        <v>17</v>
      </c>
      <c r="AC11" s="16">
        <f>[7]Agosto!$G$32</f>
        <v>10</v>
      </c>
      <c r="AD11" s="16">
        <f>[7]Agosto!$G$33</f>
        <v>11</v>
      </c>
      <c r="AE11" s="16">
        <f>[7]Agosto!$G$34</f>
        <v>13</v>
      </c>
      <c r="AF11" s="16">
        <f>[7]Agosto!$G$35</f>
        <v>12</v>
      </c>
      <c r="AG11" s="22">
        <f t="shared" si="2"/>
        <v>10</v>
      </c>
      <c r="AH11" s="92">
        <f>AVERAGE(B11:AF11)</f>
        <v>27.387096774193548</v>
      </c>
    </row>
    <row r="12" spans="1:34" ht="17.100000000000001" customHeight="1" x14ac:dyDescent="0.2">
      <c r="A12" s="87" t="s">
        <v>4</v>
      </c>
      <c r="B12" s="16" t="str">
        <f>[8]Agosto!$G$5</f>
        <v>*</v>
      </c>
      <c r="C12" s="16" t="str">
        <f>[8]Agosto!$G$6</f>
        <v>*</v>
      </c>
      <c r="D12" s="16" t="str">
        <f>[8]Agosto!$G$7</f>
        <v>*</v>
      </c>
      <c r="E12" s="16" t="str">
        <f>[8]Agosto!$G$8</f>
        <v>*</v>
      </c>
      <c r="F12" s="16" t="str">
        <f>[8]Agosto!$G$9</f>
        <v>*</v>
      </c>
      <c r="G12" s="16" t="str">
        <f>[8]Agosto!$G$10</f>
        <v>*</v>
      </c>
      <c r="H12" s="16" t="str">
        <f>[8]Agosto!$G$11</f>
        <v>*</v>
      </c>
      <c r="I12" s="16" t="str">
        <f>[8]Agosto!$G$12</f>
        <v>*</v>
      </c>
      <c r="J12" s="16" t="str">
        <f>[8]Agosto!$G$13</f>
        <v>*</v>
      </c>
      <c r="K12" s="16" t="str">
        <f>[8]Agosto!$G$14</f>
        <v>*</v>
      </c>
      <c r="L12" s="16" t="str">
        <f>[8]Agosto!$G$15</f>
        <v>*</v>
      </c>
      <c r="M12" s="16" t="str">
        <f>[8]Agosto!$G$16</f>
        <v>*</v>
      </c>
      <c r="N12" s="16" t="str">
        <f>[8]Agosto!$G$17</f>
        <v>*</v>
      </c>
      <c r="O12" s="16" t="str">
        <f>[8]Agosto!$G$18</f>
        <v>*</v>
      </c>
      <c r="P12" s="16" t="str">
        <f>[8]Agosto!$G$19</f>
        <v>*</v>
      </c>
      <c r="Q12" s="16" t="str">
        <f>[8]Agosto!$G$20</f>
        <v>*</v>
      </c>
      <c r="R12" s="16" t="str">
        <f>[8]Agosto!$G$21</f>
        <v>*</v>
      </c>
      <c r="S12" s="16" t="str">
        <f>[8]Agosto!$G$22</f>
        <v>*</v>
      </c>
      <c r="T12" s="16" t="str">
        <f>[8]Agosto!$G$23</f>
        <v>*</v>
      </c>
      <c r="U12" s="16" t="str">
        <f>[8]Agosto!$G$24</f>
        <v>*</v>
      </c>
      <c r="V12" s="16" t="str">
        <f>[8]Agosto!$G$25</f>
        <v>*</v>
      </c>
      <c r="W12" s="16" t="str">
        <f>[8]Agosto!$G$26</f>
        <v>*</v>
      </c>
      <c r="X12" s="16" t="str">
        <f>[8]Agosto!$G$27</f>
        <v>*</v>
      </c>
      <c r="Y12" s="16" t="str">
        <f>[8]Agosto!$G$28</f>
        <v>*</v>
      </c>
      <c r="Z12" s="16" t="str">
        <f>[8]Agosto!$G$29</f>
        <v>*</v>
      </c>
      <c r="AA12" s="16" t="str">
        <f>[8]Agosto!$G$30</f>
        <v>*</v>
      </c>
      <c r="AB12" s="16" t="str">
        <f>[8]Agosto!$G$31</f>
        <v>*</v>
      </c>
      <c r="AC12" s="16" t="str">
        <f>[8]Agosto!$G$32</f>
        <v>*</v>
      </c>
      <c r="AD12" s="16" t="str">
        <f>[8]Agosto!$G$33</f>
        <v>*</v>
      </c>
      <c r="AE12" s="16" t="str">
        <f>[8]Agosto!$G$34</f>
        <v>*</v>
      </c>
      <c r="AF12" s="16" t="str">
        <f>[8]Agosto!$G$35</f>
        <v>*</v>
      </c>
      <c r="AG12" s="22" t="s">
        <v>138</v>
      </c>
      <c r="AH12" s="92" t="s">
        <v>138</v>
      </c>
    </row>
    <row r="13" spans="1:34" ht="17.100000000000001" customHeight="1" x14ac:dyDescent="0.2">
      <c r="A13" s="87" t="s">
        <v>5</v>
      </c>
      <c r="B13" s="16">
        <f>[9]Agosto!$G$5</f>
        <v>38</v>
      </c>
      <c r="C13" s="16">
        <f>[9]Agosto!$G$6</f>
        <v>39</v>
      </c>
      <c r="D13" s="16">
        <f>[9]Agosto!$G$7</f>
        <v>41</v>
      </c>
      <c r="E13" s="16">
        <f>[9]Agosto!$G$8</f>
        <v>44</v>
      </c>
      <c r="F13" s="16">
        <f>[9]Agosto!$G$9</f>
        <v>40</v>
      </c>
      <c r="G13" s="16">
        <f>[9]Agosto!$G$10</f>
        <v>43</v>
      </c>
      <c r="H13" s="16">
        <f>[9]Agosto!$G$11</f>
        <v>34</v>
      </c>
      <c r="I13" s="16">
        <f>[9]Agosto!$G$12</f>
        <v>31</v>
      </c>
      <c r="J13" s="16">
        <f>[9]Agosto!$G$13</f>
        <v>37</v>
      </c>
      <c r="K13" s="16">
        <f>[9]Agosto!$G$14</f>
        <v>32</v>
      </c>
      <c r="L13" s="16">
        <f>[9]Agosto!$G$15</f>
        <v>42</v>
      </c>
      <c r="M13" s="16">
        <f>[9]Agosto!$G$16</f>
        <v>35</v>
      </c>
      <c r="N13" s="16">
        <f>[9]Agosto!$G$17</f>
        <v>54</v>
      </c>
      <c r="O13" s="16">
        <f>[9]Agosto!$G$18</f>
        <v>62</v>
      </c>
      <c r="P13" s="16">
        <f>[9]Agosto!$G$19</f>
        <v>55</v>
      </c>
      <c r="Q13" s="16">
        <f>[9]Agosto!$G$20</f>
        <v>62</v>
      </c>
      <c r="R13" s="16">
        <f>[9]Agosto!$G$21</f>
        <v>82</v>
      </c>
      <c r="S13" s="16">
        <f>[9]Agosto!$G$22</f>
        <v>70</v>
      </c>
      <c r="T13" s="16">
        <f>[9]Agosto!$G$23</f>
        <v>43</v>
      </c>
      <c r="U13" s="16">
        <f>[9]Agosto!$G$24</f>
        <v>29</v>
      </c>
      <c r="V13" s="16">
        <f>[9]Agosto!$G$25</f>
        <v>29</v>
      </c>
      <c r="W13" s="16">
        <f>[9]Agosto!$G$26</f>
        <v>31</v>
      </c>
      <c r="X13" s="16">
        <f>[9]Agosto!$G$27</f>
        <v>44</v>
      </c>
      <c r="Y13" s="16">
        <f>[9]Agosto!$G$28</f>
        <v>32</v>
      </c>
      <c r="Z13" s="16">
        <f>[9]Agosto!$G$29</f>
        <v>36</v>
      </c>
      <c r="AA13" s="16">
        <f>[9]Agosto!$G$30</f>
        <v>36</v>
      </c>
      <c r="AB13" s="16">
        <f>[9]Agosto!$G$31</f>
        <v>36</v>
      </c>
      <c r="AC13" s="16">
        <f>[9]Agosto!$G$32</f>
        <v>28</v>
      </c>
      <c r="AD13" s="16">
        <f>[9]Agosto!$G$33</f>
        <v>33</v>
      </c>
      <c r="AE13" s="16">
        <f>[9]Agosto!$G$34</f>
        <v>30</v>
      </c>
      <c r="AF13" s="16">
        <f>[9]Agosto!$G$35</f>
        <v>34</v>
      </c>
      <c r="AG13" s="22">
        <f t="shared" si="2"/>
        <v>28</v>
      </c>
      <c r="AH13" s="92">
        <f t="shared" si="1"/>
        <v>41.354838709677416</v>
      </c>
    </row>
    <row r="14" spans="1:34" ht="17.100000000000001" customHeight="1" x14ac:dyDescent="0.2">
      <c r="A14" s="87" t="s">
        <v>47</v>
      </c>
      <c r="B14" s="16">
        <f>[10]Agosto!$G$5</f>
        <v>22</v>
      </c>
      <c r="C14" s="16">
        <f>[10]Agosto!$G$6</f>
        <v>21</v>
      </c>
      <c r="D14" s="16">
        <f>[10]Agosto!$G$7</f>
        <v>36</v>
      </c>
      <c r="E14" s="16">
        <f>[10]Agosto!$G$8</f>
        <v>34</v>
      </c>
      <c r="F14" s="16">
        <f>[10]Agosto!$G$9</f>
        <v>31</v>
      </c>
      <c r="G14" s="16">
        <f>[10]Agosto!$G$10</f>
        <v>19</v>
      </c>
      <c r="H14" s="16">
        <f>[10]Agosto!$G$11</f>
        <v>18</v>
      </c>
      <c r="I14" s="16">
        <f>[10]Agosto!$G$12</f>
        <v>15</v>
      </c>
      <c r="J14" s="16">
        <f>[10]Agosto!$G$13</f>
        <v>15</v>
      </c>
      <c r="K14" s="16">
        <f>[10]Agosto!$G$14</f>
        <v>14</v>
      </c>
      <c r="L14" s="16">
        <f>[10]Agosto!$G$15</f>
        <v>15</v>
      </c>
      <c r="M14" s="16">
        <f>[10]Agosto!$G$16</f>
        <v>15</v>
      </c>
      <c r="N14" s="16">
        <f>[10]Agosto!$G$17</f>
        <v>26</v>
      </c>
      <c r="O14" s="16">
        <f>[10]Agosto!$G$18</f>
        <v>33</v>
      </c>
      <c r="P14" s="16">
        <f>[10]Agosto!$G$19</f>
        <v>29</v>
      </c>
      <c r="Q14" s="16">
        <f>[10]Agosto!$G$20</f>
        <v>64</v>
      </c>
      <c r="R14" s="16">
        <f>[10]Agosto!$G$21</f>
        <v>77</v>
      </c>
      <c r="S14" s="16">
        <f>[10]Agosto!$G$22</f>
        <v>54</v>
      </c>
      <c r="T14" s="16">
        <f>[10]Agosto!$G$23</f>
        <v>28</v>
      </c>
      <c r="U14" s="16">
        <f>[10]Agosto!$G$24</f>
        <v>41</v>
      </c>
      <c r="V14" s="16">
        <f>[10]Agosto!$G$25</f>
        <v>65</v>
      </c>
      <c r="W14" s="16">
        <f>[10]Agosto!$G$26</f>
        <v>31</v>
      </c>
      <c r="X14" s="16">
        <f>[10]Agosto!$G$27</f>
        <v>24</v>
      </c>
      <c r="Y14" s="16">
        <f>[10]Agosto!$G$28</f>
        <v>18</v>
      </c>
      <c r="Z14" s="16">
        <f>[10]Agosto!$G$29</f>
        <v>21</v>
      </c>
      <c r="AA14" s="16">
        <f>[10]Agosto!$G$30</f>
        <v>19</v>
      </c>
      <c r="AB14" s="16">
        <f>[10]Agosto!$G$31</f>
        <v>17</v>
      </c>
      <c r="AC14" s="16">
        <f>[10]Agosto!$G$32</f>
        <v>13</v>
      </c>
      <c r="AD14" s="16">
        <f>[10]Agosto!$G$33</f>
        <v>13</v>
      </c>
      <c r="AE14" s="16">
        <f>[10]Agosto!$G$34</f>
        <v>13</v>
      </c>
      <c r="AF14" s="16">
        <f>[10]Agosto!$G$35</f>
        <v>13</v>
      </c>
      <c r="AG14" s="22">
        <f>MIN(B14:AF14)</f>
        <v>13</v>
      </c>
      <c r="AH14" s="92">
        <f>AVERAGE(B14:AF14)</f>
        <v>27.548387096774192</v>
      </c>
    </row>
    <row r="15" spans="1:34" ht="17.100000000000001" customHeight="1" x14ac:dyDescent="0.2">
      <c r="A15" s="87" t="s">
        <v>6</v>
      </c>
      <c r="B15" s="16">
        <f>[11]Agosto!$G$5</f>
        <v>20</v>
      </c>
      <c r="C15" s="16">
        <f>[11]Agosto!$G$6</f>
        <v>19</v>
      </c>
      <c r="D15" s="16">
        <f>[11]Agosto!$G$7</f>
        <v>34</v>
      </c>
      <c r="E15" s="16">
        <f>[11]Agosto!$G$8</f>
        <v>29</v>
      </c>
      <c r="F15" s="16">
        <f>[11]Agosto!$G$9</f>
        <v>29</v>
      </c>
      <c r="G15" s="16">
        <f>[11]Agosto!$G$10</f>
        <v>19</v>
      </c>
      <c r="H15" s="16">
        <f>[11]Agosto!$G$11</f>
        <v>17</v>
      </c>
      <c r="I15" s="16">
        <f>[11]Agosto!$G$12</f>
        <v>16</v>
      </c>
      <c r="J15" s="16">
        <f>[11]Agosto!$G$13</f>
        <v>16</v>
      </c>
      <c r="K15" s="16">
        <f>[11]Agosto!$G$14</f>
        <v>13</v>
      </c>
      <c r="L15" s="16">
        <f>[11]Agosto!$G$15</f>
        <v>13</v>
      </c>
      <c r="M15" s="16">
        <f>[11]Agosto!$G$16</f>
        <v>14</v>
      </c>
      <c r="N15" s="16">
        <f>[11]Agosto!$G$17</f>
        <v>42</v>
      </c>
      <c r="O15" s="16">
        <f>[11]Agosto!$G$18</f>
        <v>33</v>
      </c>
      <c r="P15" s="16">
        <f>[11]Agosto!$G$19</f>
        <v>30</v>
      </c>
      <c r="Q15" s="16">
        <f>[11]Agosto!$G$20</f>
        <v>69</v>
      </c>
      <c r="R15" s="16">
        <f>[11]Agosto!$G$21</f>
        <v>79</v>
      </c>
      <c r="S15" s="16">
        <f>[11]Agosto!$G$22</f>
        <v>66</v>
      </c>
      <c r="T15" s="16">
        <f>[11]Agosto!$G$23</f>
        <v>32</v>
      </c>
      <c r="U15" s="16">
        <f>[11]Agosto!$G$24</f>
        <v>61</v>
      </c>
      <c r="V15" s="16">
        <f>[11]Agosto!$G$25</f>
        <v>54</v>
      </c>
      <c r="W15" s="16">
        <f>[11]Agosto!$G$26</f>
        <v>39</v>
      </c>
      <c r="X15" s="16">
        <f>[11]Agosto!$G$27</f>
        <v>22</v>
      </c>
      <c r="Y15" s="16">
        <f>[11]Agosto!$G$28</f>
        <v>20</v>
      </c>
      <c r="Z15" s="16">
        <f>[11]Agosto!$G$29</f>
        <v>18</v>
      </c>
      <c r="AA15" s="16">
        <f>[11]Agosto!$G$30</f>
        <v>20</v>
      </c>
      <c r="AB15" s="16">
        <f>[11]Agosto!$G$31</f>
        <v>19</v>
      </c>
      <c r="AC15" s="16">
        <f>[11]Agosto!$G$32</f>
        <v>14</v>
      </c>
      <c r="AD15" s="16">
        <f>[11]Agosto!$G$33</f>
        <v>13</v>
      </c>
      <c r="AE15" s="16">
        <f>[11]Agosto!$G$34</f>
        <v>13</v>
      </c>
      <c r="AF15" s="16">
        <f>[11]Agosto!$G$35</f>
        <v>15</v>
      </c>
      <c r="AG15" s="22">
        <f t="shared" si="2"/>
        <v>13</v>
      </c>
      <c r="AH15" s="92">
        <f t="shared" si="1"/>
        <v>28.967741935483872</v>
      </c>
    </row>
    <row r="16" spans="1:34" ht="17.100000000000001" customHeight="1" x14ac:dyDescent="0.2">
      <c r="A16" s="87" t="s">
        <v>7</v>
      </c>
      <c r="B16" s="16">
        <f>[12]Agosto!$G$5</f>
        <v>26</v>
      </c>
      <c r="C16" s="16">
        <f>[12]Agosto!$G$6</f>
        <v>28</v>
      </c>
      <c r="D16" s="16">
        <f>[12]Agosto!$G$7</f>
        <v>68</v>
      </c>
      <c r="E16" s="16">
        <f>[12]Agosto!$G$8</f>
        <v>43</v>
      </c>
      <c r="F16" s="16">
        <f>[12]Agosto!$G$9</f>
        <v>34</v>
      </c>
      <c r="G16" s="16">
        <f>[12]Agosto!$G$10</f>
        <v>34</v>
      </c>
      <c r="H16" s="16">
        <f>[12]Agosto!$G$11</f>
        <v>25</v>
      </c>
      <c r="I16" s="16">
        <f>[12]Agosto!$G$12</f>
        <v>20</v>
      </c>
      <c r="J16" s="16">
        <f>[12]Agosto!$G$13</f>
        <v>24</v>
      </c>
      <c r="K16" s="16">
        <f>[12]Agosto!$G$14</f>
        <v>16</v>
      </c>
      <c r="L16" s="16">
        <f>[12]Agosto!$G$15</f>
        <v>18</v>
      </c>
      <c r="M16" s="16">
        <f>[12]Agosto!$G$16</f>
        <v>25</v>
      </c>
      <c r="N16" s="16">
        <f>[12]Agosto!$G$17</f>
        <v>44</v>
      </c>
      <c r="O16" s="16">
        <f>[12]Agosto!$G$18</f>
        <v>42</v>
      </c>
      <c r="P16" s="16">
        <f>[12]Agosto!$G$19</f>
        <v>81</v>
      </c>
      <c r="Q16" s="16">
        <f>[12]Agosto!$G$20</f>
        <v>84</v>
      </c>
      <c r="R16" s="16">
        <f>[12]Agosto!$G$21</f>
        <v>93</v>
      </c>
      <c r="S16" s="16">
        <f>[12]Agosto!$G$22</f>
        <v>81</v>
      </c>
      <c r="T16" s="16">
        <f>[12]Agosto!$G$23</f>
        <v>45</v>
      </c>
      <c r="U16" s="16">
        <f>[12]Agosto!$G$24</f>
        <v>37</v>
      </c>
      <c r="V16" s="16">
        <f>[12]Agosto!$G$25</f>
        <v>34</v>
      </c>
      <c r="W16" s="16">
        <f>[12]Agosto!$G$26</f>
        <v>50</v>
      </c>
      <c r="X16" s="16">
        <f>[12]Agosto!$G$27</f>
        <v>39</v>
      </c>
      <c r="Y16" s="16">
        <f>[12]Agosto!$G$28</f>
        <v>28</v>
      </c>
      <c r="Z16" s="16">
        <f>[12]Agosto!$G$29</f>
        <v>28</v>
      </c>
      <c r="AA16" s="16">
        <f>[12]Agosto!$G$30</f>
        <v>21</v>
      </c>
      <c r="AB16" s="16">
        <f>[12]Agosto!$G$31</f>
        <v>23</v>
      </c>
      <c r="AC16" s="16">
        <f>[12]Agosto!$G$32</f>
        <v>20</v>
      </c>
      <c r="AD16" s="16">
        <f>[12]Agosto!$G$33</f>
        <v>18</v>
      </c>
      <c r="AE16" s="16">
        <f>[12]Agosto!$G$34</f>
        <v>18</v>
      </c>
      <c r="AF16" s="16">
        <f>[12]Agosto!$G$35</f>
        <v>18</v>
      </c>
      <c r="AG16" s="22">
        <f t="shared" si="2"/>
        <v>16</v>
      </c>
      <c r="AH16" s="92">
        <f t="shared" si="1"/>
        <v>37.58064516129032</v>
      </c>
    </row>
    <row r="17" spans="1:34" ht="17.100000000000001" customHeight="1" x14ac:dyDescent="0.2">
      <c r="A17" s="87" t="s">
        <v>8</v>
      </c>
      <c r="B17" s="16">
        <f>[13]Agosto!$G$5</f>
        <v>25</v>
      </c>
      <c r="C17" s="16">
        <f>[13]Agosto!$G$6</f>
        <v>40</v>
      </c>
      <c r="D17" s="16">
        <f>[13]Agosto!$G$7</f>
        <v>69</v>
      </c>
      <c r="E17" s="16">
        <f>[13]Agosto!$G$8</f>
        <v>42</v>
      </c>
      <c r="F17" s="16">
        <f>[13]Agosto!$G$9</f>
        <v>36</v>
      </c>
      <c r="G17" s="16">
        <f>[13]Agosto!$G$10</f>
        <v>38</v>
      </c>
      <c r="H17" s="16">
        <f>[13]Agosto!$G$11</f>
        <v>37</v>
      </c>
      <c r="I17" s="16">
        <f>[13]Agosto!$G$12</f>
        <v>21</v>
      </c>
      <c r="J17" s="16">
        <f>[13]Agosto!$G$13</f>
        <v>26</v>
      </c>
      <c r="K17" s="16">
        <f>[13]Agosto!$G$14</f>
        <v>28</v>
      </c>
      <c r="L17" s="16">
        <f>[13]Agosto!$G$15</f>
        <v>36</v>
      </c>
      <c r="M17" s="16">
        <f>[13]Agosto!$G$16</f>
        <v>26</v>
      </c>
      <c r="N17" s="16">
        <f>[13]Agosto!$G$17</f>
        <v>42</v>
      </c>
      <c r="O17" s="16">
        <f>[13]Agosto!$G$18</f>
        <v>38</v>
      </c>
      <c r="P17" s="16">
        <f>[13]Agosto!$G$19</f>
        <v>80</v>
      </c>
      <c r="Q17" s="16">
        <f>[13]Agosto!$G$20</f>
        <v>76</v>
      </c>
      <c r="R17" s="16">
        <f>[13]Agosto!$G$21</f>
        <v>80</v>
      </c>
      <c r="S17" s="16">
        <f>[13]Agosto!$G$22</f>
        <v>74</v>
      </c>
      <c r="T17" s="16">
        <f>[13]Agosto!$G$23</f>
        <v>62</v>
      </c>
      <c r="U17" s="16">
        <f>[13]Agosto!$G$24</f>
        <v>46</v>
      </c>
      <c r="V17" s="16">
        <f>[13]Agosto!$G$25</f>
        <v>38</v>
      </c>
      <c r="W17" s="16">
        <f>[13]Agosto!$G$26</f>
        <v>46</v>
      </c>
      <c r="X17" s="16">
        <f>[13]Agosto!$G$27</f>
        <v>50</v>
      </c>
      <c r="Y17" s="16">
        <f>[13]Agosto!$G$28</f>
        <v>46</v>
      </c>
      <c r="Z17" s="16">
        <f>[13]Agosto!$G$29</f>
        <v>28</v>
      </c>
      <c r="AA17" s="16">
        <f>[13]Agosto!$G$30</f>
        <v>34</v>
      </c>
      <c r="AB17" s="16">
        <f>[13]Agosto!$G$31</f>
        <v>31</v>
      </c>
      <c r="AC17" s="16">
        <f>[13]Agosto!$G$32</f>
        <v>28</v>
      </c>
      <c r="AD17" s="16">
        <f>[13]Agosto!$G$33</f>
        <v>22</v>
      </c>
      <c r="AE17" s="16">
        <f>[13]Agosto!$G$34</f>
        <v>20</v>
      </c>
      <c r="AF17" s="16">
        <f>[13]Agosto!$G$35</f>
        <v>29</v>
      </c>
      <c r="AG17" s="22">
        <f>MIN(B17:AF17)</f>
        <v>20</v>
      </c>
      <c r="AH17" s="92">
        <f>AVERAGE(B17:AF17)</f>
        <v>41.741935483870968</v>
      </c>
    </row>
    <row r="18" spans="1:34" ht="17.100000000000001" customHeight="1" x14ac:dyDescent="0.2">
      <c r="A18" s="87" t="s">
        <v>9</v>
      </c>
      <c r="B18" s="16">
        <f>[14]Agosto!$G$5</f>
        <v>24</v>
      </c>
      <c r="C18" s="16" t="str">
        <f>[14]Agosto!$G$6</f>
        <v>*</v>
      </c>
      <c r="D18" s="16" t="str">
        <f>[14]Agosto!$G$7</f>
        <v>*</v>
      </c>
      <c r="E18" s="16">
        <f>[14]Agosto!$G$8</f>
        <v>40</v>
      </c>
      <c r="F18" s="16">
        <f>[14]Agosto!$G$9</f>
        <v>32</v>
      </c>
      <c r="G18" s="16">
        <f>[14]Agosto!$G$10</f>
        <v>31</v>
      </c>
      <c r="H18" s="16">
        <f>[14]Agosto!$G$11</f>
        <v>26</v>
      </c>
      <c r="I18" s="16">
        <f>[14]Agosto!$G$12</f>
        <v>20</v>
      </c>
      <c r="J18" s="16">
        <f>[14]Agosto!$G$13</f>
        <v>22</v>
      </c>
      <c r="K18" s="16">
        <f>[14]Agosto!$G$14</f>
        <v>20</v>
      </c>
      <c r="L18" s="16">
        <f>[14]Agosto!$G$15</f>
        <v>26</v>
      </c>
      <c r="M18" s="16">
        <f>[14]Agosto!$G$16</f>
        <v>20</v>
      </c>
      <c r="N18" s="16">
        <f>[14]Agosto!$G$17</f>
        <v>32</v>
      </c>
      <c r="O18" s="16">
        <f>[14]Agosto!$G$18</f>
        <v>33</v>
      </c>
      <c r="P18" s="16">
        <f>[14]Agosto!$G$19</f>
        <v>44</v>
      </c>
      <c r="Q18" s="16">
        <f>[14]Agosto!$G$20</f>
        <v>90</v>
      </c>
      <c r="R18" s="16">
        <f>[14]Agosto!$G$21</f>
        <v>94</v>
      </c>
      <c r="S18" s="16">
        <f>[14]Agosto!$G$22</f>
        <v>65</v>
      </c>
      <c r="T18" s="16">
        <f>[14]Agosto!$G$23</f>
        <v>52</v>
      </c>
      <c r="U18" s="16">
        <f>[14]Agosto!$G$24</f>
        <v>54</v>
      </c>
      <c r="V18" s="16">
        <f>[14]Agosto!$G$25</f>
        <v>35</v>
      </c>
      <c r="W18" s="16">
        <f>[14]Agosto!$G$26</f>
        <v>45</v>
      </c>
      <c r="X18" s="16">
        <f>[14]Agosto!$G$27</f>
        <v>36</v>
      </c>
      <c r="Y18" s="16">
        <f>[14]Agosto!$G$28</f>
        <v>29</v>
      </c>
      <c r="Z18" s="16">
        <f>[14]Agosto!$G$29</f>
        <v>25</v>
      </c>
      <c r="AA18" s="16">
        <f>[14]Agosto!$G$30</f>
        <v>26</v>
      </c>
      <c r="AB18" s="16">
        <f>[14]Agosto!$G$31</f>
        <v>25</v>
      </c>
      <c r="AC18" s="16">
        <f>[14]Agosto!$G$32</f>
        <v>23</v>
      </c>
      <c r="AD18" s="16">
        <f>[14]Agosto!$G$33</f>
        <v>19</v>
      </c>
      <c r="AE18" s="16">
        <f>[14]Agosto!$G$34</f>
        <v>16</v>
      </c>
      <c r="AF18" s="16">
        <f>[14]Agosto!$G$35</f>
        <v>27</v>
      </c>
      <c r="AG18" s="22">
        <f t="shared" ref="AG18:AG30" si="3">MIN(B18:AF18)</f>
        <v>16</v>
      </c>
      <c r="AH18" s="92">
        <f t="shared" ref="AH18:AH29" si="4">AVERAGE(B18:AF18)</f>
        <v>35.551724137931032</v>
      </c>
    </row>
    <row r="19" spans="1:34" ht="17.100000000000001" customHeight="1" x14ac:dyDescent="0.2">
      <c r="A19" s="87" t="s">
        <v>46</v>
      </c>
      <c r="B19" s="16">
        <f>[15]Agosto!$G$5</f>
        <v>22</v>
      </c>
      <c r="C19" s="16">
        <f>[15]Agosto!$G$6</f>
        <v>34</v>
      </c>
      <c r="D19" s="16">
        <f>[15]Agosto!$G$7</f>
        <v>62</v>
      </c>
      <c r="E19" s="16">
        <f>[15]Agosto!$G$8</f>
        <v>32</v>
      </c>
      <c r="F19" s="16">
        <f>[15]Agosto!$G$9</f>
        <v>27</v>
      </c>
      <c r="G19" s="16">
        <f>[15]Agosto!$G$10</f>
        <v>29</v>
      </c>
      <c r="H19" s="16">
        <f>[15]Agosto!$G$11</f>
        <v>22</v>
      </c>
      <c r="I19" s="16">
        <f>[15]Agosto!$G$12</f>
        <v>22</v>
      </c>
      <c r="J19" s="16">
        <f>[15]Agosto!$G$13</f>
        <v>29</v>
      </c>
      <c r="K19" s="16">
        <f>[15]Agosto!$G$14</f>
        <v>18</v>
      </c>
      <c r="L19" s="16">
        <f>[15]Agosto!$G$15</f>
        <v>23</v>
      </c>
      <c r="M19" s="16">
        <f>[15]Agosto!$G$16</f>
        <v>29</v>
      </c>
      <c r="N19" s="16">
        <f>[15]Agosto!$G$17</f>
        <v>41</v>
      </c>
      <c r="O19" s="16">
        <f>[15]Agosto!$G$18</f>
        <v>52</v>
      </c>
      <c r="P19" s="16">
        <f>[15]Agosto!$G$19</f>
        <v>63</v>
      </c>
      <c r="Q19" s="16">
        <f>[15]Agosto!$G$20</f>
        <v>73</v>
      </c>
      <c r="R19" s="16">
        <f>[15]Agosto!$G$21</f>
        <v>89</v>
      </c>
      <c r="S19" s="16">
        <f>[15]Agosto!$G$22</f>
        <v>67</v>
      </c>
      <c r="T19" s="16">
        <f>[15]Agosto!$G$23</f>
        <v>42</v>
      </c>
      <c r="U19" s="16">
        <f>[15]Agosto!$G$24</f>
        <v>28</v>
      </c>
      <c r="V19" s="16">
        <f>[15]Agosto!$G$25</f>
        <v>22</v>
      </c>
      <c r="W19" s="16">
        <f>[15]Agosto!$G$26</f>
        <v>33</v>
      </c>
      <c r="X19" s="16">
        <f>[15]Agosto!$G$27</f>
        <v>28</v>
      </c>
      <c r="Y19" s="16">
        <f>[15]Agosto!$G$28</f>
        <v>24</v>
      </c>
      <c r="Z19" s="16">
        <f>[15]Agosto!$G$29</f>
        <v>22</v>
      </c>
      <c r="AA19" s="16">
        <f>[15]Agosto!$G$30</f>
        <v>23</v>
      </c>
      <c r="AB19" s="16">
        <f>[15]Agosto!$G$31</f>
        <v>23</v>
      </c>
      <c r="AC19" s="16">
        <f>[15]Agosto!$G$32</f>
        <v>19</v>
      </c>
      <c r="AD19" s="16">
        <f>[15]Agosto!$G$33</f>
        <v>16</v>
      </c>
      <c r="AE19" s="16">
        <f>[15]Agosto!$G$34</f>
        <v>20</v>
      </c>
      <c r="AF19" s="16">
        <f>[15]Agosto!$G$35</f>
        <v>32</v>
      </c>
      <c r="AG19" s="22">
        <f t="shared" ref="AG19" si="5">MIN(B19:AF19)</f>
        <v>16</v>
      </c>
      <c r="AH19" s="92">
        <f t="shared" ref="AH19" si="6">AVERAGE(B19:AF19)</f>
        <v>34.387096774193552</v>
      </c>
    </row>
    <row r="20" spans="1:34" ht="17.100000000000001" customHeight="1" x14ac:dyDescent="0.2">
      <c r="A20" s="87" t="s">
        <v>10</v>
      </c>
      <c r="B20" s="16">
        <f>[16]Agosto!$G$5</f>
        <v>23</v>
      </c>
      <c r="C20" s="16">
        <f>[16]Agosto!$G$6</f>
        <v>35</v>
      </c>
      <c r="D20" s="16">
        <f>[16]Agosto!$G$7</f>
        <v>67</v>
      </c>
      <c r="E20" s="16">
        <f>[16]Agosto!$G$8</f>
        <v>40</v>
      </c>
      <c r="F20" s="16">
        <f>[16]Agosto!$G$9</f>
        <v>34</v>
      </c>
      <c r="G20" s="16">
        <f>[16]Agosto!$G$10</f>
        <v>33</v>
      </c>
      <c r="H20" s="16">
        <f>[16]Agosto!$G$11</f>
        <v>27</v>
      </c>
      <c r="I20" s="16">
        <f>[16]Agosto!$G$12</f>
        <v>21</v>
      </c>
      <c r="J20" s="16">
        <f>[16]Agosto!$G$13</f>
        <v>23</v>
      </c>
      <c r="K20" s="16">
        <f>[16]Agosto!$G$14</f>
        <v>19</v>
      </c>
      <c r="L20" s="16">
        <f>[16]Agosto!$G$15</f>
        <v>26</v>
      </c>
      <c r="M20" s="16">
        <f>[16]Agosto!$G$16</f>
        <v>25</v>
      </c>
      <c r="N20" s="16">
        <f>[16]Agosto!$G$17</f>
        <v>32</v>
      </c>
      <c r="O20" s="16">
        <f>[16]Agosto!$G$18</f>
        <v>31</v>
      </c>
      <c r="P20" s="16">
        <f>[16]Agosto!$G$19</f>
        <v>73</v>
      </c>
      <c r="Q20" s="16">
        <f>[16]Agosto!$G$20</f>
        <v>82</v>
      </c>
      <c r="R20" s="16">
        <f>[16]Agosto!$G$21</f>
        <v>77</v>
      </c>
      <c r="S20" s="16">
        <f>[16]Agosto!$G$22</f>
        <v>75</v>
      </c>
      <c r="T20" s="16">
        <f>[16]Agosto!$G$23</f>
        <v>57</v>
      </c>
      <c r="U20" s="16">
        <f>[16]Agosto!$G$24</f>
        <v>33</v>
      </c>
      <c r="V20" s="16">
        <f>[16]Agosto!$G$25</f>
        <v>27</v>
      </c>
      <c r="W20" s="16">
        <f>[16]Agosto!$G$26</f>
        <v>48</v>
      </c>
      <c r="X20" s="16">
        <f>[16]Agosto!$G$27</f>
        <v>49</v>
      </c>
      <c r="Y20" s="16">
        <f>[16]Agosto!$G$28</f>
        <v>30</v>
      </c>
      <c r="Z20" s="16">
        <f>[16]Agosto!$G$29</f>
        <v>27</v>
      </c>
      <c r="AA20" s="16">
        <f>[16]Agosto!$G$30</f>
        <v>25</v>
      </c>
      <c r="AB20" s="16">
        <f>[16]Agosto!$G$31</f>
        <v>25</v>
      </c>
      <c r="AC20" s="16">
        <f>[16]Agosto!$G$32</f>
        <v>22</v>
      </c>
      <c r="AD20" s="16">
        <f>[16]Agosto!$G$33</f>
        <v>15</v>
      </c>
      <c r="AE20" s="16">
        <f>[16]Agosto!$G$34</f>
        <v>18</v>
      </c>
      <c r="AF20" s="16">
        <f>[16]Agosto!$G$35</f>
        <v>22</v>
      </c>
      <c r="AG20" s="22">
        <f t="shared" si="3"/>
        <v>15</v>
      </c>
      <c r="AH20" s="92">
        <f t="shared" si="4"/>
        <v>36.806451612903224</v>
      </c>
    </row>
    <row r="21" spans="1:34" ht="17.100000000000001" customHeight="1" x14ac:dyDescent="0.2">
      <c r="A21" s="87" t="s">
        <v>11</v>
      </c>
      <c r="B21" s="16">
        <f>[17]Agosto!$G$5</f>
        <v>23</v>
      </c>
      <c r="C21" s="16">
        <f>[17]Agosto!$G$6</f>
        <v>23</v>
      </c>
      <c r="D21" s="16">
        <f>[17]Agosto!$G$7</f>
        <v>54</v>
      </c>
      <c r="E21" s="16">
        <f>[17]Agosto!$G$8</f>
        <v>43</v>
      </c>
      <c r="F21" s="16">
        <f>[17]Agosto!$G$9</f>
        <v>31</v>
      </c>
      <c r="G21" s="16">
        <f>[17]Agosto!$G$10</f>
        <v>31</v>
      </c>
      <c r="H21" s="16">
        <f>[17]Agosto!$G$11</f>
        <v>19</v>
      </c>
      <c r="I21" s="16">
        <f>[17]Agosto!$G$12</f>
        <v>20</v>
      </c>
      <c r="J21" s="16">
        <f>[17]Agosto!$G$13</f>
        <v>22</v>
      </c>
      <c r="K21" s="16">
        <f>[17]Agosto!$G$14</f>
        <v>14</v>
      </c>
      <c r="L21" s="16">
        <f>[17]Agosto!$G$15</f>
        <v>17</v>
      </c>
      <c r="M21" s="16">
        <f>[17]Agosto!$G$16</f>
        <v>24</v>
      </c>
      <c r="N21" s="16">
        <f>[17]Agosto!$G$17</f>
        <v>46</v>
      </c>
      <c r="O21" s="16">
        <f>[17]Agosto!$G$18</f>
        <v>51</v>
      </c>
      <c r="P21" s="16">
        <f>[17]Agosto!$G$19</f>
        <v>63</v>
      </c>
      <c r="Q21" s="16">
        <f>[17]Agosto!$G$20</f>
        <v>88</v>
      </c>
      <c r="R21" s="16" t="str">
        <f>[17]Agosto!$G$21</f>
        <v>*</v>
      </c>
      <c r="S21" s="16">
        <f>[17]Agosto!$G$22</f>
        <v>65</v>
      </c>
      <c r="T21" s="16">
        <f>[17]Agosto!$G$23</f>
        <v>45</v>
      </c>
      <c r="U21" s="16">
        <f>[17]Agosto!$G$24</f>
        <v>40</v>
      </c>
      <c r="V21" s="16">
        <f>[17]Agosto!$G$25</f>
        <v>26</v>
      </c>
      <c r="W21" s="16">
        <f>[17]Agosto!$G$26</f>
        <v>44</v>
      </c>
      <c r="X21" s="16">
        <f>[17]Agosto!$G$27</f>
        <v>26</v>
      </c>
      <c r="Y21" s="16">
        <f>[17]Agosto!$G$28</f>
        <v>21</v>
      </c>
      <c r="Z21" s="16">
        <f>[17]Agosto!$G$29</f>
        <v>20</v>
      </c>
      <c r="AA21" s="16">
        <f>[17]Agosto!$G$30</f>
        <v>21</v>
      </c>
      <c r="AB21" s="16">
        <f>[17]Agosto!$G$31</f>
        <v>19</v>
      </c>
      <c r="AC21" s="16">
        <f>[17]Agosto!$G$32</f>
        <v>16</v>
      </c>
      <c r="AD21" s="16">
        <f>[17]Agosto!$G$33</f>
        <v>15</v>
      </c>
      <c r="AE21" s="16">
        <f>[17]Agosto!$G$34</f>
        <v>16</v>
      </c>
      <c r="AF21" s="16">
        <f>[17]Agosto!$G$35</f>
        <v>18</v>
      </c>
      <c r="AG21" s="22">
        <f t="shared" si="3"/>
        <v>14</v>
      </c>
      <c r="AH21" s="92">
        <f t="shared" si="4"/>
        <v>32.033333333333331</v>
      </c>
    </row>
    <row r="22" spans="1:34" ht="17.100000000000001" customHeight="1" x14ac:dyDescent="0.2">
      <c r="A22" s="87" t="s">
        <v>12</v>
      </c>
      <c r="B22" s="16">
        <f>[18]Agosto!$G$5</f>
        <v>21</v>
      </c>
      <c r="C22" s="16">
        <f>[18]Agosto!$G$6</f>
        <v>29</v>
      </c>
      <c r="D22" s="16">
        <f>[18]Agosto!$G$7</f>
        <v>44</v>
      </c>
      <c r="E22" s="16">
        <f>[18]Agosto!$G$8</f>
        <v>32</v>
      </c>
      <c r="F22" s="16">
        <f>[18]Agosto!$G$9</f>
        <v>27</v>
      </c>
      <c r="G22" s="16">
        <f>[18]Agosto!$G$10</f>
        <v>28</v>
      </c>
      <c r="H22" s="16">
        <f>[18]Agosto!$G$11</f>
        <v>21</v>
      </c>
      <c r="I22" s="16">
        <f>[18]Agosto!$G$12</f>
        <v>24</v>
      </c>
      <c r="J22" s="16">
        <f>[18]Agosto!$G$13</f>
        <v>29</v>
      </c>
      <c r="K22" s="16">
        <f>[18]Agosto!$G$14</f>
        <v>20</v>
      </c>
      <c r="L22" s="16">
        <f>[18]Agosto!$G$15</f>
        <v>26</v>
      </c>
      <c r="M22" s="16">
        <f>[18]Agosto!$G$16</f>
        <v>31</v>
      </c>
      <c r="N22" s="16">
        <f>[18]Agosto!$G$17</f>
        <v>47</v>
      </c>
      <c r="O22" s="16">
        <f>[18]Agosto!$G$18</f>
        <v>46</v>
      </c>
      <c r="P22" s="16">
        <f>[18]Agosto!$G$19</f>
        <v>58</v>
      </c>
      <c r="Q22" s="16">
        <f>[18]Agosto!$G$20</f>
        <v>68</v>
      </c>
      <c r="R22" s="16">
        <f>[18]Agosto!$G$21</f>
        <v>84</v>
      </c>
      <c r="S22" s="16">
        <f>[18]Agosto!$G$22</f>
        <v>61</v>
      </c>
      <c r="T22" s="16">
        <f>[18]Agosto!$G$23</f>
        <v>42</v>
      </c>
      <c r="U22" s="16">
        <f>[18]Agosto!$G$24</f>
        <v>31</v>
      </c>
      <c r="V22" s="16">
        <f>[18]Agosto!$G$25</f>
        <v>23</v>
      </c>
      <c r="W22" s="16">
        <f>[18]Agosto!$G$26</f>
        <v>37</v>
      </c>
      <c r="X22" s="16">
        <f>[18]Agosto!$G$27</f>
        <v>30</v>
      </c>
      <c r="Y22" s="16">
        <f>[18]Agosto!$G$28</f>
        <v>27</v>
      </c>
      <c r="Z22" s="16">
        <f>[18]Agosto!$G$29</f>
        <v>23</v>
      </c>
      <c r="AA22" s="16">
        <f>[18]Agosto!$G$30</f>
        <v>23</v>
      </c>
      <c r="AB22" s="16">
        <f>[18]Agosto!$G$31</f>
        <v>22</v>
      </c>
      <c r="AC22" s="16">
        <f>[18]Agosto!$G$32</f>
        <v>17</v>
      </c>
      <c r="AD22" s="16">
        <f>[18]Agosto!$G$33</f>
        <v>15</v>
      </c>
      <c r="AE22" s="16">
        <f>[18]Agosto!$G$34</f>
        <v>16</v>
      </c>
      <c r="AF22" s="16">
        <f>[18]Agosto!$G$35</f>
        <v>31</v>
      </c>
      <c r="AG22" s="22">
        <f t="shared" si="3"/>
        <v>15</v>
      </c>
      <c r="AH22" s="92">
        <f t="shared" si="4"/>
        <v>33.322580645161288</v>
      </c>
    </row>
    <row r="23" spans="1:34" ht="17.100000000000001" customHeight="1" x14ac:dyDescent="0.2">
      <c r="A23" s="87" t="s">
        <v>13</v>
      </c>
      <c r="B23" s="16">
        <f>[19]Agosto!$G$5</f>
        <v>23</v>
      </c>
      <c r="C23" s="16">
        <f>[19]Agosto!$G$6</f>
        <v>26</v>
      </c>
      <c r="D23" s="16">
        <f>[19]Agosto!$G$7</f>
        <v>48</v>
      </c>
      <c r="E23" s="16">
        <f>[19]Agosto!$G$8</f>
        <v>32</v>
      </c>
      <c r="F23" s="16">
        <f>[19]Agosto!$G$9</f>
        <v>30</v>
      </c>
      <c r="G23" s="16">
        <f>[19]Agosto!$G$10</f>
        <v>26</v>
      </c>
      <c r="H23" s="16">
        <f>[19]Agosto!$G$11</f>
        <v>20</v>
      </c>
      <c r="I23" s="16">
        <f>[19]Agosto!$G$12</f>
        <v>22</v>
      </c>
      <c r="J23" s="16">
        <f>[19]Agosto!$G$13</f>
        <v>21</v>
      </c>
      <c r="K23" s="16">
        <f>[19]Agosto!$G$14</f>
        <v>19</v>
      </c>
      <c r="L23" s="16">
        <f>[19]Agosto!$G$15</f>
        <v>28</v>
      </c>
      <c r="M23" s="16">
        <f>[19]Agosto!$G$16</f>
        <v>33</v>
      </c>
      <c r="N23" s="16">
        <f>[19]Agosto!$G$17</f>
        <v>63</v>
      </c>
      <c r="O23" s="16">
        <f>[19]Agosto!$G$18</f>
        <v>54</v>
      </c>
      <c r="P23" s="16">
        <f>[19]Agosto!$G$19</f>
        <v>46</v>
      </c>
      <c r="Q23" s="16">
        <f>[19]Agosto!$G$20</f>
        <v>51</v>
      </c>
      <c r="R23" s="16">
        <f>[19]Agosto!$G$21</f>
        <v>76</v>
      </c>
      <c r="S23" s="16">
        <f>[19]Agosto!$G$22</f>
        <v>68</v>
      </c>
      <c r="T23" s="16">
        <f>[19]Agosto!$G$23</f>
        <v>43</v>
      </c>
      <c r="U23" s="16">
        <f>[19]Agosto!$G$24</f>
        <v>44</v>
      </c>
      <c r="V23" s="16">
        <f>[19]Agosto!$G$25</f>
        <v>26</v>
      </c>
      <c r="W23" s="16">
        <f>[19]Agosto!$G$26</f>
        <v>41</v>
      </c>
      <c r="X23" s="16">
        <f>[19]Agosto!$G$27</f>
        <v>32</v>
      </c>
      <c r="Y23" s="16">
        <f>[19]Agosto!$G$28</f>
        <v>28</v>
      </c>
      <c r="Z23" s="16">
        <f>[19]Agosto!$G$29</f>
        <v>27</v>
      </c>
      <c r="AA23" s="16">
        <f>[19]Agosto!$G$30</f>
        <v>25</v>
      </c>
      <c r="AB23" s="16">
        <f>[19]Agosto!$G$31</f>
        <v>22</v>
      </c>
      <c r="AC23" s="16">
        <f>[19]Agosto!$G$32</f>
        <v>19</v>
      </c>
      <c r="AD23" s="16">
        <f>[19]Agosto!$G$33</f>
        <v>16</v>
      </c>
      <c r="AE23" s="16">
        <f>[19]Agosto!$G$34</f>
        <v>20</v>
      </c>
      <c r="AF23" s="16">
        <f>[19]Agosto!$G$35</f>
        <v>42</v>
      </c>
      <c r="AG23" s="22">
        <f t="shared" si="3"/>
        <v>16</v>
      </c>
      <c r="AH23" s="92">
        <f t="shared" si="4"/>
        <v>34.548387096774192</v>
      </c>
    </row>
    <row r="24" spans="1:34" ht="17.100000000000001" customHeight="1" x14ac:dyDescent="0.2">
      <c r="A24" s="87" t="s">
        <v>14</v>
      </c>
      <c r="B24" s="16">
        <f>[20]Agosto!$G$5</f>
        <v>23</v>
      </c>
      <c r="C24" s="16">
        <f>[20]Agosto!$G$6</f>
        <v>18</v>
      </c>
      <c r="D24" s="16">
        <f>[20]Agosto!$G$7</f>
        <v>33</v>
      </c>
      <c r="E24" s="16">
        <f>[20]Agosto!$G$8</f>
        <v>32</v>
      </c>
      <c r="F24" s="16">
        <f>[20]Agosto!$G$9</f>
        <v>21</v>
      </c>
      <c r="G24" s="16">
        <f>[20]Agosto!$G$10</f>
        <v>22</v>
      </c>
      <c r="H24" s="16">
        <f>[20]Agosto!$G$11</f>
        <v>17</v>
      </c>
      <c r="I24" s="16">
        <f>[20]Agosto!$G$12</f>
        <v>16</v>
      </c>
      <c r="J24" s="16">
        <f>[20]Agosto!$G$13</f>
        <v>14</v>
      </c>
      <c r="K24" s="16">
        <f>[20]Agosto!$G$14</f>
        <v>15</v>
      </c>
      <c r="L24" s="16">
        <f>[20]Agosto!$G$15</f>
        <v>14</v>
      </c>
      <c r="M24" s="16">
        <f>[20]Agosto!$G$16</f>
        <v>14</v>
      </c>
      <c r="N24" s="16">
        <f>[20]Agosto!$G$17</f>
        <v>17</v>
      </c>
      <c r="O24" s="16">
        <f>[20]Agosto!$G$18</f>
        <v>51</v>
      </c>
      <c r="P24" s="16">
        <f>[20]Agosto!$G$19</f>
        <v>37</v>
      </c>
      <c r="Q24" s="16">
        <f>[20]Agosto!$G$20</f>
        <v>67</v>
      </c>
      <c r="R24" s="16">
        <f>[20]Agosto!$G$21</f>
        <v>77</v>
      </c>
      <c r="S24" s="16">
        <f>[20]Agosto!$G$22</f>
        <v>74</v>
      </c>
      <c r="T24" s="16">
        <f>[20]Agosto!$G$23</f>
        <v>22</v>
      </c>
      <c r="U24" s="16">
        <f>[20]Agosto!$G$24</f>
        <v>59</v>
      </c>
      <c r="V24" s="16">
        <f>[20]Agosto!$G$25</f>
        <v>66</v>
      </c>
      <c r="W24" s="16">
        <f>[20]Agosto!$G$26</f>
        <v>35</v>
      </c>
      <c r="X24" s="16">
        <f>[20]Agosto!$G$27</f>
        <v>29</v>
      </c>
      <c r="Y24" s="16">
        <f>[20]Agosto!$G$28</f>
        <v>20</v>
      </c>
      <c r="Z24" s="16">
        <f>[20]Agosto!$G$29</f>
        <v>25</v>
      </c>
      <c r="AA24" s="16">
        <f>[20]Agosto!$G$30</f>
        <v>21</v>
      </c>
      <c r="AB24" s="16">
        <f>[20]Agosto!$G$31</f>
        <v>13</v>
      </c>
      <c r="AC24" s="16">
        <f>[20]Agosto!$G$32</f>
        <v>11</v>
      </c>
      <c r="AD24" s="16">
        <f>[20]Agosto!$G$33</f>
        <v>11</v>
      </c>
      <c r="AE24" s="16">
        <f>[20]Agosto!$G$34</f>
        <v>13</v>
      </c>
      <c r="AF24" s="16">
        <f>[20]Agosto!$G$35</f>
        <v>12</v>
      </c>
      <c r="AG24" s="22">
        <f t="shared" si="3"/>
        <v>11</v>
      </c>
      <c r="AH24" s="92">
        <f t="shared" si="4"/>
        <v>29</v>
      </c>
    </row>
    <row r="25" spans="1:34" ht="17.100000000000001" customHeight="1" x14ac:dyDescent="0.2">
      <c r="A25" s="87" t="s">
        <v>15</v>
      </c>
      <c r="B25" s="16">
        <f>[21]Agosto!$G$5</f>
        <v>37</v>
      </c>
      <c r="C25" s="16">
        <f>[21]Agosto!$G$6</f>
        <v>43</v>
      </c>
      <c r="D25" s="16">
        <f>[21]Agosto!$G$7</f>
        <v>75</v>
      </c>
      <c r="E25" s="16">
        <f>[21]Agosto!$G$8</f>
        <v>62</v>
      </c>
      <c r="F25" s="16">
        <f>[21]Agosto!$G$9</f>
        <v>52</v>
      </c>
      <c r="G25" s="16">
        <f>[21]Agosto!$G$10</f>
        <v>48</v>
      </c>
      <c r="H25" s="16">
        <f>[21]Agosto!$G$11</f>
        <v>41</v>
      </c>
      <c r="I25" s="16">
        <f>[21]Agosto!$G$12</f>
        <v>34</v>
      </c>
      <c r="J25" s="16">
        <f>[21]Agosto!$G$13</f>
        <v>38</v>
      </c>
      <c r="K25" s="16">
        <f>[21]Agosto!$G$14</f>
        <v>29</v>
      </c>
      <c r="L25" s="16">
        <f>[21]Agosto!$G$15</f>
        <v>32</v>
      </c>
      <c r="M25" s="16">
        <f>[21]Agosto!$G$16</f>
        <v>36</v>
      </c>
      <c r="N25" s="16">
        <f>[21]Agosto!$G$17</f>
        <v>47</v>
      </c>
      <c r="O25" s="16">
        <f>[21]Agosto!$G$18</f>
        <v>67</v>
      </c>
      <c r="P25" s="16">
        <f>[21]Agosto!$G$19</f>
        <v>78</v>
      </c>
      <c r="Q25" s="16">
        <f>[21]Agosto!$G$20</f>
        <v>85</v>
      </c>
      <c r="R25" s="16">
        <f>[21]Agosto!$G$21</f>
        <v>83</v>
      </c>
      <c r="S25" s="16">
        <f>[21]Agosto!$G$22</f>
        <v>79</v>
      </c>
      <c r="T25" s="16">
        <f>[21]Agosto!$G$23</f>
        <v>58</v>
      </c>
      <c r="U25" s="16">
        <f>[21]Agosto!$G$24</f>
        <v>53</v>
      </c>
      <c r="V25" s="16">
        <f>[21]Agosto!$G$25</f>
        <v>37</v>
      </c>
      <c r="W25" s="16">
        <f>[21]Agosto!$G$26</f>
        <v>44</v>
      </c>
      <c r="X25" s="16">
        <f>[21]Agosto!$G$27</f>
        <v>52</v>
      </c>
      <c r="Y25" s="16">
        <f>[21]Agosto!$G$28</f>
        <v>35</v>
      </c>
      <c r="Z25" s="16">
        <f>[21]Agosto!$G$29</f>
        <v>38</v>
      </c>
      <c r="AA25" s="16">
        <f>[21]Agosto!$G$30</f>
        <v>41</v>
      </c>
      <c r="AB25" s="16">
        <f>[21]Agosto!$G$31</f>
        <v>39</v>
      </c>
      <c r="AC25" s="16">
        <f>[21]Agosto!$G$32</f>
        <v>34</v>
      </c>
      <c r="AD25" s="16">
        <f>[21]Agosto!$G$33</f>
        <v>33</v>
      </c>
      <c r="AE25" s="16">
        <f>[21]Agosto!$G$34</f>
        <v>36</v>
      </c>
      <c r="AF25" s="16">
        <f>[21]Agosto!$G$35</f>
        <v>39</v>
      </c>
      <c r="AG25" s="22">
        <f t="shared" si="3"/>
        <v>29</v>
      </c>
      <c r="AH25" s="92">
        <f t="shared" si="4"/>
        <v>48.548387096774192</v>
      </c>
    </row>
    <row r="26" spans="1:34" ht="17.100000000000001" customHeight="1" x14ac:dyDescent="0.2">
      <c r="A26" s="87" t="s">
        <v>16</v>
      </c>
      <c r="B26" s="16">
        <f>[22]Agosto!$G$5</f>
        <v>24</v>
      </c>
      <c r="C26" s="16">
        <f>[22]Agosto!$G$6</f>
        <v>30</v>
      </c>
      <c r="D26" s="16">
        <f>[22]Agosto!$G$7</f>
        <v>51</v>
      </c>
      <c r="E26" s="16">
        <f>[22]Agosto!$G$8</f>
        <v>41</v>
      </c>
      <c r="F26" s="16">
        <f>[22]Agosto!$G$9</f>
        <v>27</v>
      </c>
      <c r="G26" s="16">
        <f>[22]Agosto!$G$10</f>
        <v>29</v>
      </c>
      <c r="H26" s="16">
        <f>[22]Agosto!$G$11</f>
        <v>23</v>
      </c>
      <c r="I26" s="16">
        <f>[22]Agosto!$G$12</f>
        <v>30</v>
      </c>
      <c r="J26" s="16">
        <f>[22]Agosto!$G$13</f>
        <v>30</v>
      </c>
      <c r="K26" s="16">
        <f>[22]Agosto!$G$14</f>
        <v>20</v>
      </c>
      <c r="L26" s="16">
        <f>[22]Agosto!$G$15</f>
        <v>24</v>
      </c>
      <c r="M26" s="16">
        <f>[22]Agosto!$G$16</f>
        <v>32</v>
      </c>
      <c r="N26" s="16">
        <f>[22]Agosto!$G$17</f>
        <v>67</v>
      </c>
      <c r="O26" s="16">
        <f>[22]Agosto!$G$18</f>
        <v>66</v>
      </c>
      <c r="P26" s="16">
        <f>[22]Agosto!$G$19</f>
        <v>65</v>
      </c>
      <c r="Q26" s="16">
        <f>[22]Agosto!$G$20</f>
        <v>75</v>
      </c>
      <c r="R26" s="16">
        <f>[22]Agosto!$G$21</f>
        <v>76</v>
      </c>
      <c r="S26" s="16">
        <f>[22]Agosto!$G$22</f>
        <v>68</v>
      </c>
      <c r="T26" s="16">
        <f>[22]Agosto!$G$23</f>
        <v>46</v>
      </c>
      <c r="U26" s="16">
        <f>[22]Agosto!$G$24</f>
        <v>33</v>
      </c>
      <c r="V26" s="16">
        <f>[22]Agosto!$G$25</f>
        <v>24</v>
      </c>
      <c r="W26" s="16">
        <f>[22]Agosto!$G$26</f>
        <v>29</v>
      </c>
      <c r="X26" s="16">
        <f>[22]Agosto!$G$27</f>
        <v>29</v>
      </c>
      <c r="Y26" s="16">
        <f>[22]Agosto!$G$28</f>
        <v>24</v>
      </c>
      <c r="Z26" s="16">
        <f>[22]Agosto!$G$29</f>
        <v>22</v>
      </c>
      <c r="AA26" s="16">
        <f>[22]Agosto!$G$30</f>
        <v>25</v>
      </c>
      <c r="AB26" s="16">
        <f>[22]Agosto!$G$31</f>
        <v>27</v>
      </c>
      <c r="AC26" s="16">
        <f>[22]Agosto!$G$32</f>
        <v>23</v>
      </c>
      <c r="AD26" s="16">
        <f>[22]Agosto!$G$33</f>
        <v>20</v>
      </c>
      <c r="AE26" s="16">
        <f>[22]Agosto!$G$34</f>
        <v>27</v>
      </c>
      <c r="AF26" s="16">
        <f>[22]Agosto!$G$35</f>
        <v>41</v>
      </c>
      <c r="AG26" s="22">
        <f t="shared" si="3"/>
        <v>20</v>
      </c>
      <c r="AH26" s="92">
        <f t="shared" si="4"/>
        <v>37.032258064516128</v>
      </c>
    </row>
    <row r="27" spans="1:34" ht="17.100000000000001" customHeight="1" x14ac:dyDescent="0.2">
      <c r="A27" s="87" t="s">
        <v>17</v>
      </c>
      <c r="B27" s="16" t="str">
        <f>[23]Agosto!$G$5</f>
        <v>*</v>
      </c>
      <c r="C27" s="16" t="str">
        <f>[23]Agosto!$G$6</f>
        <v>*</v>
      </c>
      <c r="D27" s="16" t="str">
        <f>[23]Agosto!$G$7</f>
        <v>*</v>
      </c>
      <c r="E27" s="16" t="str">
        <f>[23]Agosto!$G$8</f>
        <v>*</v>
      </c>
      <c r="F27" s="16">
        <f>[23]Agosto!$G$9</f>
        <v>23</v>
      </c>
      <c r="G27" s="16" t="str">
        <f>[23]Agosto!$G$10</f>
        <v>*</v>
      </c>
      <c r="H27" s="16" t="str">
        <f>[23]Agosto!$G$11</f>
        <v>*</v>
      </c>
      <c r="I27" s="16" t="str">
        <f>[23]Agosto!$G$12</f>
        <v>*</v>
      </c>
      <c r="J27" s="16" t="str">
        <f>[23]Agosto!$G$13</f>
        <v>*</v>
      </c>
      <c r="K27" s="16" t="str">
        <f>[23]Agosto!$G$14</f>
        <v>*</v>
      </c>
      <c r="L27" s="16" t="str">
        <f>[23]Agosto!$G$15</f>
        <v>*</v>
      </c>
      <c r="M27" s="16" t="str">
        <f>[23]Agosto!$G$16</f>
        <v>*</v>
      </c>
      <c r="N27" s="16" t="str">
        <f>[23]Agosto!$G$17</f>
        <v>*</v>
      </c>
      <c r="O27" s="16" t="str">
        <f>[23]Agosto!$G$18</f>
        <v>*</v>
      </c>
      <c r="P27" s="16">
        <f>[23]Agosto!$G$19</f>
        <v>36</v>
      </c>
      <c r="Q27" s="16">
        <f>[23]Agosto!$G$20</f>
        <v>12</v>
      </c>
      <c r="R27" s="16">
        <f>[23]Agosto!$G$21</f>
        <v>10</v>
      </c>
      <c r="S27" s="16">
        <f>[23]Agosto!$G$22</f>
        <v>34</v>
      </c>
      <c r="T27" s="16">
        <f>[23]Agosto!$G$23</f>
        <v>21</v>
      </c>
      <c r="U27" s="16" t="str">
        <f>[23]Agosto!$G$24</f>
        <v>*</v>
      </c>
      <c r="V27" s="16" t="str">
        <f>[23]Agosto!$G$25</f>
        <v>*</v>
      </c>
      <c r="W27" s="16" t="str">
        <f>[23]Agosto!$G$26</f>
        <v>*</v>
      </c>
      <c r="X27" s="16" t="str">
        <f>[23]Agosto!$G$27</f>
        <v>*</v>
      </c>
      <c r="Y27" s="16" t="str">
        <f>[23]Agosto!$G$28</f>
        <v>*</v>
      </c>
      <c r="Z27" s="16" t="str">
        <f>[23]Agosto!$G$29</f>
        <v>*</v>
      </c>
      <c r="AA27" s="16" t="str">
        <f>[23]Agosto!$G$30</f>
        <v>*</v>
      </c>
      <c r="AB27" s="16" t="str">
        <f>[23]Agosto!$G$31</f>
        <v>*</v>
      </c>
      <c r="AC27" s="16" t="str">
        <f>[23]Agosto!$G$32</f>
        <v>*</v>
      </c>
      <c r="AD27" s="16" t="str">
        <f>[23]Agosto!$G$33</f>
        <v>*</v>
      </c>
      <c r="AE27" s="16">
        <f>[23]Agosto!$G$34</f>
        <v>10</v>
      </c>
      <c r="AF27" s="16" t="str">
        <f>[23]Agosto!$G$35</f>
        <v>*</v>
      </c>
      <c r="AG27" s="22">
        <f t="shared" si="3"/>
        <v>10</v>
      </c>
      <c r="AH27" s="92">
        <f t="shared" si="4"/>
        <v>20.857142857142858</v>
      </c>
    </row>
    <row r="28" spans="1:34" ht="17.100000000000001" customHeight="1" x14ac:dyDescent="0.2">
      <c r="A28" s="87" t="s">
        <v>18</v>
      </c>
      <c r="B28" s="16">
        <f>[24]Agosto!$G$5</f>
        <v>23</v>
      </c>
      <c r="C28" s="16">
        <f>[24]Agosto!$G$6</f>
        <v>22</v>
      </c>
      <c r="D28" s="16">
        <f>[24]Agosto!$G$7</f>
        <v>41</v>
      </c>
      <c r="E28" s="16">
        <f>[24]Agosto!$G$8</f>
        <v>25</v>
      </c>
      <c r="F28" s="16">
        <f>[24]Agosto!$G$9</f>
        <v>31</v>
      </c>
      <c r="G28" s="16">
        <f>[24]Agosto!$G$10</f>
        <v>24</v>
      </c>
      <c r="H28" s="16">
        <f>[24]Agosto!$G$11</f>
        <v>16</v>
      </c>
      <c r="I28" s="16">
        <f>[24]Agosto!$G$12</f>
        <v>18</v>
      </c>
      <c r="J28" s="16">
        <f>[24]Agosto!$G$13</f>
        <v>19</v>
      </c>
      <c r="K28" s="16">
        <f>[24]Agosto!$G$14</f>
        <v>14</v>
      </c>
      <c r="L28" s="16">
        <f>[24]Agosto!$G$15</f>
        <v>15</v>
      </c>
      <c r="M28" s="16">
        <f>[24]Agosto!$G$16</f>
        <v>15</v>
      </c>
      <c r="N28" s="16">
        <f>[24]Agosto!$G$17</f>
        <v>33</v>
      </c>
      <c r="O28" s="16">
        <f>[24]Agosto!$G$18</f>
        <v>59</v>
      </c>
      <c r="P28" s="16">
        <f>[24]Agosto!$G$19</f>
        <v>43</v>
      </c>
      <c r="Q28" s="16">
        <f>[24]Agosto!$G$20</f>
        <v>76</v>
      </c>
      <c r="R28" s="16">
        <f>[24]Agosto!$G$21</f>
        <v>90</v>
      </c>
      <c r="S28" s="16">
        <f>[24]Agosto!$G$22</f>
        <v>70</v>
      </c>
      <c r="T28" s="16">
        <f>[24]Agosto!$G$23</f>
        <v>46</v>
      </c>
      <c r="U28" s="16">
        <f>[24]Agosto!$G$24</f>
        <v>57</v>
      </c>
      <c r="V28" s="16">
        <f>[24]Agosto!$G$25</f>
        <v>49</v>
      </c>
      <c r="W28" s="16">
        <f>[24]Agosto!$G$26</f>
        <v>39</v>
      </c>
      <c r="X28" s="16">
        <f>[24]Agosto!$G$27</f>
        <v>26</v>
      </c>
      <c r="Y28" s="16">
        <f>[24]Agosto!$G$28</f>
        <v>21</v>
      </c>
      <c r="Z28" s="16">
        <f>[24]Agosto!$G$29</f>
        <v>20</v>
      </c>
      <c r="AA28" s="16">
        <f>[24]Agosto!$G$30</f>
        <v>20</v>
      </c>
      <c r="AB28" s="16">
        <f>[24]Agosto!$G$31</f>
        <v>19</v>
      </c>
      <c r="AC28" s="16">
        <f>[24]Agosto!$G$32</f>
        <v>15</v>
      </c>
      <c r="AD28" s="16">
        <f>[24]Agosto!$G$33</f>
        <v>14</v>
      </c>
      <c r="AE28" s="16">
        <f>[24]Agosto!$G$34</f>
        <v>14</v>
      </c>
      <c r="AF28" s="16">
        <f>[24]Agosto!$G$35</f>
        <v>14</v>
      </c>
      <c r="AG28" s="22">
        <f>MIN(B28:AF28)</f>
        <v>14</v>
      </c>
      <c r="AH28" s="92">
        <f t="shared" si="4"/>
        <v>31.870967741935484</v>
      </c>
    </row>
    <row r="29" spans="1:34" ht="17.100000000000001" customHeight="1" x14ac:dyDescent="0.2">
      <c r="A29" s="87" t="s">
        <v>19</v>
      </c>
      <c r="B29" s="16">
        <f>[25]Agosto!$G$5</f>
        <v>21</v>
      </c>
      <c r="C29" s="16">
        <f>[25]Agosto!$G$6</f>
        <v>44</v>
      </c>
      <c r="D29" s="16">
        <f>[25]Agosto!$G$7</f>
        <v>72</v>
      </c>
      <c r="E29" s="16">
        <f>[25]Agosto!$G$8</f>
        <v>39</v>
      </c>
      <c r="F29" s="16">
        <f>[25]Agosto!$G$9</f>
        <v>34</v>
      </c>
      <c r="G29" s="16">
        <f>[25]Agosto!$G$10</f>
        <v>36</v>
      </c>
      <c r="H29" s="16">
        <f>[25]Agosto!$G$11</f>
        <v>30</v>
      </c>
      <c r="I29" s="16">
        <f>[25]Agosto!$G$12</f>
        <v>24</v>
      </c>
      <c r="J29" s="16">
        <f>[25]Agosto!$G$13</f>
        <v>29</v>
      </c>
      <c r="K29" s="16">
        <f>[25]Agosto!$G$14</f>
        <v>19</v>
      </c>
      <c r="L29" s="16">
        <f>[25]Agosto!$G$15</f>
        <v>31</v>
      </c>
      <c r="M29" s="16">
        <f>[25]Agosto!$G$16</f>
        <v>28</v>
      </c>
      <c r="N29" s="16">
        <f>[25]Agosto!$G$17</f>
        <v>67</v>
      </c>
      <c r="O29" s="16">
        <f>[25]Agosto!$G$18</f>
        <v>41</v>
      </c>
      <c r="P29" s="16">
        <f>[25]Agosto!$G$19</f>
        <v>75</v>
      </c>
      <c r="Q29" s="16">
        <f>[25]Agosto!$G$20</f>
        <v>80</v>
      </c>
      <c r="R29" s="16">
        <f>[25]Agosto!$G$21</f>
        <v>67</v>
      </c>
      <c r="S29" s="16">
        <f>[25]Agosto!$G$22</f>
        <v>77</v>
      </c>
      <c r="T29" s="16">
        <f>[25]Agosto!$G$23</f>
        <v>56</v>
      </c>
      <c r="U29" s="16">
        <f>[25]Agosto!$G$24</f>
        <v>41</v>
      </c>
      <c r="V29" s="16">
        <f>[25]Agosto!$G$25</f>
        <v>21</v>
      </c>
      <c r="W29" s="16">
        <f>[25]Agosto!$G$26</f>
        <v>48</v>
      </c>
      <c r="X29" s="16">
        <f>[25]Agosto!$G$27</f>
        <v>43</v>
      </c>
      <c r="Y29" s="16">
        <f>[25]Agosto!$G$28</f>
        <v>31</v>
      </c>
      <c r="Z29" s="16">
        <f>[25]Agosto!$G$29</f>
        <v>30</v>
      </c>
      <c r="AA29" s="16">
        <f>[25]Agosto!$G$30</f>
        <v>29</v>
      </c>
      <c r="AB29" s="16">
        <f>[25]Agosto!$G$31</f>
        <v>27</v>
      </c>
      <c r="AC29" s="16">
        <f>[25]Agosto!$G$32</f>
        <v>23</v>
      </c>
      <c r="AD29" s="16">
        <f>[25]Agosto!$G$33</f>
        <v>19</v>
      </c>
      <c r="AE29" s="16">
        <f>[25]Agosto!$G$34</f>
        <v>24</v>
      </c>
      <c r="AF29" s="16">
        <f>[25]Agosto!$G$35</f>
        <v>31</v>
      </c>
      <c r="AG29" s="22">
        <f t="shared" si="3"/>
        <v>19</v>
      </c>
      <c r="AH29" s="92">
        <f t="shared" si="4"/>
        <v>39.903225806451616</v>
      </c>
    </row>
    <row r="30" spans="1:34" ht="17.100000000000001" customHeight="1" x14ac:dyDescent="0.2">
      <c r="A30" s="87" t="s">
        <v>31</v>
      </c>
      <c r="B30" s="16">
        <f>[26]Agosto!$G$5</f>
        <v>21</v>
      </c>
      <c r="C30" s="16">
        <f>[26]Agosto!$G$6</f>
        <v>23</v>
      </c>
      <c r="D30" s="16">
        <f>[26]Agosto!$G$7</f>
        <v>50</v>
      </c>
      <c r="E30" s="16">
        <f>[26]Agosto!$G$8</f>
        <v>35</v>
      </c>
      <c r="F30" s="16">
        <f>[26]Agosto!$G$9</f>
        <v>30</v>
      </c>
      <c r="G30" s="16">
        <f>[26]Agosto!$G$10</f>
        <v>29</v>
      </c>
      <c r="H30" s="16">
        <f>[26]Agosto!$G$11</f>
        <v>21</v>
      </c>
      <c r="I30" s="16">
        <f>[26]Agosto!$G$12</f>
        <v>21</v>
      </c>
      <c r="J30" s="16">
        <f>[26]Agosto!$G$13</f>
        <v>22</v>
      </c>
      <c r="K30" s="16">
        <f>[26]Agosto!$G$14</f>
        <v>15</v>
      </c>
      <c r="L30" s="16">
        <f>[26]Agosto!$G$15</f>
        <v>17</v>
      </c>
      <c r="M30" s="16">
        <f>[26]Agosto!$G$16</f>
        <v>24</v>
      </c>
      <c r="N30" s="16">
        <f>[26]Agosto!$G$17</f>
        <v>76</v>
      </c>
      <c r="O30" s="16">
        <f>[26]Agosto!$G$18</f>
        <v>65</v>
      </c>
      <c r="P30" s="16">
        <f>[26]Agosto!$G$19</f>
        <v>80</v>
      </c>
      <c r="Q30" s="16" t="str">
        <f>[26]Agosto!$G$20</f>
        <v>*</v>
      </c>
      <c r="R30" s="16" t="str">
        <f>[26]Agosto!$G$21</f>
        <v>*</v>
      </c>
      <c r="S30" s="16">
        <f>[26]Agosto!$G$22</f>
        <v>65</v>
      </c>
      <c r="T30" s="16">
        <f>[26]Agosto!$G$23</f>
        <v>48</v>
      </c>
      <c r="U30" s="16">
        <f>[26]Agosto!$G$24</f>
        <v>47</v>
      </c>
      <c r="V30" s="16">
        <f>[26]Agosto!$G$25</f>
        <v>37</v>
      </c>
      <c r="W30" s="16">
        <f>[26]Agosto!$G$26</f>
        <v>40</v>
      </c>
      <c r="X30" s="16">
        <f>[26]Agosto!$G$27</f>
        <v>44</v>
      </c>
      <c r="Y30" s="16">
        <f>[26]Agosto!$G$28</f>
        <v>21</v>
      </c>
      <c r="Z30" s="16">
        <f>[26]Agosto!$G$29</f>
        <v>21</v>
      </c>
      <c r="AA30" s="16">
        <f>[26]Agosto!$G$30</f>
        <v>27</v>
      </c>
      <c r="AB30" s="16" t="str">
        <f>[26]Agosto!$G$31</f>
        <v>*</v>
      </c>
      <c r="AC30" s="16">
        <f>[26]Agosto!$G$32</f>
        <v>25</v>
      </c>
      <c r="AD30" s="16">
        <f>[26]Agosto!$G$33</f>
        <v>15</v>
      </c>
      <c r="AE30" s="16" t="str">
        <f>[26]Agosto!$G$34</f>
        <v>*</v>
      </c>
      <c r="AF30" s="16">
        <f>[26]Agosto!$G$35</f>
        <v>20</v>
      </c>
      <c r="AG30" s="22">
        <f t="shared" si="3"/>
        <v>15</v>
      </c>
      <c r="AH30" s="92">
        <f>AVERAGE(B30:AF30)</f>
        <v>34.777777777777779</v>
      </c>
    </row>
    <row r="31" spans="1:34" ht="17.100000000000001" customHeight="1" x14ac:dyDescent="0.2">
      <c r="A31" s="87" t="s">
        <v>48</v>
      </c>
      <c r="B31" s="16">
        <f>[27]Agosto!$G$5</f>
        <v>18</v>
      </c>
      <c r="C31" s="16">
        <f>[27]Agosto!$G$6</f>
        <v>19</v>
      </c>
      <c r="D31" s="16">
        <f>[27]Agosto!$G$7</f>
        <v>42</v>
      </c>
      <c r="E31" s="16">
        <f>[27]Agosto!$G$8</f>
        <v>35</v>
      </c>
      <c r="F31" s="16">
        <f>[27]Agosto!$G$9</f>
        <v>30</v>
      </c>
      <c r="G31" s="16">
        <f>[27]Agosto!$G$10</f>
        <v>17</v>
      </c>
      <c r="H31" s="16">
        <f>[27]Agosto!$G$11</f>
        <v>15</v>
      </c>
      <c r="I31" s="16">
        <f>[27]Agosto!$G$12</f>
        <v>15</v>
      </c>
      <c r="J31" s="16">
        <f>[27]Agosto!$G$13</f>
        <v>14</v>
      </c>
      <c r="K31" s="16">
        <f>[27]Agosto!$G$14</f>
        <v>15</v>
      </c>
      <c r="L31" s="16">
        <f>[27]Agosto!$G$15</f>
        <v>14</v>
      </c>
      <c r="M31" s="16">
        <f>[27]Agosto!$G$16</f>
        <v>15</v>
      </c>
      <c r="N31" s="16">
        <f>[27]Agosto!$G$17</f>
        <v>34</v>
      </c>
      <c r="O31" s="16">
        <f>[27]Agosto!$G$18</f>
        <v>33</v>
      </c>
      <c r="P31" s="16">
        <f>[27]Agosto!$G$19</f>
        <v>29</v>
      </c>
      <c r="Q31" s="16">
        <f>[27]Agosto!$G$20</f>
        <v>39</v>
      </c>
      <c r="R31" s="16">
        <f>[27]Agosto!$G$21</f>
        <v>60</v>
      </c>
      <c r="S31" s="16">
        <f>[27]Agosto!$G$22</f>
        <v>35</v>
      </c>
      <c r="T31" s="16">
        <f>[27]Agosto!$G$23</f>
        <v>25</v>
      </c>
      <c r="U31" s="16">
        <f>[27]Agosto!$G$24</f>
        <v>47</v>
      </c>
      <c r="V31" s="16">
        <f>[27]Agosto!$G$25</f>
        <v>53</v>
      </c>
      <c r="W31" s="16">
        <f>[27]Agosto!$G$26</f>
        <v>33</v>
      </c>
      <c r="X31" s="16">
        <f>[27]Agosto!$G$27</f>
        <v>23</v>
      </c>
      <c r="Y31" s="16">
        <f>[27]Agosto!$G$28</f>
        <v>19</v>
      </c>
      <c r="Z31" s="16">
        <f>[27]Agosto!$G$29</f>
        <v>22</v>
      </c>
      <c r="AA31" s="16">
        <f>[27]Agosto!$G$30</f>
        <v>19</v>
      </c>
      <c r="AB31" s="16">
        <f>[27]Agosto!$G$31</f>
        <v>15</v>
      </c>
      <c r="AC31" s="16">
        <f>[27]Agosto!$G$32</f>
        <v>15</v>
      </c>
      <c r="AD31" s="16">
        <f>[27]Agosto!$G$33</f>
        <v>13</v>
      </c>
      <c r="AE31" s="16">
        <f>[27]Agosto!$G$34</f>
        <v>12</v>
      </c>
      <c r="AF31" s="16">
        <f>[27]Agosto!$G$35</f>
        <v>14</v>
      </c>
      <c r="AG31" s="22">
        <f>MIN(B31:AF31)</f>
        <v>12</v>
      </c>
      <c r="AH31" s="92">
        <f>AVERAGE(B31:AF31)</f>
        <v>25.451612903225808</v>
      </c>
    </row>
    <row r="32" spans="1:34" ht="17.100000000000001" customHeight="1" x14ac:dyDescent="0.2">
      <c r="A32" s="87" t="s">
        <v>20</v>
      </c>
      <c r="B32" s="16" t="str">
        <f>[28]Agosto!$G$5</f>
        <v>*</v>
      </c>
      <c r="C32" s="16" t="str">
        <f>[28]Agosto!$G$6</f>
        <v>*</v>
      </c>
      <c r="D32" s="16" t="str">
        <f>[28]Agosto!$G$7</f>
        <v>*</v>
      </c>
      <c r="E32" s="16" t="str">
        <f>[28]Agosto!$G$8</f>
        <v>*</v>
      </c>
      <c r="F32" s="16" t="str">
        <f>[28]Agosto!$G$9</f>
        <v>*</v>
      </c>
      <c r="G32" s="16" t="str">
        <f>[28]Agosto!$G$10</f>
        <v>*</v>
      </c>
      <c r="H32" s="16" t="str">
        <f>[28]Agosto!$G$11</f>
        <v>*</v>
      </c>
      <c r="I32" s="16" t="str">
        <f>[28]Agosto!$G$12</f>
        <v>*</v>
      </c>
      <c r="J32" s="16" t="str">
        <f>[28]Agosto!$G$13</f>
        <v>*</v>
      </c>
      <c r="K32" s="16" t="str">
        <f>[28]Agosto!$G$14</f>
        <v>*</v>
      </c>
      <c r="L32" s="16" t="str">
        <f>[28]Agosto!$G$15</f>
        <v>*</v>
      </c>
      <c r="M32" s="16" t="str">
        <f>[28]Agosto!$G$16</f>
        <v>*</v>
      </c>
      <c r="N32" s="16" t="str">
        <f>[28]Agosto!$G$17</f>
        <v>*</v>
      </c>
      <c r="O32" s="16" t="str">
        <f>[28]Agosto!$G$18</f>
        <v>*</v>
      </c>
      <c r="P32" s="16" t="str">
        <f>[28]Agosto!$G$19</f>
        <v>*</v>
      </c>
      <c r="Q32" s="16" t="str">
        <f>[28]Agosto!$G$20</f>
        <v>*</v>
      </c>
      <c r="R32" s="16" t="str">
        <f>[28]Agosto!$G$21</f>
        <v>*</v>
      </c>
      <c r="S32" s="16" t="str">
        <f>[28]Agosto!$G$22</f>
        <v>*</v>
      </c>
      <c r="T32" s="16" t="str">
        <f>[28]Agosto!$G$23</f>
        <v>*</v>
      </c>
      <c r="U32" s="16" t="str">
        <f>[28]Agosto!$G$24</f>
        <v>*</v>
      </c>
      <c r="V32" s="16" t="str">
        <f>[28]Agosto!$G$25</f>
        <v>*</v>
      </c>
      <c r="W32" s="16" t="str">
        <f>[28]Agosto!$G$26</f>
        <v>*</v>
      </c>
      <c r="X32" s="16" t="str">
        <f>[28]Agosto!$G$27</f>
        <v>*</v>
      </c>
      <c r="Y32" s="16" t="str">
        <f>[28]Agosto!$G$28</f>
        <v>*</v>
      </c>
      <c r="Z32" s="16" t="str">
        <f>[28]Agosto!$G$29</f>
        <v>*</v>
      </c>
      <c r="AA32" s="16" t="str">
        <f>[28]Agosto!$G$30</f>
        <v>*</v>
      </c>
      <c r="AB32" s="16" t="str">
        <f>[28]Agosto!$G$31</f>
        <v>*</v>
      </c>
      <c r="AC32" s="16" t="str">
        <f>[28]Agosto!$G$32</f>
        <v>*</v>
      </c>
      <c r="AD32" s="16" t="str">
        <f>[28]Agosto!$G$33</f>
        <v>*</v>
      </c>
      <c r="AE32" s="16" t="str">
        <f>[28]Agosto!$G$34</f>
        <v>*</v>
      </c>
      <c r="AF32" s="16" t="str">
        <f>[28]Agosto!$G$35</f>
        <v>*</v>
      </c>
      <c r="AG32" s="22" t="s">
        <v>138</v>
      </c>
      <c r="AH32" s="92" t="s">
        <v>138</v>
      </c>
    </row>
    <row r="33" spans="1:35" s="5" customFormat="1" ht="17.100000000000001" customHeight="1" thickBot="1" x14ac:dyDescent="0.25">
      <c r="A33" s="105" t="s">
        <v>35</v>
      </c>
      <c r="B33" s="103">
        <f t="shared" ref="B33:AG33" si="7">MIN(B5:B32)</f>
        <v>18</v>
      </c>
      <c r="C33" s="103">
        <f t="shared" si="7"/>
        <v>18</v>
      </c>
      <c r="D33" s="103">
        <f t="shared" si="7"/>
        <v>31</v>
      </c>
      <c r="E33" s="103">
        <f t="shared" si="7"/>
        <v>25</v>
      </c>
      <c r="F33" s="103">
        <f t="shared" si="7"/>
        <v>21</v>
      </c>
      <c r="G33" s="103">
        <f t="shared" si="7"/>
        <v>17</v>
      </c>
      <c r="H33" s="103">
        <f t="shared" si="7"/>
        <v>15</v>
      </c>
      <c r="I33" s="103">
        <f t="shared" si="7"/>
        <v>15</v>
      </c>
      <c r="J33" s="103">
        <f t="shared" si="7"/>
        <v>14</v>
      </c>
      <c r="K33" s="103">
        <f t="shared" si="7"/>
        <v>13</v>
      </c>
      <c r="L33" s="103">
        <f t="shared" si="7"/>
        <v>13</v>
      </c>
      <c r="M33" s="103">
        <f t="shared" si="7"/>
        <v>14</v>
      </c>
      <c r="N33" s="103">
        <f t="shared" si="7"/>
        <v>17</v>
      </c>
      <c r="O33" s="103">
        <f t="shared" si="7"/>
        <v>27</v>
      </c>
      <c r="P33" s="103">
        <f t="shared" si="7"/>
        <v>27</v>
      </c>
      <c r="Q33" s="103">
        <f t="shared" si="7"/>
        <v>12</v>
      </c>
      <c r="R33" s="103">
        <f t="shared" si="7"/>
        <v>10</v>
      </c>
      <c r="S33" s="103">
        <f t="shared" si="7"/>
        <v>34</v>
      </c>
      <c r="T33" s="103">
        <f t="shared" si="7"/>
        <v>20</v>
      </c>
      <c r="U33" s="103">
        <f t="shared" si="7"/>
        <v>28</v>
      </c>
      <c r="V33" s="103">
        <f t="shared" si="7"/>
        <v>20</v>
      </c>
      <c r="W33" s="103">
        <f t="shared" si="7"/>
        <v>11</v>
      </c>
      <c r="X33" s="103">
        <f t="shared" si="7"/>
        <v>22</v>
      </c>
      <c r="Y33" s="103">
        <f t="shared" si="7"/>
        <v>18</v>
      </c>
      <c r="Z33" s="103">
        <f t="shared" si="7"/>
        <v>18</v>
      </c>
      <c r="AA33" s="103">
        <f t="shared" si="7"/>
        <v>15</v>
      </c>
      <c r="AB33" s="103">
        <f t="shared" si="7"/>
        <v>13</v>
      </c>
      <c r="AC33" s="103">
        <f t="shared" si="7"/>
        <v>10</v>
      </c>
      <c r="AD33" s="103">
        <f t="shared" si="7"/>
        <v>11</v>
      </c>
      <c r="AE33" s="103">
        <f t="shared" si="7"/>
        <v>10</v>
      </c>
      <c r="AF33" s="103">
        <f t="shared" si="7"/>
        <v>10</v>
      </c>
      <c r="AG33" s="101">
        <f t="shared" si="7"/>
        <v>10</v>
      </c>
      <c r="AH33" s="106">
        <f>AVERAGE(AH5:AH32)</f>
        <v>33.563326376750176</v>
      </c>
    </row>
    <row r="34" spans="1:35" x14ac:dyDescent="0.2">
      <c r="A34" s="63"/>
      <c r="B34" s="64"/>
      <c r="C34" s="64"/>
      <c r="D34" s="64" t="s">
        <v>137</v>
      </c>
      <c r="E34" s="64"/>
      <c r="F34" s="64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6"/>
      <c r="AE34" s="67"/>
      <c r="AF34" s="68"/>
      <c r="AG34" s="68"/>
      <c r="AH34" s="69"/>
    </row>
    <row r="35" spans="1:35" x14ac:dyDescent="0.2">
      <c r="A35" s="63"/>
      <c r="B35" s="70" t="s">
        <v>134</v>
      </c>
      <c r="C35" s="70"/>
      <c r="D35" s="70"/>
      <c r="E35" s="70"/>
      <c r="F35" s="70"/>
      <c r="G35" s="70"/>
      <c r="H35" s="70"/>
      <c r="I35" s="70"/>
      <c r="J35" s="65"/>
      <c r="K35" s="65"/>
      <c r="L35" s="65"/>
      <c r="M35" s="65" t="s">
        <v>49</v>
      </c>
      <c r="N35" s="65"/>
      <c r="O35" s="65"/>
      <c r="P35" s="65"/>
      <c r="Q35" s="65"/>
      <c r="R35" s="65"/>
      <c r="S35" s="65"/>
      <c r="T35" s="128" t="s">
        <v>135</v>
      </c>
      <c r="U35" s="128"/>
      <c r="V35" s="128"/>
      <c r="W35" s="128"/>
      <c r="X35" s="128"/>
      <c r="Y35" s="65"/>
      <c r="Z35" s="65"/>
      <c r="AA35" s="65"/>
      <c r="AB35" s="65"/>
      <c r="AC35" s="65"/>
      <c r="AD35" s="66"/>
      <c r="AE35" s="65"/>
      <c r="AF35" s="65"/>
      <c r="AG35" s="66"/>
      <c r="AH35" s="76"/>
    </row>
    <row r="36" spans="1:35" x14ac:dyDescent="0.2">
      <c r="A36" s="73"/>
      <c r="B36" s="65"/>
      <c r="C36" s="65"/>
      <c r="D36" s="65"/>
      <c r="E36" s="65"/>
      <c r="F36" s="65"/>
      <c r="G36" s="65"/>
      <c r="H36" s="65"/>
      <c r="I36" s="65"/>
      <c r="J36" s="74"/>
      <c r="K36" s="74"/>
      <c r="L36" s="74"/>
      <c r="M36" s="74" t="s">
        <v>50</v>
      </c>
      <c r="N36" s="74"/>
      <c r="O36" s="74"/>
      <c r="P36" s="74"/>
      <c r="Q36" s="65"/>
      <c r="R36" s="65"/>
      <c r="S36" s="65"/>
      <c r="T36" s="129" t="s">
        <v>136</v>
      </c>
      <c r="U36" s="129"/>
      <c r="V36" s="129"/>
      <c r="W36" s="129"/>
      <c r="X36" s="129"/>
      <c r="Y36" s="65"/>
      <c r="Z36" s="65"/>
      <c r="AA36" s="65"/>
      <c r="AB36" s="65"/>
      <c r="AC36" s="65"/>
      <c r="AD36" s="66"/>
      <c r="AE36" s="67"/>
      <c r="AF36" s="68"/>
      <c r="AG36" s="65"/>
      <c r="AH36" s="76"/>
      <c r="AI36" s="2"/>
    </row>
    <row r="37" spans="1:35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6"/>
      <c r="AE37" s="67"/>
      <c r="AF37" s="68"/>
      <c r="AG37" s="74"/>
      <c r="AH37" s="77"/>
      <c r="AI37" s="2"/>
    </row>
    <row r="38" spans="1:35" ht="13.5" thickBot="1" x14ac:dyDescent="0.2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1"/>
      <c r="AH38" s="96"/>
    </row>
    <row r="42" spans="1:35" x14ac:dyDescent="0.2">
      <c r="T42" s="14"/>
    </row>
  </sheetData>
  <sheetProtection password="C6EC" sheet="1" objects="1" scenarios="1"/>
  <mergeCells count="36">
    <mergeCell ref="T36:X36"/>
    <mergeCell ref="A2:A4"/>
    <mergeCell ref="B3:B4"/>
    <mergeCell ref="A1:AH1"/>
    <mergeCell ref="Z3:Z4"/>
    <mergeCell ref="AE3:AE4"/>
    <mergeCell ref="AA3:AA4"/>
    <mergeCell ref="AB3:AB4"/>
    <mergeCell ref="AC3:AC4"/>
    <mergeCell ref="AD3:AD4"/>
    <mergeCell ref="Y3:Y4"/>
    <mergeCell ref="N3:N4"/>
    <mergeCell ref="O3:O4"/>
    <mergeCell ref="P3:P4"/>
    <mergeCell ref="Q3:Q4"/>
    <mergeCell ref="J3:J4"/>
    <mergeCell ref="T35:X35"/>
    <mergeCell ref="U3:U4"/>
    <mergeCell ref="V3:V4"/>
    <mergeCell ref="M3:M4"/>
    <mergeCell ref="W3:W4"/>
    <mergeCell ref="B2:AH2"/>
    <mergeCell ref="C3:C4"/>
    <mergeCell ref="D3:D4"/>
    <mergeCell ref="E3:E4"/>
    <mergeCell ref="F3:F4"/>
    <mergeCell ref="G3:G4"/>
    <mergeCell ref="H3:H4"/>
    <mergeCell ref="AF3:AF4"/>
    <mergeCell ref="R3:R4"/>
    <mergeCell ref="I3:I4"/>
    <mergeCell ref="L3:L4"/>
    <mergeCell ref="X3:X4"/>
    <mergeCell ref="K3:K4"/>
    <mergeCell ref="S3:S4"/>
    <mergeCell ref="T3:T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A10" zoomScale="90" zoomScaleNormal="90" workbookViewId="0">
      <selection activeCell="AJ43" sqref="AJ43"/>
    </sheetView>
  </sheetViews>
  <sheetFormatPr defaultRowHeight="12.75" x14ac:dyDescent="0.2"/>
  <cols>
    <col min="1" max="1" width="19.140625" style="2" bestFit="1" customWidth="1"/>
    <col min="2" max="2" width="5.42578125" style="3" bestFit="1" customWidth="1"/>
    <col min="3" max="3" width="6.42578125" style="3" bestFit="1" customWidth="1"/>
    <col min="4" max="30" width="5.42578125" style="3" bestFit="1" customWidth="1"/>
    <col min="31" max="32" width="5.42578125" style="3" customWidth="1"/>
    <col min="33" max="33" width="7.42578125" style="9" bestFit="1" customWidth="1"/>
  </cols>
  <sheetData>
    <row r="1" spans="1:33" ht="20.100000000000001" customHeight="1" x14ac:dyDescent="0.2">
      <c r="A1" s="132" t="s">
        <v>28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4"/>
    </row>
    <row r="2" spans="1:33" s="4" customFormat="1" ht="20.100000000000001" customHeight="1" x14ac:dyDescent="0.2">
      <c r="A2" s="135" t="s">
        <v>21</v>
      </c>
      <c r="B2" s="130" t="s">
        <v>133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1"/>
    </row>
    <row r="3" spans="1:33" s="5" customFormat="1" ht="20.100000000000001" customHeight="1" x14ac:dyDescent="0.2">
      <c r="A3" s="135"/>
      <c r="B3" s="127">
        <v>1</v>
      </c>
      <c r="C3" s="127">
        <f>SUM(B3+1)</f>
        <v>2</v>
      </c>
      <c r="D3" s="127">
        <f t="shared" ref="D3:AD3" si="0">SUM(C3+1)</f>
        <v>3</v>
      </c>
      <c r="E3" s="127">
        <f t="shared" si="0"/>
        <v>4</v>
      </c>
      <c r="F3" s="127">
        <f t="shared" si="0"/>
        <v>5</v>
      </c>
      <c r="G3" s="127">
        <f t="shared" si="0"/>
        <v>6</v>
      </c>
      <c r="H3" s="127">
        <f t="shared" si="0"/>
        <v>7</v>
      </c>
      <c r="I3" s="127">
        <f t="shared" si="0"/>
        <v>8</v>
      </c>
      <c r="J3" s="127">
        <f t="shared" si="0"/>
        <v>9</v>
      </c>
      <c r="K3" s="127">
        <f t="shared" si="0"/>
        <v>10</v>
      </c>
      <c r="L3" s="127">
        <f t="shared" si="0"/>
        <v>11</v>
      </c>
      <c r="M3" s="127">
        <f t="shared" si="0"/>
        <v>12</v>
      </c>
      <c r="N3" s="127">
        <f t="shared" si="0"/>
        <v>13</v>
      </c>
      <c r="O3" s="127">
        <f t="shared" si="0"/>
        <v>14</v>
      </c>
      <c r="P3" s="127">
        <f t="shared" si="0"/>
        <v>15</v>
      </c>
      <c r="Q3" s="127">
        <f t="shared" si="0"/>
        <v>16</v>
      </c>
      <c r="R3" s="127">
        <f t="shared" si="0"/>
        <v>17</v>
      </c>
      <c r="S3" s="127">
        <f t="shared" si="0"/>
        <v>18</v>
      </c>
      <c r="T3" s="127">
        <f t="shared" si="0"/>
        <v>19</v>
      </c>
      <c r="U3" s="127">
        <f t="shared" si="0"/>
        <v>20</v>
      </c>
      <c r="V3" s="127">
        <f t="shared" si="0"/>
        <v>21</v>
      </c>
      <c r="W3" s="127">
        <f t="shared" si="0"/>
        <v>22</v>
      </c>
      <c r="X3" s="127">
        <f t="shared" si="0"/>
        <v>23</v>
      </c>
      <c r="Y3" s="127">
        <f t="shared" si="0"/>
        <v>24</v>
      </c>
      <c r="Z3" s="127">
        <f t="shared" si="0"/>
        <v>25</v>
      </c>
      <c r="AA3" s="127">
        <f t="shared" si="0"/>
        <v>26</v>
      </c>
      <c r="AB3" s="127">
        <f t="shared" si="0"/>
        <v>27</v>
      </c>
      <c r="AC3" s="127">
        <f t="shared" si="0"/>
        <v>28</v>
      </c>
      <c r="AD3" s="127">
        <f t="shared" si="0"/>
        <v>29</v>
      </c>
      <c r="AE3" s="127">
        <v>30</v>
      </c>
      <c r="AF3" s="127">
        <v>31</v>
      </c>
      <c r="AG3" s="115" t="s">
        <v>39</v>
      </c>
    </row>
    <row r="4" spans="1:33" s="5" customFormat="1" ht="20.100000000000001" customHeight="1" x14ac:dyDescent="0.2">
      <c r="A4" s="135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15" t="s">
        <v>37</v>
      </c>
    </row>
    <row r="5" spans="1:33" s="5" customFormat="1" ht="20.100000000000001" customHeight="1" x14ac:dyDescent="0.2">
      <c r="A5" s="87" t="s">
        <v>44</v>
      </c>
      <c r="B5" s="16">
        <f>[1]Agosto!$H$5</f>
        <v>12.6</v>
      </c>
      <c r="C5" s="16">
        <f>[1]Agosto!$H$6</f>
        <v>11.16</v>
      </c>
      <c r="D5" s="16">
        <f>[1]Agosto!$H$7</f>
        <v>16.920000000000002</v>
      </c>
      <c r="E5" s="16">
        <f>[1]Agosto!$H$8</f>
        <v>9</v>
      </c>
      <c r="F5" s="16">
        <f>[1]Agosto!$H$9</f>
        <v>11.879999999999999</v>
      </c>
      <c r="G5" s="16">
        <f>[1]Agosto!$H$10</f>
        <v>7.9200000000000008</v>
      </c>
      <c r="H5" s="16">
        <f>[1]Agosto!$H$11</f>
        <v>12.24</v>
      </c>
      <c r="I5" s="16">
        <f>[1]Agosto!$H$12</f>
        <v>12.6</v>
      </c>
      <c r="J5" s="16">
        <f>[1]Agosto!$H$13</f>
        <v>12.6</v>
      </c>
      <c r="K5" s="16">
        <f>[1]Agosto!$H$14</f>
        <v>11.879999999999999</v>
      </c>
      <c r="L5" s="16">
        <f>[1]Agosto!$H$15</f>
        <v>11.879999999999999</v>
      </c>
      <c r="M5" s="16">
        <f>[1]Agosto!$H$16</f>
        <v>16.920000000000002</v>
      </c>
      <c r="N5" s="16">
        <f>[1]Agosto!$H$17</f>
        <v>26.64</v>
      </c>
      <c r="O5" s="16">
        <f>[1]Agosto!$H$18</f>
        <v>9.3600000000000012</v>
      </c>
      <c r="P5" s="16">
        <f>[1]Agosto!$H$19</f>
        <v>19.079999999999998</v>
      </c>
      <c r="Q5" s="16">
        <f>[1]Agosto!$H$20</f>
        <v>7.9200000000000008</v>
      </c>
      <c r="R5" s="16">
        <f>[1]Agosto!$H$21</f>
        <v>6.84</v>
      </c>
      <c r="S5" s="16">
        <f>[1]Agosto!$H$22</f>
        <v>7.5600000000000005</v>
      </c>
      <c r="T5" s="16">
        <f>[1]Agosto!$H$23</f>
        <v>8.2799999999999994</v>
      </c>
      <c r="U5" s="16">
        <f>[1]Agosto!$H$24</f>
        <v>16.559999999999999</v>
      </c>
      <c r="V5" s="16">
        <f>[1]Agosto!$H$25</f>
        <v>12.6</v>
      </c>
      <c r="W5" s="16">
        <f>[1]Agosto!$H$26</f>
        <v>14.76</v>
      </c>
      <c r="X5" s="16">
        <f>[1]Agosto!$H$27</f>
        <v>14.4</v>
      </c>
      <c r="Y5" s="16">
        <f>[1]Agosto!$H$28</f>
        <v>15.120000000000001</v>
      </c>
      <c r="Z5" s="16">
        <f>[1]Agosto!$H$29</f>
        <v>11.520000000000001</v>
      </c>
      <c r="AA5" s="16">
        <f>[1]Agosto!$H$30</f>
        <v>9.7200000000000006</v>
      </c>
      <c r="AB5" s="16">
        <f>[1]Agosto!$H$31</f>
        <v>9.3600000000000012</v>
      </c>
      <c r="AC5" s="16">
        <f>[1]Agosto!$H$32</f>
        <v>11.16</v>
      </c>
      <c r="AD5" s="16">
        <f>[1]Agosto!$H$33</f>
        <v>11.879999999999999</v>
      </c>
      <c r="AE5" s="16">
        <f>[1]Agosto!$H$34</f>
        <v>6.48</v>
      </c>
      <c r="AF5" s="16">
        <f>[1]Agosto!$H$35</f>
        <v>14.04</v>
      </c>
      <c r="AG5" s="116">
        <f>MAX(B5:AF5)</f>
        <v>26.64</v>
      </c>
    </row>
    <row r="6" spans="1:33" ht="17.100000000000001" customHeight="1" x14ac:dyDescent="0.2">
      <c r="A6" s="87" t="s">
        <v>0</v>
      </c>
      <c r="B6" s="16">
        <f>[2]Agosto!$H$5</f>
        <v>16.559999999999999</v>
      </c>
      <c r="C6" s="16">
        <f>[2]Agosto!$H$6</f>
        <v>16.2</v>
      </c>
      <c r="D6" s="16">
        <f>[2]Agosto!$H$7</f>
        <v>16.2</v>
      </c>
      <c r="E6" s="16">
        <f>[2]Agosto!$H$8</f>
        <v>15.840000000000002</v>
      </c>
      <c r="F6" s="16">
        <f>[2]Agosto!$H$9</f>
        <v>21.240000000000002</v>
      </c>
      <c r="G6" s="16">
        <f>[2]Agosto!$H$10</f>
        <v>17.64</v>
      </c>
      <c r="H6" s="16">
        <f>[2]Agosto!$H$11</f>
        <v>16.920000000000002</v>
      </c>
      <c r="I6" s="16">
        <f>[2]Agosto!$H$12</f>
        <v>19.440000000000001</v>
      </c>
      <c r="J6" s="16">
        <f>[2]Agosto!$H$13</f>
        <v>18.720000000000002</v>
      </c>
      <c r="K6" s="16">
        <f>[2]Agosto!$H$14</f>
        <v>17.64</v>
      </c>
      <c r="L6" s="16">
        <f>[2]Agosto!$H$15</f>
        <v>21.240000000000002</v>
      </c>
      <c r="M6" s="16">
        <f>[2]Agosto!$H$16</f>
        <v>28.44</v>
      </c>
      <c r="N6" s="16">
        <f>[2]Agosto!$H$17</f>
        <v>18.36</v>
      </c>
      <c r="O6" s="16">
        <f>[2]Agosto!$H$18</f>
        <v>11.520000000000001</v>
      </c>
      <c r="P6" s="16">
        <f>[2]Agosto!$H$19</f>
        <v>15.48</v>
      </c>
      <c r="Q6" s="16">
        <f>[2]Agosto!$H$20</f>
        <v>13.68</v>
      </c>
      <c r="R6" s="16">
        <f>[2]Agosto!$H$21</f>
        <v>8.2799999999999994</v>
      </c>
      <c r="S6" s="16">
        <f>[2]Agosto!$H$22</f>
        <v>16.920000000000002</v>
      </c>
      <c r="T6" s="16">
        <f>[2]Agosto!$H$23</f>
        <v>16.2</v>
      </c>
      <c r="U6" s="16">
        <f>[2]Agosto!$H$24</f>
        <v>19.8</v>
      </c>
      <c r="V6" s="16">
        <f>[2]Agosto!$H$25</f>
        <v>9.3600000000000012</v>
      </c>
      <c r="W6" s="16">
        <f>[2]Agosto!$H$26</f>
        <v>21.6</v>
      </c>
      <c r="X6" s="16">
        <f>[2]Agosto!$H$27</f>
        <v>28.08</v>
      </c>
      <c r="Y6" s="16">
        <f>[2]Agosto!$H$28</f>
        <v>24.840000000000003</v>
      </c>
      <c r="Z6" s="16">
        <f>[2]Agosto!$H$29</f>
        <v>24.12</v>
      </c>
      <c r="AA6" s="16">
        <f>[2]Agosto!$H$30</f>
        <v>15.48</v>
      </c>
      <c r="AB6" s="16">
        <f>[2]Agosto!$H$31</f>
        <v>17.64</v>
      </c>
      <c r="AC6" s="16">
        <f>[2]Agosto!$H$32</f>
        <v>18</v>
      </c>
      <c r="AD6" s="16">
        <f>[2]Agosto!$H$33</f>
        <v>17.64</v>
      </c>
      <c r="AE6" s="16">
        <f>[2]Agosto!$H$34</f>
        <v>10.44</v>
      </c>
      <c r="AF6" s="16">
        <f>[2]Agosto!$H$35</f>
        <v>10.44</v>
      </c>
      <c r="AG6" s="113">
        <f>MAX(B6:AF6)</f>
        <v>28.44</v>
      </c>
    </row>
    <row r="7" spans="1:33" ht="17.100000000000001" customHeight="1" x14ac:dyDescent="0.2">
      <c r="A7" s="87" t="s">
        <v>1</v>
      </c>
      <c r="B7" s="16">
        <f>[3]Agosto!$H$5</f>
        <v>9.3600000000000012</v>
      </c>
      <c r="C7" s="16">
        <f>[3]Agosto!$H$6</f>
        <v>16.920000000000002</v>
      </c>
      <c r="D7" s="16" t="str">
        <f>[3]Agosto!$H$7</f>
        <v>*</v>
      </c>
      <c r="E7" s="16">
        <f>[3]Agosto!$H$8</f>
        <v>13.68</v>
      </c>
      <c r="F7" s="16">
        <f>[3]Agosto!$H$9</f>
        <v>12.6</v>
      </c>
      <c r="G7" s="16">
        <f>[3]Agosto!$H$10</f>
        <v>16.2</v>
      </c>
      <c r="H7" s="16">
        <f>[3]Agosto!$H$11</f>
        <v>11.16</v>
      </c>
      <c r="I7" s="16">
        <f>[3]Agosto!$H$12</f>
        <v>9.3600000000000012</v>
      </c>
      <c r="J7" s="16">
        <f>[3]Agosto!$H$13</f>
        <v>10.08</v>
      </c>
      <c r="K7" s="16">
        <f>[3]Agosto!$H$14</f>
        <v>15.840000000000002</v>
      </c>
      <c r="L7" s="16">
        <f>[3]Agosto!$H$15</f>
        <v>16.559999999999999</v>
      </c>
      <c r="M7" s="16">
        <f>[3]Agosto!$H$16</f>
        <v>17.28</v>
      </c>
      <c r="N7" s="16">
        <f>[3]Agosto!$H$17</f>
        <v>2.16</v>
      </c>
      <c r="O7" s="16">
        <f>[3]Agosto!$H$18</f>
        <v>13.68</v>
      </c>
      <c r="P7" s="16">
        <f>[3]Agosto!$H$19</f>
        <v>21.6</v>
      </c>
      <c r="Q7" s="16">
        <f>[3]Agosto!$H$20</f>
        <v>11.16</v>
      </c>
      <c r="R7" s="16" t="str">
        <f>[3]Agosto!$H$21</f>
        <v>*</v>
      </c>
      <c r="S7" s="16">
        <f>[3]Agosto!$H$22</f>
        <v>9.7200000000000006</v>
      </c>
      <c r="T7" s="16">
        <f>[3]Agosto!$H$23</f>
        <v>18.720000000000002</v>
      </c>
      <c r="U7" s="16">
        <f>[3]Agosto!$H$24</f>
        <v>13.32</v>
      </c>
      <c r="V7" s="16">
        <f>[3]Agosto!$H$25</f>
        <v>14.76</v>
      </c>
      <c r="W7" s="16">
        <f>[3]Agosto!$H$26</f>
        <v>16.2</v>
      </c>
      <c r="X7" s="16">
        <f>[3]Agosto!$H$27</f>
        <v>16.920000000000002</v>
      </c>
      <c r="Y7" s="16">
        <f>[3]Agosto!$H$28</f>
        <v>18</v>
      </c>
      <c r="Z7" s="16">
        <f>[3]Agosto!$H$29</f>
        <v>20.16</v>
      </c>
      <c r="AA7" s="16">
        <f>[3]Agosto!$H$30</f>
        <v>12.24</v>
      </c>
      <c r="AB7" s="16">
        <f>[3]Agosto!$H$31</f>
        <v>13.68</v>
      </c>
      <c r="AC7" s="16">
        <f>[3]Agosto!$H$32</f>
        <v>12.96</v>
      </c>
      <c r="AD7" s="16">
        <f>[3]Agosto!$H$33</f>
        <v>11.16</v>
      </c>
      <c r="AE7" s="16">
        <f>[3]Agosto!$H$34</f>
        <v>8.64</v>
      </c>
      <c r="AF7" s="16">
        <f>[3]Agosto!$H$35</f>
        <v>9.3600000000000012</v>
      </c>
      <c r="AG7" s="113">
        <f t="shared" ref="AG7:AG19" si="1">MAX(B7:AF7)</f>
        <v>21.6</v>
      </c>
    </row>
    <row r="8" spans="1:33" ht="17.100000000000001" customHeight="1" x14ac:dyDescent="0.2">
      <c r="A8" s="87" t="s">
        <v>72</v>
      </c>
      <c r="B8" s="16">
        <f>[4]Agosto!$H$5</f>
        <v>17.28</v>
      </c>
      <c r="C8" s="16">
        <f>[4]Agosto!$H$6</f>
        <v>25.92</v>
      </c>
      <c r="D8" s="16">
        <f>[4]Agosto!$H$7</f>
        <v>27.36</v>
      </c>
      <c r="E8" s="16">
        <f>[4]Agosto!$H$8</f>
        <v>18.720000000000002</v>
      </c>
      <c r="F8" s="16">
        <f>[4]Agosto!$H$9</f>
        <v>26.64</v>
      </c>
      <c r="G8" s="16">
        <f>[4]Agosto!$H$10</f>
        <v>22.68</v>
      </c>
      <c r="H8" s="16">
        <f>[4]Agosto!$H$11</f>
        <v>20.88</v>
      </c>
      <c r="I8" s="16">
        <f>[4]Agosto!$H$12</f>
        <v>16.920000000000002</v>
      </c>
      <c r="J8" s="16">
        <f>[4]Agosto!$H$13</f>
        <v>12.96</v>
      </c>
      <c r="K8" s="16">
        <f>[4]Agosto!$H$14</f>
        <v>20.16</v>
      </c>
      <c r="L8" s="16">
        <f>[4]Agosto!$H$15</f>
        <v>26.28</v>
      </c>
      <c r="M8" s="16">
        <f>[4]Agosto!$H$16</f>
        <v>24.12</v>
      </c>
      <c r="N8" s="16">
        <f>[4]Agosto!$H$17</f>
        <v>31.319999999999997</v>
      </c>
      <c r="O8" s="16">
        <f>[4]Agosto!$H$18</f>
        <v>16.2</v>
      </c>
      <c r="P8" s="16">
        <f>[4]Agosto!$H$19</f>
        <v>32.4</v>
      </c>
      <c r="Q8" s="16">
        <f>[4]Agosto!$H$20</f>
        <v>24.12</v>
      </c>
      <c r="R8" s="16">
        <f>[4]Agosto!$H$21</f>
        <v>18</v>
      </c>
      <c r="S8" s="16">
        <f>[4]Agosto!$H$22</f>
        <v>23.040000000000003</v>
      </c>
      <c r="T8" s="16">
        <f>[4]Agosto!$H$23</f>
        <v>25.2</v>
      </c>
      <c r="U8" s="16">
        <f>[4]Agosto!$H$24</f>
        <v>28.8</v>
      </c>
      <c r="V8" s="16">
        <f>[4]Agosto!$H$25</f>
        <v>24.12</v>
      </c>
      <c r="W8" s="16">
        <f>[4]Agosto!$H$26</f>
        <v>30.6</v>
      </c>
      <c r="X8" s="16">
        <f>[4]Agosto!$H$27</f>
        <v>25.56</v>
      </c>
      <c r="Y8" s="16">
        <f>[4]Agosto!$H$28</f>
        <v>24.48</v>
      </c>
      <c r="Z8" s="16">
        <f>[4]Agosto!$H$29</f>
        <v>19.440000000000001</v>
      </c>
      <c r="AA8" s="16">
        <f>[4]Agosto!$H$30</f>
        <v>19.8</v>
      </c>
      <c r="AB8" s="16">
        <f>[4]Agosto!$H$31</f>
        <v>21.96</v>
      </c>
      <c r="AC8" s="16">
        <f>[4]Agosto!$H$32</f>
        <v>22.68</v>
      </c>
      <c r="AD8" s="16">
        <f>[4]Agosto!$H$33</f>
        <v>23.400000000000002</v>
      </c>
      <c r="AE8" s="16">
        <f>[4]Agosto!$H$34</f>
        <v>15.48</v>
      </c>
      <c r="AF8" s="16">
        <f>[4]Agosto!$H$35</f>
        <v>18.720000000000002</v>
      </c>
      <c r="AG8" s="113">
        <f t="shared" si="1"/>
        <v>32.4</v>
      </c>
    </row>
    <row r="9" spans="1:33" ht="17.100000000000001" customHeight="1" x14ac:dyDescent="0.2">
      <c r="A9" s="87" t="s">
        <v>45</v>
      </c>
      <c r="B9" s="16">
        <f>[5]Agosto!$H$5</f>
        <v>13.32</v>
      </c>
      <c r="C9" s="16">
        <f>[5]Agosto!$H$6</f>
        <v>18.720000000000002</v>
      </c>
      <c r="D9" s="16">
        <f>[5]Agosto!$H$7</f>
        <v>16.920000000000002</v>
      </c>
      <c r="E9" s="16">
        <f>[5]Agosto!$H$8</f>
        <v>10.8</v>
      </c>
      <c r="F9" s="16">
        <f>[5]Agosto!$H$9</f>
        <v>14.76</v>
      </c>
      <c r="G9" s="16">
        <f>[5]Agosto!$H$10</f>
        <v>15.48</v>
      </c>
      <c r="H9" s="16">
        <f>[5]Agosto!$H$11</f>
        <v>17.28</v>
      </c>
      <c r="I9" s="16">
        <f>[5]Agosto!$H$12</f>
        <v>17.28</v>
      </c>
      <c r="J9" s="16">
        <f>[5]Agosto!$H$13</f>
        <v>19.079999999999998</v>
      </c>
      <c r="K9" s="16">
        <f>[5]Agosto!$H$14</f>
        <v>19.079999999999998</v>
      </c>
      <c r="L9" s="16">
        <f>[5]Agosto!$H$15</f>
        <v>23.400000000000002</v>
      </c>
      <c r="M9" s="16">
        <f>[5]Agosto!$H$16</f>
        <v>28.08</v>
      </c>
      <c r="N9" s="16">
        <f>[5]Agosto!$H$17</f>
        <v>17.64</v>
      </c>
      <c r="O9" s="16">
        <f>[5]Agosto!$H$18</f>
        <v>11.879999999999999</v>
      </c>
      <c r="P9" s="16">
        <f>[5]Agosto!$H$19</f>
        <v>12.6</v>
      </c>
      <c r="Q9" s="16">
        <f>[5]Agosto!$H$20</f>
        <v>10.08</v>
      </c>
      <c r="R9" s="16">
        <f>[5]Agosto!$H$21</f>
        <v>6.48</v>
      </c>
      <c r="S9" s="16">
        <f>[5]Agosto!$H$22</f>
        <v>15.48</v>
      </c>
      <c r="T9" s="16">
        <f>[5]Agosto!$H$23</f>
        <v>20.88</v>
      </c>
      <c r="U9" s="16">
        <f>[5]Agosto!$H$24</f>
        <v>29.52</v>
      </c>
      <c r="V9" s="16">
        <f>[5]Agosto!$H$25</f>
        <v>15.48</v>
      </c>
      <c r="W9" s="16">
        <f>[5]Agosto!$H$26</f>
        <v>15.840000000000002</v>
      </c>
      <c r="X9" s="16">
        <f>[5]Agosto!$H$27</f>
        <v>19.8</v>
      </c>
      <c r="Y9" s="16">
        <f>[5]Agosto!$H$28</f>
        <v>20.88</v>
      </c>
      <c r="Z9" s="16">
        <f>[5]Agosto!$H$29</f>
        <v>18.36</v>
      </c>
      <c r="AA9" s="16">
        <f>[5]Agosto!$H$30</f>
        <v>14.76</v>
      </c>
      <c r="AB9" s="16">
        <f>[5]Agosto!$H$31</f>
        <v>13.68</v>
      </c>
      <c r="AC9" s="16">
        <f>[5]Agosto!$H$32</f>
        <v>17.28</v>
      </c>
      <c r="AD9" s="16">
        <f>[5]Agosto!$H$33</f>
        <v>15.48</v>
      </c>
      <c r="AE9" s="16">
        <f>[5]Agosto!$H$34</f>
        <v>19.079999999999998</v>
      </c>
      <c r="AF9" s="16">
        <f>[5]Agosto!$H$35</f>
        <v>13.68</v>
      </c>
      <c r="AG9" s="113">
        <f t="shared" si="1"/>
        <v>29.52</v>
      </c>
    </row>
    <row r="10" spans="1:33" ht="17.100000000000001" customHeight="1" x14ac:dyDescent="0.2">
      <c r="A10" s="87" t="s">
        <v>2</v>
      </c>
      <c r="B10" s="16">
        <f>[6]Agosto!$H$5</f>
        <v>20.52</v>
      </c>
      <c r="C10" s="16">
        <f>[6]Agosto!$H$6</f>
        <v>23.400000000000002</v>
      </c>
      <c r="D10" s="16">
        <f>[6]Agosto!$H$7</f>
        <v>16.559999999999999</v>
      </c>
      <c r="E10" s="16">
        <f>[6]Agosto!$H$8</f>
        <v>20.88</v>
      </c>
      <c r="F10" s="16">
        <f>[6]Agosto!$H$9</f>
        <v>29.16</v>
      </c>
      <c r="G10" s="16">
        <f>[6]Agosto!$H$10</f>
        <v>30.96</v>
      </c>
      <c r="H10" s="16">
        <f>[6]Agosto!$H$11</f>
        <v>24.840000000000003</v>
      </c>
      <c r="I10" s="16">
        <f>[6]Agosto!$H$12</f>
        <v>20.52</v>
      </c>
      <c r="J10" s="16">
        <f>[6]Agosto!$H$13</f>
        <v>16.2</v>
      </c>
      <c r="K10" s="16">
        <f>[6]Agosto!$H$14</f>
        <v>15.48</v>
      </c>
      <c r="L10" s="16">
        <f>[6]Agosto!$H$15</f>
        <v>18.720000000000002</v>
      </c>
      <c r="M10" s="16">
        <f>[6]Agosto!$H$16</f>
        <v>25.92</v>
      </c>
      <c r="N10" s="16">
        <f>[6]Agosto!$H$17</f>
        <v>22.32</v>
      </c>
      <c r="O10" s="16">
        <f>[6]Agosto!$H$18</f>
        <v>16.2</v>
      </c>
      <c r="P10" s="16">
        <f>[6]Agosto!$H$19</f>
        <v>33.840000000000003</v>
      </c>
      <c r="Q10" s="16">
        <f>[6]Agosto!$H$20</f>
        <v>26.28</v>
      </c>
      <c r="R10" s="16">
        <f>[6]Agosto!$H$21</f>
        <v>18.720000000000002</v>
      </c>
      <c r="S10" s="16">
        <f>[6]Agosto!$H$22</f>
        <v>13.32</v>
      </c>
      <c r="T10" s="16">
        <f>[6]Agosto!$H$23</f>
        <v>20.52</v>
      </c>
      <c r="U10" s="16">
        <f>[6]Agosto!$H$24</f>
        <v>26.64</v>
      </c>
      <c r="V10" s="16">
        <f>[6]Agosto!$H$25</f>
        <v>24.12</v>
      </c>
      <c r="W10" s="16">
        <f>[6]Agosto!$H$26</f>
        <v>30.6</v>
      </c>
      <c r="X10" s="16">
        <f>[6]Agosto!$H$27</f>
        <v>25.56</v>
      </c>
      <c r="Y10" s="16">
        <f>[6]Agosto!$H$28</f>
        <v>25.2</v>
      </c>
      <c r="Z10" s="16">
        <f>[6]Agosto!$H$29</f>
        <v>26.28</v>
      </c>
      <c r="AA10" s="16">
        <f>[6]Agosto!$H$30</f>
        <v>19.440000000000001</v>
      </c>
      <c r="AB10" s="16">
        <f>[6]Agosto!$H$31</f>
        <v>24.840000000000003</v>
      </c>
      <c r="AC10" s="16">
        <f>[6]Agosto!$H$32</f>
        <v>25.2</v>
      </c>
      <c r="AD10" s="16">
        <f>[6]Agosto!$H$33</f>
        <v>25.2</v>
      </c>
      <c r="AE10" s="16">
        <f>[6]Agosto!$H$34</f>
        <v>15.48</v>
      </c>
      <c r="AF10" s="16">
        <f>[6]Agosto!$H$35</f>
        <v>22.32</v>
      </c>
      <c r="AG10" s="113">
        <f t="shared" si="1"/>
        <v>33.840000000000003</v>
      </c>
    </row>
    <row r="11" spans="1:33" ht="17.100000000000001" customHeight="1" x14ac:dyDescent="0.2">
      <c r="A11" s="87" t="s">
        <v>3</v>
      </c>
      <c r="B11" s="16">
        <f>[7]Agosto!$H$5</f>
        <v>11.520000000000001</v>
      </c>
      <c r="C11" s="16">
        <f>[7]Agosto!$H$6</f>
        <v>12.24</v>
      </c>
      <c r="D11" s="16">
        <f>[7]Agosto!$H$7</f>
        <v>15.840000000000002</v>
      </c>
      <c r="E11" s="16">
        <f>[7]Agosto!$H$8</f>
        <v>13.68</v>
      </c>
      <c r="F11" s="16">
        <f>[7]Agosto!$H$9</f>
        <v>16.920000000000002</v>
      </c>
      <c r="G11" s="16">
        <f>[7]Agosto!$H$10</f>
        <v>12.96</v>
      </c>
      <c r="H11" s="16">
        <f>[7]Agosto!$H$11</f>
        <v>10.08</v>
      </c>
      <c r="I11" s="16">
        <f>[7]Agosto!$H$12</f>
        <v>10.44</v>
      </c>
      <c r="J11" s="16">
        <f>[7]Agosto!$H$13</f>
        <v>11.879999999999999</v>
      </c>
      <c r="K11" s="16">
        <f>[7]Agosto!$H$14</f>
        <v>10.44</v>
      </c>
      <c r="L11" s="16">
        <f>[7]Agosto!$H$15</f>
        <v>12.6</v>
      </c>
      <c r="M11" s="16">
        <f>[7]Agosto!$H$16</f>
        <v>14.4</v>
      </c>
      <c r="N11" s="16">
        <f>[7]Agosto!$H$17</f>
        <v>24.840000000000003</v>
      </c>
      <c r="O11" s="16">
        <f>[7]Agosto!$H$18</f>
        <v>12.96</v>
      </c>
      <c r="P11" s="16">
        <f>[7]Agosto!$H$19</f>
        <v>10.44</v>
      </c>
      <c r="Q11" s="16">
        <f>[7]Agosto!$H$20</f>
        <v>13.32</v>
      </c>
      <c r="R11" s="16">
        <f>[7]Agosto!$H$21</f>
        <v>10.08</v>
      </c>
      <c r="S11" s="16">
        <f>[7]Agosto!$H$22</f>
        <v>5.7600000000000007</v>
      </c>
      <c r="T11" s="16">
        <f>[7]Agosto!$H$23</f>
        <v>13.32</v>
      </c>
      <c r="U11" s="16">
        <f>[7]Agosto!$H$24</f>
        <v>19.440000000000001</v>
      </c>
      <c r="V11" s="16">
        <f>[7]Agosto!$H$25</f>
        <v>9</v>
      </c>
      <c r="W11" s="16">
        <f>[7]Agosto!$H$26</f>
        <v>15.120000000000001</v>
      </c>
      <c r="X11" s="16">
        <f>[7]Agosto!$H$27</f>
        <v>17.64</v>
      </c>
      <c r="Y11" s="16">
        <f>[7]Agosto!$H$28</f>
        <v>19.8</v>
      </c>
      <c r="Z11" s="16">
        <f>[7]Agosto!$H$29</f>
        <v>11.520000000000001</v>
      </c>
      <c r="AA11" s="16">
        <f>[7]Agosto!$H$30</f>
        <v>10.8</v>
      </c>
      <c r="AB11" s="16">
        <f>[7]Agosto!$H$31</f>
        <v>9.3600000000000012</v>
      </c>
      <c r="AC11" s="16">
        <f>[7]Agosto!$H$32</f>
        <v>11.16</v>
      </c>
      <c r="AD11" s="16">
        <f>[7]Agosto!$H$33</f>
        <v>9</v>
      </c>
      <c r="AE11" s="16">
        <f>[7]Agosto!$H$34</f>
        <v>9.7200000000000006</v>
      </c>
      <c r="AF11" s="16">
        <f>[7]Agosto!$H$35</f>
        <v>13.68</v>
      </c>
      <c r="AG11" s="113">
        <f>MAX(B11:AF11)</f>
        <v>24.840000000000003</v>
      </c>
    </row>
    <row r="12" spans="1:33" ht="17.100000000000001" customHeight="1" x14ac:dyDescent="0.2">
      <c r="A12" s="87" t="s">
        <v>4</v>
      </c>
      <c r="B12" s="16" t="str">
        <f>[8]Agosto!$H$5</f>
        <v>*</v>
      </c>
      <c r="C12" s="16" t="str">
        <f>[8]Agosto!$H$6</f>
        <v>*</v>
      </c>
      <c r="D12" s="16" t="str">
        <f>[8]Agosto!$H$7</f>
        <v>*</v>
      </c>
      <c r="E12" s="16" t="str">
        <f>[8]Agosto!$H$8</f>
        <v>*</v>
      </c>
      <c r="F12" s="16" t="str">
        <f>[8]Agosto!$H$9</f>
        <v>*</v>
      </c>
      <c r="G12" s="16" t="str">
        <f>[8]Agosto!$H$10</f>
        <v>*</v>
      </c>
      <c r="H12" s="16" t="str">
        <f>[8]Agosto!$H$11</f>
        <v>*</v>
      </c>
      <c r="I12" s="16" t="str">
        <f>[8]Agosto!$H$12</f>
        <v>*</v>
      </c>
      <c r="J12" s="16" t="str">
        <f>[8]Agosto!$H$13</f>
        <v>*</v>
      </c>
      <c r="K12" s="16" t="str">
        <f>[8]Agosto!$H$14</f>
        <v>*</v>
      </c>
      <c r="L12" s="16" t="str">
        <f>[8]Agosto!$H$15</f>
        <v>*</v>
      </c>
      <c r="M12" s="16" t="str">
        <f>[8]Agosto!$H$16</f>
        <v>*</v>
      </c>
      <c r="N12" s="16" t="str">
        <f>[8]Agosto!$H$17</f>
        <v>*</v>
      </c>
      <c r="O12" s="16" t="str">
        <f>[8]Agosto!$H$18</f>
        <v>*</v>
      </c>
      <c r="P12" s="16" t="str">
        <f>[8]Agosto!$H$19</f>
        <v>*</v>
      </c>
      <c r="Q12" s="16" t="str">
        <f>[8]Agosto!$H$20</f>
        <v>*</v>
      </c>
      <c r="R12" s="16" t="str">
        <f>[8]Agosto!$H$21</f>
        <v>*</v>
      </c>
      <c r="S12" s="16" t="str">
        <f>[8]Agosto!$H$22</f>
        <v>*</v>
      </c>
      <c r="T12" s="16" t="str">
        <f>[8]Agosto!$H$23</f>
        <v>*</v>
      </c>
      <c r="U12" s="16" t="str">
        <f>[8]Agosto!$H$24</f>
        <v>*</v>
      </c>
      <c r="V12" s="16" t="str">
        <f>[8]Agosto!$H$25</f>
        <v>*</v>
      </c>
      <c r="W12" s="16" t="str">
        <f>[8]Agosto!$H$26</f>
        <v>*</v>
      </c>
      <c r="X12" s="16" t="str">
        <f>[8]Agosto!$H$27</f>
        <v>*</v>
      </c>
      <c r="Y12" s="16" t="str">
        <f>[8]Agosto!$H$28</f>
        <v>*</v>
      </c>
      <c r="Z12" s="16" t="str">
        <f>[8]Agosto!$H$29</f>
        <v>*</v>
      </c>
      <c r="AA12" s="16" t="str">
        <f>[8]Agosto!$H$30</f>
        <v>*</v>
      </c>
      <c r="AB12" s="16" t="str">
        <f>[8]Agosto!$H$31</f>
        <v>*</v>
      </c>
      <c r="AC12" s="16" t="str">
        <f>[8]Agosto!$H$32</f>
        <v>*</v>
      </c>
      <c r="AD12" s="16" t="str">
        <f>[8]Agosto!$H$33</f>
        <v>*</v>
      </c>
      <c r="AE12" s="16" t="str">
        <f>[8]Agosto!$H$34</f>
        <v>*</v>
      </c>
      <c r="AF12" s="16" t="str">
        <f>[8]Agosto!$H$35</f>
        <v>*</v>
      </c>
      <c r="AG12" s="113" t="s">
        <v>138</v>
      </c>
    </row>
    <row r="13" spans="1:33" ht="17.100000000000001" customHeight="1" x14ac:dyDescent="0.2">
      <c r="A13" s="87" t="s">
        <v>5</v>
      </c>
      <c r="B13" s="16">
        <f>[9]Agosto!$H$5</f>
        <v>15.120000000000001</v>
      </c>
      <c r="C13" s="16">
        <f>[9]Agosto!$H$6</f>
        <v>18.720000000000002</v>
      </c>
      <c r="D13" s="16">
        <f>[9]Agosto!$H$7</f>
        <v>18.36</v>
      </c>
      <c r="E13" s="16">
        <f>[9]Agosto!$H$8</f>
        <v>16.920000000000002</v>
      </c>
      <c r="F13" s="16">
        <f>[9]Agosto!$H$9</f>
        <v>11.16</v>
      </c>
      <c r="G13" s="16">
        <f>[9]Agosto!$H$10</f>
        <v>16.920000000000002</v>
      </c>
      <c r="H13" s="16">
        <f>[9]Agosto!$H$11</f>
        <v>18.720000000000002</v>
      </c>
      <c r="I13" s="16">
        <f>[9]Agosto!$H$12</f>
        <v>10.44</v>
      </c>
      <c r="J13" s="16">
        <f>[9]Agosto!$H$13</f>
        <v>8.2799999999999994</v>
      </c>
      <c r="K13" s="16">
        <f>[9]Agosto!$H$14</f>
        <v>12.6</v>
      </c>
      <c r="L13" s="16">
        <f>[9]Agosto!$H$15</f>
        <v>12.6</v>
      </c>
      <c r="M13" s="16">
        <f>[9]Agosto!$H$16</f>
        <v>22.32</v>
      </c>
      <c r="N13" s="16">
        <f>[9]Agosto!$H$17</f>
        <v>27.36</v>
      </c>
      <c r="O13" s="16">
        <f>[9]Agosto!$H$18</f>
        <v>16.2</v>
      </c>
      <c r="P13" s="16">
        <f>[9]Agosto!$H$19</f>
        <v>18</v>
      </c>
      <c r="Q13" s="16">
        <f>[9]Agosto!$H$20</f>
        <v>18</v>
      </c>
      <c r="R13" s="16">
        <f>[9]Agosto!$H$21</f>
        <v>7.9200000000000008</v>
      </c>
      <c r="S13" s="16">
        <f>[9]Agosto!$H$22</f>
        <v>11.879999999999999</v>
      </c>
      <c r="T13" s="16">
        <f>[9]Agosto!$H$23</f>
        <v>14.04</v>
      </c>
      <c r="U13" s="16">
        <f>[9]Agosto!$H$24</f>
        <v>26.64</v>
      </c>
      <c r="V13" s="16">
        <f>[9]Agosto!$H$25</f>
        <v>26.64</v>
      </c>
      <c r="W13" s="16">
        <f>[9]Agosto!$H$26</f>
        <v>11.879999999999999</v>
      </c>
      <c r="X13" s="16">
        <f>[9]Agosto!$H$27</f>
        <v>13.68</v>
      </c>
      <c r="Y13" s="16">
        <f>[9]Agosto!$H$28</f>
        <v>16.920000000000002</v>
      </c>
      <c r="Z13" s="16">
        <f>[9]Agosto!$H$29</f>
        <v>16.2</v>
      </c>
      <c r="AA13" s="16">
        <f>[9]Agosto!$H$30</f>
        <v>10.8</v>
      </c>
      <c r="AB13" s="16">
        <f>[9]Agosto!$H$31</f>
        <v>10.08</v>
      </c>
      <c r="AC13" s="16">
        <f>[9]Agosto!$H$32</f>
        <v>10.8</v>
      </c>
      <c r="AD13" s="16">
        <f>[9]Agosto!$H$33</f>
        <v>12.96</v>
      </c>
      <c r="AE13" s="16">
        <f>[9]Agosto!$H$34</f>
        <v>25.56</v>
      </c>
      <c r="AF13" s="16">
        <f>[9]Agosto!$H$35</f>
        <v>30.240000000000002</v>
      </c>
      <c r="AG13" s="113">
        <f t="shared" si="1"/>
        <v>30.240000000000002</v>
      </c>
    </row>
    <row r="14" spans="1:33" ht="17.100000000000001" customHeight="1" x14ac:dyDescent="0.2">
      <c r="A14" s="87" t="s">
        <v>47</v>
      </c>
      <c r="B14" s="16">
        <f>[10]Agosto!$H$5</f>
        <v>23.400000000000002</v>
      </c>
      <c r="C14" s="16">
        <f>[10]Agosto!$H$6</f>
        <v>19.8</v>
      </c>
      <c r="D14" s="16">
        <f>[10]Agosto!$H$7</f>
        <v>19.440000000000001</v>
      </c>
      <c r="E14" s="16">
        <f>[10]Agosto!$H$8</f>
        <v>17.64</v>
      </c>
      <c r="F14" s="16">
        <f>[10]Agosto!$H$9</f>
        <v>19.8</v>
      </c>
      <c r="G14" s="16">
        <f>[10]Agosto!$H$10</f>
        <v>19.440000000000001</v>
      </c>
      <c r="H14" s="16">
        <f>[10]Agosto!$H$11</f>
        <v>23.040000000000003</v>
      </c>
      <c r="I14" s="16">
        <f>[10]Agosto!$H$12</f>
        <v>21.96</v>
      </c>
      <c r="J14" s="16">
        <f>[10]Agosto!$H$13</f>
        <v>19.079999999999998</v>
      </c>
      <c r="K14" s="16">
        <f>[10]Agosto!$H$14</f>
        <v>19.440000000000001</v>
      </c>
      <c r="L14" s="16">
        <f>[10]Agosto!$H$15</f>
        <v>21.6</v>
      </c>
      <c r="M14" s="16">
        <f>[10]Agosto!$H$16</f>
        <v>23.400000000000002</v>
      </c>
      <c r="N14" s="16">
        <f>[10]Agosto!$H$17</f>
        <v>34.92</v>
      </c>
      <c r="O14" s="16">
        <f>[10]Agosto!$H$18</f>
        <v>13.32</v>
      </c>
      <c r="P14" s="16">
        <f>[10]Agosto!$H$19</f>
        <v>32.04</v>
      </c>
      <c r="Q14" s="16">
        <f>[10]Agosto!$H$20</f>
        <v>25.56</v>
      </c>
      <c r="R14" s="16">
        <f>[10]Agosto!$H$21</f>
        <v>18.720000000000002</v>
      </c>
      <c r="S14" s="16">
        <f>[10]Agosto!$H$22</f>
        <v>26.28</v>
      </c>
      <c r="T14" s="16">
        <f>[10]Agosto!$H$23</f>
        <v>25.92</v>
      </c>
      <c r="U14" s="16">
        <f>[10]Agosto!$H$24</f>
        <v>28.8</v>
      </c>
      <c r="V14" s="16">
        <f>[10]Agosto!$H$25</f>
        <v>23.400000000000002</v>
      </c>
      <c r="W14" s="16">
        <f>[10]Agosto!$H$26</f>
        <v>24.48</v>
      </c>
      <c r="X14" s="16">
        <f>[10]Agosto!$H$27</f>
        <v>30.6</v>
      </c>
      <c r="Y14" s="16">
        <f>[10]Agosto!$H$28</f>
        <v>25.92</v>
      </c>
      <c r="Z14" s="16">
        <f>[10]Agosto!$H$29</f>
        <v>20.16</v>
      </c>
      <c r="AA14" s="16">
        <f>[10]Agosto!$H$30</f>
        <v>17.28</v>
      </c>
      <c r="AB14" s="16">
        <f>[10]Agosto!$H$31</f>
        <v>20.52</v>
      </c>
      <c r="AC14" s="16">
        <f>[10]Agosto!$H$32</f>
        <v>20.16</v>
      </c>
      <c r="AD14" s="16">
        <f>[10]Agosto!$H$33</f>
        <v>21.6</v>
      </c>
      <c r="AE14" s="16">
        <f>[10]Agosto!$H$34</f>
        <v>18</v>
      </c>
      <c r="AF14" s="16">
        <f>[10]Agosto!$H$35</f>
        <v>18.720000000000002</v>
      </c>
      <c r="AG14" s="113">
        <f>MAX(B14:AF14)</f>
        <v>34.92</v>
      </c>
    </row>
    <row r="15" spans="1:33" ht="17.100000000000001" customHeight="1" x14ac:dyDescent="0.2">
      <c r="A15" s="87" t="s">
        <v>6</v>
      </c>
      <c r="B15" s="16">
        <f>[11]Agosto!$H$5</f>
        <v>9.3600000000000012</v>
      </c>
      <c r="C15" s="16">
        <f>[11]Agosto!$H$6</f>
        <v>12.96</v>
      </c>
      <c r="D15" s="16">
        <f>[11]Agosto!$H$7</f>
        <v>13.32</v>
      </c>
      <c r="E15" s="16">
        <f>[11]Agosto!$H$8</f>
        <v>11.16</v>
      </c>
      <c r="F15" s="16">
        <f>[11]Agosto!$H$9</f>
        <v>10.8</v>
      </c>
      <c r="G15" s="16">
        <f>[11]Agosto!$H$10</f>
        <v>10.44</v>
      </c>
      <c r="H15" s="16">
        <f>[11]Agosto!$H$11</f>
        <v>9.7200000000000006</v>
      </c>
      <c r="I15" s="16">
        <f>[11]Agosto!$H$12</f>
        <v>17.64</v>
      </c>
      <c r="J15" s="16">
        <f>[11]Agosto!$H$13</f>
        <v>11.879999999999999</v>
      </c>
      <c r="K15" s="16">
        <f>[11]Agosto!$H$14</f>
        <v>9</v>
      </c>
      <c r="L15" s="16">
        <f>[11]Agosto!$H$15</f>
        <v>11.520000000000001</v>
      </c>
      <c r="M15" s="16">
        <f>[11]Agosto!$H$16</f>
        <v>20.16</v>
      </c>
      <c r="N15" s="16">
        <f>[11]Agosto!$H$17</f>
        <v>20.16</v>
      </c>
      <c r="O15" s="16">
        <f>[11]Agosto!$H$18</f>
        <v>11.16</v>
      </c>
      <c r="P15" s="16">
        <f>[11]Agosto!$H$19</f>
        <v>17.64</v>
      </c>
      <c r="Q15" s="16">
        <f>[11]Agosto!$H$20</f>
        <v>10.8</v>
      </c>
      <c r="R15" s="16">
        <f>[11]Agosto!$H$21</f>
        <v>10.08</v>
      </c>
      <c r="S15" s="16">
        <f>[11]Agosto!$H$22</f>
        <v>9.3600000000000012</v>
      </c>
      <c r="T15" s="16">
        <f>[11]Agosto!$H$23</f>
        <v>8.64</v>
      </c>
      <c r="U15" s="16">
        <f>[11]Agosto!$H$24</f>
        <v>15.840000000000002</v>
      </c>
      <c r="V15" s="16">
        <f>[11]Agosto!$H$25</f>
        <v>15.120000000000001</v>
      </c>
      <c r="W15" s="16">
        <f>[11]Agosto!$H$26</f>
        <v>12.96</v>
      </c>
      <c r="X15" s="16">
        <f>[11]Agosto!$H$27</f>
        <v>17.28</v>
      </c>
      <c r="Y15" s="16">
        <f>[11]Agosto!$H$28</f>
        <v>16.559999999999999</v>
      </c>
      <c r="Z15" s="16">
        <f>[11]Agosto!$H$29</f>
        <v>10.8</v>
      </c>
      <c r="AA15" s="16">
        <f>[11]Agosto!$H$30</f>
        <v>6.84</v>
      </c>
      <c r="AB15" s="16">
        <f>[11]Agosto!$H$31</f>
        <v>6.84</v>
      </c>
      <c r="AC15" s="16">
        <f>[11]Agosto!$H$32</f>
        <v>11.16</v>
      </c>
      <c r="AD15" s="16">
        <f>[11]Agosto!$H$33</f>
        <v>10.8</v>
      </c>
      <c r="AE15" s="16">
        <f>[11]Agosto!$H$34</f>
        <v>8.64</v>
      </c>
      <c r="AF15" s="16">
        <f>[11]Agosto!$H$35</f>
        <v>10.44</v>
      </c>
      <c r="AG15" s="113">
        <f t="shared" si="1"/>
        <v>20.16</v>
      </c>
    </row>
    <row r="16" spans="1:33" ht="17.100000000000001" customHeight="1" x14ac:dyDescent="0.2">
      <c r="A16" s="87" t="s">
        <v>7</v>
      </c>
      <c r="B16" s="16">
        <f>[12]Agosto!$H$5</f>
        <v>19.8</v>
      </c>
      <c r="C16" s="16">
        <f>[12]Agosto!$H$6</f>
        <v>20.88</v>
      </c>
      <c r="D16" s="16">
        <f>[12]Agosto!$H$7</f>
        <v>13.32</v>
      </c>
      <c r="E16" s="16">
        <f>[12]Agosto!$H$8</f>
        <v>12.96</v>
      </c>
      <c r="F16" s="16">
        <f>[12]Agosto!$H$9</f>
        <v>19.440000000000001</v>
      </c>
      <c r="G16" s="16">
        <f>[12]Agosto!$H$10</f>
        <v>20.52</v>
      </c>
      <c r="H16" s="16">
        <f>[12]Agosto!$H$11</f>
        <v>22.32</v>
      </c>
      <c r="I16" s="16">
        <f>[12]Agosto!$H$12</f>
        <v>25.2</v>
      </c>
      <c r="J16" s="16">
        <f>[12]Agosto!$H$13</f>
        <v>19.8</v>
      </c>
      <c r="K16" s="16">
        <f>[12]Agosto!$H$14</f>
        <v>16.920000000000002</v>
      </c>
      <c r="L16" s="16">
        <f>[12]Agosto!$H$15</f>
        <v>24.48</v>
      </c>
      <c r="M16" s="16">
        <f>[12]Agosto!$H$16</f>
        <v>24.48</v>
      </c>
      <c r="N16" s="16">
        <f>[12]Agosto!$H$17</f>
        <v>27.36</v>
      </c>
      <c r="O16" s="16">
        <f>[12]Agosto!$H$18</f>
        <v>13.32</v>
      </c>
      <c r="P16" s="16">
        <f>[12]Agosto!$H$19</f>
        <v>18</v>
      </c>
      <c r="Q16" s="16">
        <f>[12]Agosto!$H$20</f>
        <v>10.08</v>
      </c>
      <c r="R16" s="16">
        <f>[12]Agosto!$H$21</f>
        <v>7.5600000000000005</v>
      </c>
      <c r="S16" s="16">
        <f>[12]Agosto!$H$22</f>
        <v>11.16</v>
      </c>
      <c r="T16" s="16">
        <f>[12]Agosto!$H$23</f>
        <v>18.36</v>
      </c>
      <c r="U16" s="16">
        <f>[12]Agosto!$H$24</f>
        <v>33.480000000000004</v>
      </c>
      <c r="V16" s="16">
        <f>[12]Agosto!$H$25</f>
        <v>18.36</v>
      </c>
      <c r="W16" s="16">
        <f>[12]Agosto!$H$26</f>
        <v>19.8</v>
      </c>
      <c r="X16" s="16">
        <f>[12]Agosto!$H$27</f>
        <v>19.079999999999998</v>
      </c>
      <c r="Y16" s="16">
        <f>[12]Agosto!$H$28</f>
        <v>19.079999999999998</v>
      </c>
      <c r="Z16" s="16">
        <f>[12]Agosto!$H$29</f>
        <v>20.52</v>
      </c>
      <c r="AA16" s="16">
        <f>[12]Agosto!$H$30</f>
        <v>19.8</v>
      </c>
      <c r="AB16" s="16">
        <f>[12]Agosto!$H$31</f>
        <v>16.920000000000002</v>
      </c>
      <c r="AC16" s="16">
        <f>[12]Agosto!$H$32</f>
        <v>15.48</v>
      </c>
      <c r="AD16" s="16">
        <f>[12]Agosto!$H$33</f>
        <v>18.36</v>
      </c>
      <c r="AE16" s="16">
        <f>[12]Agosto!$H$34</f>
        <v>15.120000000000001</v>
      </c>
      <c r="AF16" s="16">
        <f>[12]Agosto!$H$35</f>
        <v>15.48</v>
      </c>
      <c r="AG16" s="113">
        <f t="shared" si="1"/>
        <v>33.480000000000004</v>
      </c>
    </row>
    <row r="17" spans="1:33" ht="17.100000000000001" customHeight="1" x14ac:dyDescent="0.2">
      <c r="A17" s="87" t="s">
        <v>8</v>
      </c>
      <c r="B17" s="16">
        <f>[13]Agosto!$H$5</f>
        <v>9.3600000000000012</v>
      </c>
      <c r="C17" s="16">
        <f>[13]Agosto!$H$6</f>
        <v>12.96</v>
      </c>
      <c r="D17" s="16">
        <f>[13]Agosto!$H$7</f>
        <v>18.720000000000002</v>
      </c>
      <c r="E17" s="16">
        <f>[13]Agosto!$H$8</f>
        <v>9.7200000000000006</v>
      </c>
      <c r="F17" s="16">
        <f>[13]Agosto!$H$9</f>
        <v>20.88</v>
      </c>
      <c r="G17" s="16">
        <f>[13]Agosto!$H$10</f>
        <v>20.16</v>
      </c>
      <c r="H17" s="16">
        <f>[13]Agosto!$H$11</f>
        <v>16.559999999999999</v>
      </c>
      <c r="I17" s="16">
        <f>[13]Agosto!$H$12</f>
        <v>23.759999999999998</v>
      </c>
      <c r="J17" s="16">
        <f>[13]Agosto!$H$13</f>
        <v>8.64</v>
      </c>
      <c r="K17" s="16">
        <f>[13]Agosto!$H$14</f>
        <v>6.12</v>
      </c>
      <c r="L17" s="16">
        <f>[13]Agosto!$H$15</f>
        <v>24.840000000000003</v>
      </c>
      <c r="M17" s="16">
        <f>[13]Agosto!$H$16</f>
        <v>25.2</v>
      </c>
      <c r="N17" s="16">
        <f>[13]Agosto!$H$17</f>
        <v>23.400000000000002</v>
      </c>
      <c r="O17" s="16">
        <f>[13]Agosto!$H$18</f>
        <v>16.920000000000002</v>
      </c>
      <c r="P17" s="16">
        <f>[13]Agosto!$H$19</f>
        <v>19.8</v>
      </c>
      <c r="Q17" s="16">
        <f>[13]Agosto!$H$20</f>
        <v>13.32</v>
      </c>
      <c r="R17" s="16">
        <f>[13]Agosto!$H$21</f>
        <v>7.9200000000000008</v>
      </c>
      <c r="S17" s="16">
        <f>[13]Agosto!$H$22</f>
        <v>18.36</v>
      </c>
      <c r="T17" s="16">
        <f>[13]Agosto!$H$23</f>
        <v>21.96</v>
      </c>
      <c r="U17" s="16">
        <f>[13]Agosto!$H$24</f>
        <v>23.759999999999998</v>
      </c>
      <c r="V17" s="16">
        <f>[13]Agosto!$H$25</f>
        <v>18</v>
      </c>
      <c r="W17" s="16">
        <f>[13]Agosto!$H$26</f>
        <v>23.759999999999998</v>
      </c>
      <c r="X17" s="16">
        <f>[13]Agosto!$H$27</f>
        <v>24.12</v>
      </c>
      <c r="Y17" s="16">
        <f>[13]Agosto!$H$28</f>
        <v>20.88</v>
      </c>
      <c r="Z17" s="16">
        <f>[13]Agosto!$H$29</f>
        <v>21.6</v>
      </c>
      <c r="AA17" s="16">
        <f>[13]Agosto!$H$30</f>
        <v>18.36</v>
      </c>
      <c r="AB17" s="16">
        <f>[13]Agosto!$H$31</f>
        <v>19.8</v>
      </c>
      <c r="AC17" s="16">
        <f>[13]Agosto!$H$32</f>
        <v>17.28</v>
      </c>
      <c r="AD17" s="16">
        <f>[13]Agosto!$H$33</f>
        <v>18</v>
      </c>
      <c r="AE17" s="16">
        <f>[13]Agosto!$H$34</f>
        <v>9.7200000000000006</v>
      </c>
      <c r="AF17" s="16">
        <f>[13]Agosto!$H$35</f>
        <v>4.6800000000000006</v>
      </c>
      <c r="AG17" s="113">
        <f t="shared" si="1"/>
        <v>25.2</v>
      </c>
    </row>
    <row r="18" spans="1:33" ht="17.100000000000001" customHeight="1" x14ac:dyDescent="0.2">
      <c r="A18" s="87" t="s">
        <v>9</v>
      </c>
      <c r="B18" s="16">
        <f>[14]Agosto!$H$5</f>
        <v>13.32</v>
      </c>
      <c r="C18" s="16" t="str">
        <f>[14]Agosto!$H$6</f>
        <v>*</v>
      </c>
      <c r="D18" s="16" t="str">
        <f>[14]Agosto!$H$7</f>
        <v>*</v>
      </c>
      <c r="E18" s="16">
        <f>[14]Agosto!$H$8</f>
        <v>10.8</v>
      </c>
      <c r="F18" s="16">
        <f>[14]Agosto!$H$9</f>
        <v>15.48</v>
      </c>
      <c r="G18" s="16">
        <f>[14]Agosto!$H$10</f>
        <v>15.840000000000002</v>
      </c>
      <c r="H18" s="16">
        <f>[14]Agosto!$H$11</f>
        <v>17.64</v>
      </c>
      <c r="I18" s="16">
        <f>[14]Agosto!$H$12</f>
        <v>23.040000000000003</v>
      </c>
      <c r="J18" s="16">
        <f>[14]Agosto!$H$13</f>
        <v>21.96</v>
      </c>
      <c r="K18" s="16">
        <f>[14]Agosto!$H$14</f>
        <v>15.48</v>
      </c>
      <c r="L18" s="16">
        <f>[14]Agosto!$H$15</f>
        <v>24.12</v>
      </c>
      <c r="M18" s="16">
        <f>[14]Agosto!$H$16</f>
        <v>31.319999999999997</v>
      </c>
      <c r="N18" s="16">
        <f>[14]Agosto!$H$17</f>
        <v>32.76</v>
      </c>
      <c r="O18" s="16">
        <f>[14]Agosto!$H$18</f>
        <v>15.120000000000001</v>
      </c>
      <c r="P18" s="16">
        <f>[14]Agosto!$H$19</f>
        <v>20.52</v>
      </c>
      <c r="Q18" s="16">
        <f>[14]Agosto!$H$20</f>
        <v>14.04</v>
      </c>
      <c r="R18" s="16">
        <f>[14]Agosto!$H$21</f>
        <v>12.96</v>
      </c>
      <c r="S18" s="16">
        <f>[14]Agosto!$H$22</f>
        <v>12.96</v>
      </c>
      <c r="T18" s="16">
        <f>[14]Agosto!$H$23</f>
        <v>18</v>
      </c>
      <c r="U18" s="16">
        <f>[14]Agosto!$H$24</f>
        <v>30.6</v>
      </c>
      <c r="V18" s="16">
        <f>[14]Agosto!$H$25</f>
        <v>24.12</v>
      </c>
      <c r="W18" s="16">
        <f>[14]Agosto!$H$26</f>
        <v>20.16</v>
      </c>
      <c r="X18" s="16">
        <f>[14]Agosto!$H$27</f>
        <v>18.720000000000002</v>
      </c>
      <c r="Y18" s="16">
        <f>[14]Agosto!$H$28</f>
        <v>21.240000000000002</v>
      </c>
      <c r="Z18" s="16">
        <f>[14]Agosto!$H$29</f>
        <v>17.64</v>
      </c>
      <c r="AA18" s="16">
        <f>[14]Agosto!$H$30</f>
        <v>15.120000000000001</v>
      </c>
      <c r="AB18" s="16">
        <f>[14]Agosto!$H$31</f>
        <v>15.48</v>
      </c>
      <c r="AC18" s="16">
        <f>[14]Agosto!$H$32</f>
        <v>18.720000000000002</v>
      </c>
      <c r="AD18" s="16">
        <f>[14]Agosto!$H$33</f>
        <v>15.840000000000002</v>
      </c>
      <c r="AE18" s="16">
        <f>[14]Agosto!$H$34</f>
        <v>9.3600000000000012</v>
      </c>
      <c r="AF18" s="16">
        <f>[14]Agosto!$H$35</f>
        <v>12.24</v>
      </c>
      <c r="AG18" s="113">
        <f t="shared" si="1"/>
        <v>32.76</v>
      </c>
    </row>
    <row r="19" spans="1:33" ht="17.100000000000001" customHeight="1" x14ac:dyDescent="0.2">
      <c r="A19" s="87" t="s">
        <v>46</v>
      </c>
      <c r="B19" s="16">
        <f>[15]Agosto!$H$5</f>
        <v>13.32</v>
      </c>
      <c r="C19" s="16">
        <f>[15]Agosto!$H$6</f>
        <v>19.079999999999998</v>
      </c>
      <c r="D19" s="16">
        <f>[15]Agosto!$H$7</f>
        <v>15.120000000000001</v>
      </c>
      <c r="E19" s="16">
        <f>[15]Agosto!$H$8</f>
        <v>11.16</v>
      </c>
      <c r="F19" s="16">
        <f>[15]Agosto!$H$9</f>
        <v>13.68</v>
      </c>
      <c r="G19" s="16">
        <f>[15]Agosto!$H$10</f>
        <v>11.520000000000001</v>
      </c>
      <c r="H19" s="16">
        <f>[15]Agosto!$H$11</f>
        <v>16.559999999999999</v>
      </c>
      <c r="I19" s="16">
        <f>[15]Agosto!$H$12</f>
        <v>14.76</v>
      </c>
      <c r="J19" s="16">
        <f>[15]Agosto!$H$13</f>
        <v>13.32</v>
      </c>
      <c r="K19" s="16">
        <f>[15]Agosto!$H$14</f>
        <v>16.559999999999999</v>
      </c>
      <c r="L19" s="16">
        <f>[15]Agosto!$H$15</f>
        <v>23.040000000000003</v>
      </c>
      <c r="M19" s="16">
        <f>[15]Agosto!$H$16</f>
        <v>23.759999999999998</v>
      </c>
      <c r="N19" s="16">
        <f>[15]Agosto!$H$17</f>
        <v>14.76</v>
      </c>
      <c r="O19" s="16">
        <f>[15]Agosto!$H$18</f>
        <v>12.96</v>
      </c>
      <c r="P19" s="16">
        <f>[15]Agosto!$H$19</f>
        <v>12.6</v>
      </c>
      <c r="Q19" s="16">
        <f>[15]Agosto!$H$20</f>
        <v>8.64</v>
      </c>
      <c r="R19" s="16">
        <f>[15]Agosto!$H$21</f>
        <v>4.32</v>
      </c>
      <c r="S19" s="16">
        <f>[15]Agosto!$H$22</f>
        <v>12.6</v>
      </c>
      <c r="T19" s="16">
        <f>[15]Agosto!$H$23</f>
        <v>21.96</v>
      </c>
      <c r="U19" s="16">
        <f>[15]Agosto!$H$24</f>
        <v>17.28</v>
      </c>
      <c r="V19" s="16">
        <f>[15]Agosto!$H$25</f>
        <v>11.16</v>
      </c>
      <c r="W19" s="16">
        <f>[15]Agosto!$H$26</f>
        <v>14.76</v>
      </c>
      <c r="X19" s="16">
        <f>[15]Agosto!$H$27</f>
        <v>19.440000000000001</v>
      </c>
      <c r="Y19" s="16">
        <f>[15]Agosto!$H$28</f>
        <v>19.079999999999998</v>
      </c>
      <c r="Z19" s="16">
        <f>[15]Agosto!$H$29</f>
        <v>19.079999999999998</v>
      </c>
      <c r="AA19" s="16">
        <f>[15]Agosto!$H$30</f>
        <v>17.28</v>
      </c>
      <c r="AB19" s="16">
        <f>[15]Agosto!$H$31</f>
        <v>13.68</v>
      </c>
      <c r="AC19" s="16">
        <f>[15]Agosto!$H$32</f>
        <v>16.920000000000002</v>
      </c>
      <c r="AD19" s="16">
        <f>[15]Agosto!$H$33</f>
        <v>13.32</v>
      </c>
      <c r="AE19" s="16">
        <f>[15]Agosto!$H$34</f>
        <v>13.32</v>
      </c>
      <c r="AF19" s="16">
        <f>[15]Agosto!$H$35</f>
        <v>12.6</v>
      </c>
      <c r="AG19" s="113">
        <f t="shared" si="1"/>
        <v>23.759999999999998</v>
      </c>
    </row>
    <row r="20" spans="1:33" ht="17.100000000000001" customHeight="1" x14ac:dyDescent="0.2">
      <c r="A20" s="87" t="s">
        <v>10</v>
      </c>
      <c r="B20" s="16">
        <f>[16]Agosto!$H$5</f>
        <v>10.44</v>
      </c>
      <c r="C20" s="16">
        <f>[16]Agosto!$H$6</f>
        <v>18.720000000000002</v>
      </c>
      <c r="D20" s="16">
        <f>[16]Agosto!$H$7</f>
        <v>14.76</v>
      </c>
      <c r="E20" s="16">
        <f>[16]Agosto!$H$8</f>
        <v>10.8</v>
      </c>
      <c r="F20" s="16">
        <f>[16]Agosto!$H$9</f>
        <v>15.48</v>
      </c>
      <c r="G20" s="16">
        <f>[16]Agosto!$H$10</f>
        <v>12.6</v>
      </c>
      <c r="H20" s="16">
        <f>[16]Agosto!$H$11</f>
        <v>14.4</v>
      </c>
      <c r="I20" s="16">
        <f>[16]Agosto!$H$12</f>
        <v>14.4</v>
      </c>
      <c r="J20" s="16">
        <f>[16]Agosto!$H$13</f>
        <v>13.32</v>
      </c>
      <c r="K20" s="16">
        <f>[16]Agosto!$H$14</f>
        <v>18</v>
      </c>
      <c r="L20" s="16">
        <f>[16]Agosto!$H$15</f>
        <v>23.759999999999998</v>
      </c>
      <c r="M20" s="16">
        <f>[16]Agosto!$H$16</f>
        <v>19.440000000000001</v>
      </c>
      <c r="N20" s="16">
        <f>[16]Agosto!$H$17</f>
        <v>15.840000000000002</v>
      </c>
      <c r="O20" s="16">
        <f>[16]Agosto!$H$18</f>
        <v>10.44</v>
      </c>
      <c r="P20" s="16">
        <f>[16]Agosto!$H$19</f>
        <v>11.879999999999999</v>
      </c>
      <c r="Q20" s="16">
        <f>[16]Agosto!$H$20</f>
        <v>10.08</v>
      </c>
      <c r="R20" s="16">
        <f>[16]Agosto!$H$21</f>
        <v>8.2799999999999994</v>
      </c>
      <c r="S20" s="16">
        <f>[16]Agosto!$H$22</f>
        <v>18</v>
      </c>
      <c r="T20" s="16">
        <f>[16]Agosto!$H$23</f>
        <v>14.4</v>
      </c>
      <c r="U20" s="16">
        <f>[16]Agosto!$H$24</f>
        <v>17.28</v>
      </c>
      <c r="V20" s="16">
        <f>[16]Agosto!$H$25</f>
        <v>12.96</v>
      </c>
      <c r="W20" s="16">
        <f>[16]Agosto!$H$26</f>
        <v>12.6</v>
      </c>
      <c r="X20" s="16">
        <f>[16]Agosto!$H$27</f>
        <v>11.879999999999999</v>
      </c>
      <c r="Y20" s="16">
        <f>[16]Agosto!$H$28</f>
        <v>17.28</v>
      </c>
      <c r="Z20" s="16">
        <f>[16]Agosto!$H$29</f>
        <v>19.8</v>
      </c>
      <c r="AA20" s="16">
        <f>[16]Agosto!$H$30</f>
        <v>14.76</v>
      </c>
      <c r="AB20" s="16">
        <f>[16]Agosto!$H$31</f>
        <v>16.2</v>
      </c>
      <c r="AC20" s="16">
        <f>[16]Agosto!$H$32</f>
        <v>17.64</v>
      </c>
      <c r="AD20" s="16">
        <f>[16]Agosto!$H$33</f>
        <v>13.32</v>
      </c>
      <c r="AE20" s="16">
        <f>[16]Agosto!$H$34</f>
        <v>10.08</v>
      </c>
      <c r="AF20" s="16">
        <f>[16]Agosto!$H$35</f>
        <v>10.8</v>
      </c>
      <c r="AG20" s="113">
        <f>MAX(B20:AF20)</f>
        <v>23.759999999999998</v>
      </c>
    </row>
    <row r="21" spans="1:33" ht="17.100000000000001" customHeight="1" x14ac:dyDescent="0.2">
      <c r="A21" s="87" t="s">
        <v>11</v>
      </c>
      <c r="B21" s="16">
        <f>[17]Agosto!$H$5</f>
        <v>9</v>
      </c>
      <c r="C21" s="16">
        <f>[17]Agosto!$H$6</f>
        <v>11.16</v>
      </c>
      <c r="D21" s="16">
        <f>[17]Agosto!$H$7</f>
        <v>9</v>
      </c>
      <c r="E21" s="16">
        <f>[17]Agosto!$H$8</f>
        <v>7.9200000000000008</v>
      </c>
      <c r="F21" s="16">
        <f>[17]Agosto!$H$9</f>
        <v>11.879999999999999</v>
      </c>
      <c r="G21" s="16">
        <f>[17]Agosto!$H$10</f>
        <v>9</v>
      </c>
      <c r="H21" s="16">
        <f>[17]Agosto!$H$11</f>
        <v>0</v>
      </c>
      <c r="I21" s="16">
        <f>[17]Agosto!$H$12</f>
        <v>9.3600000000000012</v>
      </c>
      <c r="J21" s="16">
        <f>[17]Agosto!$H$13</f>
        <v>16.2</v>
      </c>
      <c r="K21" s="16">
        <f>[17]Agosto!$H$14</f>
        <v>1.8</v>
      </c>
      <c r="L21" s="16">
        <f>[17]Agosto!$H$15</f>
        <v>8.2799999999999994</v>
      </c>
      <c r="M21" s="16">
        <f>[17]Agosto!$H$16</f>
        <v>8.64</v>
      </c>
      <c r="N21" s="16">
        <f>[17]Agosto!$H$17</f>
        <v>22.32</v>
      </c>
      <c r="O21" s="16">
        <f>[17]Agosto!$H$18</f>
        <v>3.24</v>
      </c>
      <c r="P21" s="16">
        <f>[17]Agosto!$H$19</f>
        <v>16.920000000000002</v>
      </c>
      <c r="Q21" s="16">
        <f>[17]Agosto!$H$20</f>
        <v>0.36000000000000004</v>
      </c>
      <c r="R21" s="16" t="str">
        <f>[17]Agosto!$H$21</f>
        <v>*</v>
      </c>
      <c r="S21" s="16">
        <f>[17]Agosto!$H$22</f>
        <v>0</v>
      </c>
      <c r="T21" s="16">
        <f>[17]Agosto!$H$23</f>
        <v>4.6800000000000006</v>
      </c>
      <c r="U21" s="16">
        <f>[17]Agosto!$H$24</f>
        <v>10.44</v>
      </c>
      <c r="V21" s="16">
        <f>[17]Agosto!$H$25</f>
        <v>6.12</v>
      </c>
      <c r="W21" s="16">
        <f>[17]Agosto!$H$26</f>
        <v>10.44</v>
      </c>
      <c r="X21" s="16">
        <f>[17]Agosto!$H$27</f>
        <v>3.24</v>
      </c>
      <c r="Y21" s="16">
        <f>[17]Agosto!$H$28</f>
        <v>2.16</v>
      </c>
      <c r="Z21" s="16">
        <f>[17]Agosto!$H$29</f>
        <v>1.4400000000000002</v>
      </c>
      <c r="AA21" s="16">
        <f>[17]Agosto!$H$30</f>
        <v>1.08</v>
      </c>
      <c r="AB21" s="16">
        <f>[17]Agosto!$H$31</f>
        <v>1.8</v>
      </c>
      <c r="AC21" s="16">
        <f>[17]Agosto!$H$32</f>
        <v>1.4400000000000002</v>
      </c>
      <c r="AD21" s="16">
        <f>[17]Agosto!$H$33</f>
        <v>0</v>
      </c>
      <c r="AE21" s="16">
        <f>[17]Agosto!$H$34</f>
        <v>1.8</v>
      </c>
      <c r="AF21" s="16">
        <f>[17]Agosto!$H$35</f>
        <v>4.6800000000000006</v>
      </c>
      <c r="AG21" s="113">
        <f>MAX(B21:AF21)</f>
        <v>22.32</v>
      </c>
    </row>
    <row r="22" spans="1:33" ht="17.100000000000001" customHeight="1" x14ac:dyDescent="0.2">
      <c r="A22" s="87" t="s">
        <v>12</v>
      </c>
      <c r="B22" s="16">
        <f>[18]Agosto!$H$5</f>
        <v>9</v>
      </c>
      <c r="C22" s="16">
        <f>[18]Agosto!$H$6</f>
        <v>11.520000000000001</v>
      </c>
      <c r="D22" s="16">
        <f>[18]Agosto!$H$7</f>
        <v>10.08</v>
      </c>
      <c r="E22" s="16">
        <f>[18]Agosto!$H$8</f>
        <v>7.9200000000000008</v>
      </c>
      <c r="F22" s="16">
        <f>[18]Agosto!$H$9</f>
        <v>4.6800000000000006</v>
      </c>
      <c r="G22" s="16">
        <f>[18]Agosto!$H$10</f>
        <v>8.2799999999999994</v>
      </c>
      <c r="H22" s="16">
        <f>[18]Agosto!$H$11</f>
        <v>11.879999999999999</v>
      </c>
      <c r="I22" s="16">
        <f>[18]Agosto!$H$12</f>
        <v>13.68</v>
      </c>
      <c r="J22" s="16">
        <f>[18]Agosto!$H$13</f>
        <v>12.24</v>
      </c>
      <c r="K22" s="16">
        <f>[18]Agosto!$H$14</f>
        <v>12.6</v>
      </c>
      <c r="L22" s="16">
        <f>[18]Agosto!$H$15</f>
        <v>16.2</v>
      </c>
      <c r="M22" s="16">
        <f>[18]Agosto!$H$16</f>
        <v>19.440000000000001</v>
      </c>
      <c r="N22" s="16">
        <f>[18]Agosto!$H$17</f>
        <v>8.2799999999999994</v>
      </c>
      <c r="O22" s="16">
        <f>[18]Agosto!$H$18</f>
        <v>7.9200000000000008</v>
      </c>
      <c r="P22" s="16">
        <f>[18]Agosto!$H$19</f>
        <v>13.32</v>
      </c>
      <c r="Q22" s="16">
        <f>[18]Agosto!$H$20</f>
        <v>14.04</v>
      </c>
      <c r="R22" s="16">
        <f>[18]Agosto!$H$21</f>
        <v>3.9600000000000004</v>
      </c>
      <c r="S22" s="16">
        <f>[18]Agosto!$H$22</f>
        <v>11.520000000000001</v>
      </c>
      <c r="T22" s="16">
        <f>[18]Agosto!$H$23</f>
        <v>18.720000000000002</v>
      </c>
      <c r="U22" s="16">
        <f>[18]Agosto!$H$24</f>
        <v>23.400000000000002</v>
      </c>
      <c r="V22" s="16">
        <f>[18]Agosto!$H$25</f>
        <v>15.120000000000001</v>
      </c>
      <c r="W22" s="16">
        <f>[18]Agosto!$H$26</f>
        <v>9.7200000000000006</v>
      </c>
      <c r="X22" s="16">
        <f>[18]Agosto!$H$27</f>
        <v>16.920000000000002</v>
      </c>
      <c r="Y22" s="16">
        <f>[18]Agosto!$H$28</f>
        <v>13.32</v>
      </c>
      <c r="Z22" s="16">
        <f>[18]Agosto!$H$29</f>
        <v>18.720000000000002</v>
      </c>
      <c r="AA22" s="16">
        <f>[18]Agosto!$H$30</f>
        <v>10.44</v>
      </c>
      <c r="AB22" s="16">
        <f>[18]Agosto!$H$31</f>
        <v>11.879999999999999</v>
      </c>
      <c r="AC22" s="16">
        <f>[18]Agosto!$H$32</f>
        <v>14.4</v>
      </c>
      <c r="AD22" s="16">
        <f>[18]Agosto!$H$33</f>
        <v>11.520000000000001</v>
      </c>
      <c r="AE22" s="16">
        <f>[18]Agosto!$H$34</f>
        <v>10.44</v>
      </c>
      <c r="AF22" s="16">
        <f>[18]Agosto!$H$35</f>
        <v>10.08</v>
      </c>
      <c r="AG22" s="113">
        <f>MAX(B22:AF22)</f>
        <v>23.400000000000002</v>
      </c>
    </row>
    <row r="23" spans="1:33" ht="17.100000000000001" customHeight="1" x14ac:dyDescent="0.2">
      <c r="A23" s="87" t="s">
        <v>13</v>
      </c>
      <c r="B23" s="16">
        <f>[19]Agosto!$H$5</f>
        <v>18</v>
      </c>
      <c r="C23" s="16">
        <f>[19]Agosto!$H$6</f>
        <v>26.28</v>
      </c>
      <c r="D23" s="16">
        <f>[19]Agosto!$H$7</f>
        <v>25.56</v>
      </c>
      <c r="E23" s="16">
        <f>[19]Agosto!$H$8</f>
        <v>0</v>
      </c>
      <c r="F23" s="16">
        <f>[19]Agosto!$H$9</f>
        <v>12.6</v>
      </c>
      <c r="G23" s="16">
        <f>[19]Agosto!$H$10</f>
        <v>1.08</v>
      </c>
      <c r="H23" s="16">
        <f>[19]Agosto!$H$11</f>
        <v>18.720000000000002</v>
      </c>
      <c r="I23" s="16">
        <f>[19]Agosto!$H$12</f>
        <v>25.56</v>
      </c>
      <c r="J23" s="16">
        <f>[19]Agosto!$H$13</f>
        <v>15.840000000000002</v>
      </c>
      <c r="K23" s="16">
        <f>[19]Agosto!$H$14</f>
        <v>17.64</v>
      </c>
      <c r="L23" s="16">
        <f>[19]Agosto!$H$15</f>
        <v>11.520000000000001</v>
      </c>
      <c r="M23" s="16">
        <f>[19]Agosto!$H$16</f>
        <v>18.720000000000002</v>
      </c>
      <c r="N23" s="16">
        <f>[19]Agosto!$H$17</f>
        <v>19.8</v>
      </c>
      <c r="O23" s="16">
        <f>[19]Agosto!$H$18</f>
        <v>0</v>
      </c>
      <c r="P23" s="16">
        <f>[19]Agosto!$H$19</f>
        <v>7.9200000000000008</v>
      </c>
      <c r="Q23" s="16">
        <f>[19]Agosto!$H$20</f>
        <v>2.52</v>
      </c>
      <c r="R23" s="16">
        <f>[19]Agosto!$H$21</f>
        <v>0</v>
      </c>
      <c r="S23" s="16">
        <f>[19]Agosto!$H$22</f>
        <v>5.7600000000000007</v>
      </c>
      <c r="T23" s="16">
        <f>[19]Agosto!$H$23</f>
        <v>20.16</v>
      </c>
      <c r="U23" s="16">
        <f>[19]Agosto!$H$24</f>
        <v>28.08</v>
      </c>
      <c r="V23" s="16">
        <f>[19]Agosto!$H$25</f>
        <v>0.72000000000000008</v>
      </c>
      <c r="W23" s="16">
        <f>[19]Agosto!$H$26</f>
        <v>0</v>
      </c>
      <c r="X23" s="16">
        <f>[19]Agosto!$H$27</f>
        <v>3.24</v>
      </c>
      <c r="Y23" s="16">
        <f>[19]Agosto!$H$28</f>
        <v>2.52</v>
      </c>
      <c r="Z23" s="16">
        <f>[19]Agosto!$H$29</f>
        <v>21.96</v>
      </c>
      <c r="AA23" s="16">
        <f>[19]Agosto!$H$30</f>
        <v>18</v>
      </c>
      <c r="AB23" s="16">
        <f>[19]Agosto!$H$31</f>
        <v>5.04</v>
      </c>
      <c r="AC23" s="16">
        <f>[19]Agosto!$H$32</f>
        <v>23.759999999999998</v>
      </c>
      <c r="AD23" s="16">
        <f>[19]Agosto!$H$33</f>
        <v>18.36</v>
      </c>
      <c r="AE23" s="16">
        <f>[19]Agosto!$H$34</f>
        <v>19.440000000000001</v>
      </c>
      <c r="AF23" s="16">
        <f>[19]Agosto!$H$35</f>
        <v>0.36000000000000004</v>
      </c>
      <c r="AG23" s="113">
        <f>MAX(B23:AF23)</f>
        <v>28.08</v>
      </c>
    </row>
    <row r="24" spans="1:33" ht="17.100000000000001" customHeight="1" x14ac:dyDescent="0.2">
      <c r="A24" s="87" t="s">
        <v>14</v>
      </c>
      <c r="B24" s="16">
        <f>[20]Agosto!$H$5</f>
        <v>10.44</v>
      </c>
      <c r="C24" s="16">
        <f>[20]Agosto!$H$6</f>
        <v>12.6</v>
      </c>
      <c r="D24" s="16">
        <f>[20]Agosto!$H$7</f>
        <v>16.2</v>
      </c>
      <c r="E24" s="16">
        <f>[20]Agosto!$H$8</f>
        <v>12.6</v>
      </c>
      <c r="F24" s="16">
        <f>[20]Agosto!$H$9</f>
        <v>18</v>
      </c>
      <c r="G24" s="16">
        <f>[20]Agosto!$H$10</f>
        <v>15.48</v>
      </c>
      <c r="H24" s="16">
        <f>[20]Agosto!$H$11</f>
        <v>13.68</v>
      </c>
      <c r="I24" s="16">
        <f>[20]Agosto!$H$12</f>
        <v>11.879999999999999</v>
      </c>
      <c r="J24" s="16">
        <f>[20]Agosto!$H$13</f>
        <v>13.32</v>
      </c>
      <c r="K24" s="16">
        <f>[20]Agosto!$H$14</f>
        <v>13.68</v>
      </c>
      <c r="L24" s="16">
        <f>[20]Agosto!$H$15</f>
        <v>10.8</v>
      </c>
      <c r="M24" s="16">
        <f>[20]Agosto!$H$16</f>
        <v>15.120000000000001</v>
      </c>
      <c r="N24" s="16">
        <f>[20]Agosto!$H$17</f>
        <v>32.04</v>
      </c>
      <c r="O24" s="16">
        <f>[20]Agosto!$H$18</f>
        <v>10.08</v>
      </c>
      <c r="P24" s="16">
        <f>[20]Agosto!$H$19</f>
        <v>29.16</v>
      </c>
      <c r="Q24" s="16">
        <f>[20]Agosto!$H$20</f>
        <v>16.559999999999999</v>
      </c>
      <c r="R24" s="16">
        <f>[20]Agosto!$H$21</f>
        <v>12.24</v>
      </c>
      <c r="S24" s="16">
        <f>[20]Agosto!$H$22</f>
        <v>9.7200000000000006</v>
      </c>
      <c r="T24" s="16">
        <f>[20]Agosto!$H$23</f>
        <v>11.879999999999999</v>
      </c>
      <c r="U24" s="16">
        <f>[20]Agosto!$H$24</f>
        <v>20.52</v>
      </c>
      <c r="V24" s="16">
        <f>[20]Agosto!$H$25</f>
        <v>19.8</v>
      </c>
      <c r="W24" s="16">
        <f>[20]Agosto!$H$26</f>
        <v>14.04</v>
      </c>
      <c r="X24" s="16">
        <f>[20]Agosto!$H$27</f>
        <v>24.840000000000003</v>
      </c>
      <c r="Y24" s="16">
        <f>[20]Agosto!$H$28</f>
        <v>17.64</v>
      </c>
      <c r="Z24" s="16">
        <f>[20]Agosto!$H$29</f>
        <v>12.96</v>
      </c>
      <c r="AA24" s="16">
        <f>[20]Agosto!$H$30</f>
        <v>15.48</v>
      </c>
      <c r="AB24" s="16">
        <f>[20]Agosto!$H$31</f>
        <v>13.32</v>
      </c>
      <c r="AC24" s="16">
        <f>[20]Agosto!$H$32</f>
        <v>13.68</v>
      </c>
      <c r="AD24" s="16">
        <f>[20]Agosto!$H$33</f>
        <v>11.16</v>
      </c>
      <c r="AE24" s="16">
        <f>[20]Agosto!$H$34</f>
        <v>15.48</v>
      </c>
      <c r="AF24" s="16">
        <f>[20]Agosto!$H$35</f>
        <v>14.76</v>
      </c>
      <c r="AG24" s="113">
        <f>MAX(B24:AF24)</f>
        <v>32.04</v>
      </c>
    </row>
    <row r="25" spans="1:33" ht="17.100000000000001" customHeight="1" x14ac:dyDescent="0.2">
      <c r="A25" s="87" t="s">
        <v>15</v>
      </c>
      <c r="B25" s="16">
        <f>[21]Agosto!$H$5</f>
        <v>19.440000000000001</v>
      </c>
      <c r="C25" s="16">
        <f>[21]Agosto!$H$6</f>
        <v>21.96</v>
      </c>
      <c r="D25" s="16">
        <f>[21]Agosto!$H$7</f>
        <v>23.759999999999998</v>
      </c>
      <c r="E25" s="16">
        <f>[21]Agosto!$H$8</f>
        <v>17.28</v>
      </c>
      <c r="F25" s="16">
        <f>[21]Agosto!$H$9</f>
        <v>26.28</v>
      </c>
      <c r="G25" s="16">
        <f>[21]Agosto!$H$10</f>
        <v>25.2</v>
      </c>
      <c r="H25" s="16">
        <f>[21]Agosto!$H$11</f>
        <v>21.240000000000002</v>
      </c>
      <c r="I25" s="16">
        <f>[21]Agosto!$H$12</f>
        <v>19.079999999999998</v>
      </c>
      <c r="J25" s="16">
        <f>[21]Agosto!$H$13</f>
        <v>16.559999999999999</v>
      </c>
      <c r="K25" s="16">
        <f>[21]Agosto!$H$14</f>
        <v>15.120000000000001</v>
      </c>
      <c r="L25" s="16">
        <f>[21]Agosto!$H$15</f>
        <v>21.96</v>
      </c>
      <c r="M25" s="16">
        <f>[21]Agosto!$H$16</f>
        <v>24.12</v>
      </c>
      <c r="N25" s="16">
        <f>[21]Agosto!$H$17</f>
        <v>20.16</v>
      </c>
      <c r="O25" s="16">
        <f>[21]Agosto!$H$18</f>
        <v>18.36</v>
      </c>
      <c r="P25" s="16">
        <f>[21]Agosto!$H$19</f>
        <v>19.440000000000001</v>
      </c>
      <c r="Q25" s="16">
        <f>[21]Agosto!$H$20</f>
        <v>17.64</v>
      </c>
      <c r="R25" s="16">
        <f>[21]Agosto!$H$21</f>
        <v>17.28</v>
      </c>
      <c r="S25" s="16">
        <f>[21]Agosto!$H$22</f>
        <v>16.2</v>
      </c>
      <c r="T25" s="16">
        <f>[21]Agosto!$H$23</f>
        <v>18.36</v>
      </c>
      <c r="U25" s="16">
        <f>[21]Agosto!$H$24</f>
        <v>25.92</v>
      </c>
      <c r="V25" s="16">
        <f>[21]Agosto!$H$25</f>
        <v>17.28</v>
      </c>
      <c r="W25" s="16">
        <f>[21]Agosto!$H$26</f>
        <v>25.92</v>
      </c>
      <c r="X25" s="16">
        <f>[21]Agosto!$H$27</f>
        <v>21.240000000000002</v>
      </c>
      <c r="Y25" s="16">
        <f>[21]Agosto!$H$28</f>
        <v>21.6</v>
      </c>
      <c r="Z25" s="16">
        <f>[21]Agosto!$H$29</f>
        <v>23.759999999999998</v>
      </c>
      <c r="AA25" s="16">
        <f>[21]Agosto!$H$30</f>
        <v>17.64</v>
      </c>
      <c r="AB25" s="16">
        <f>[21]Agosto!$H$31</f>
        <v>16.559999999999999</v>
      </c>
      <c r="AC25" s="16">
        <f>[21]Agosto!$H$32</f>
        <v>19.8</v>
      </c>
      <c r="AD25" s="16">
        <f>[21]Agosto!$H$33</f>
        <v>21.240000000000002</v>
      </c>
      <c r="AE25" s="16">
        <f>[21]Agosto!$H$34</f>
        <v>15.840000000000002</v>
      </c>
      <c r="AF25" s="16">
        <f>[21]Agosto!$H$35</f>
        <v>16.2</v>
      </c>
      <c r="AG25" s="113">
        <f t="shared" ref="AG25:AG30" si="2">MAX(B25:AF25)</f>
        <v>26.28</v>
      </c>
    </row>
    <row r="26" spans="1:33" ht="17.100000000000001" customHeight="1" x14ac:dyDescent="0.2">
      <c r="A26" s="87" t="s">
        <v>16</v>
      </c>
      <c r="B26" s="16">
        <f>[22]Agosto!$H$5</f>
        <v>13.68</v>
      </c>
      <c r="C26" s="16">
        <f>[22]Agosto!$H$6</f>
        <v>14.04</v>
      </c>
      <c r="D26" s="16">
        <f>[22]Agosto!$H$7</f>
        <v>13.68</v>
      </c>
      <c r="E26" s="16">
        <f>[22]Agosto!$H$8</f>
        <v>8.64</v>
      </c>
      <c r="F26" s="16">
        <f>[22]Agosto!$H$9</f>
        <v>8.2799999999999994</v>
      </c>
      <c r="G26" s="16">
        <f>[22]Agosto!$H$10</f>
        <v>11.879999999999999</v>
      </c>
      <c r="H26" s="16">
        <f>[22]Agosto!$H$11</f>
        <v>17.64</v>
      </c>
      <c r="I26" s="16">
        <f>[22]Agosto!$H$12</f>
        <v>16.559999999999999</v>
      </c>
      <c r="J26" s="16">
        <f>[22]Agosto!$H$13</f>
        <v>18</v>
      </c>
      <c r="K26" s="16">
        <f>[22]Agosto!$H$14</f>
        <v>20.52</v>
      </c>
      <c r="L26" s="16">
        <f>[22]Agosto!$H$15</f>
        <v>22.68</v>
      </c>
      <c r="M26" s="16">
        <f>[22]Agosto!$H$16</f>
        <v>18.36</v>
      </c>
      <c r="N26" s="16">
        <f>[22]Agosto!$H$17</f>
        <v>12.96</v>
      </c>
      <c r="O26" s="16">
        <f>[22]Agosto!$H$18</f>
        <v>11.16</v>
      </c>
      <c r="P26" s="16">
        <f>[22]Agosto!$H$19</f>
        <v>10.44</v>
      </c>
      <c r="Q26" s="16">
        <f>[22]Agosto!$H$20</f>
        <v>10.8</v>
      </c>
      <c r="R26" s="16">
        <f>[22]Agosto!$H$21</f>
        <v>11.16</v>
      </c>
      <c r="S26" s="16">
        <f>[22]Agosto!$H$22</f>
        <v>11.16</v>
      </c>
      <c r="T26" s="16">
        <f>[22]Agosto!$H$23</f>
        <v>21.240000000000002</v>
      </c>
      <c r="U26" s="16">
        <f>[22]Agosto!$H$24</f>
        <v>30.96</v>
      </c>
      <c r="V26" s="16">
        <f>[22]Agosto!$H$25</f>
        <v>20.16</v>
      </c>
      <c r="W26" s="16">
        <f>[22]Agosto!$H$26</f>
        <v>11.16</v>
      </c>
      <c r="X26" s="16">
        <f>[22]Agosto!$H$27</f>
        <v>23.400000000000002</v>
      </c>
      <c r="Y26" s="16">
        <f>[22]Agosto!$H$28</f>
        <v>19.440000000000001</v>
      </c>
      <c r="Z26" s="16">
        <f>[22]Agosto!$H$29</f>
        <v>24.12</v>
      </c>
      <c r="AA26" s="16">
        <f>[22]Agosto!$H$30</f>
        <v>17.28</v>
      </c>
      <c r="AB26" s="16">
        <f>[22]Agosto!$H$31</f>
        <v>12.6</v>
      </c>
      <c r="AC26" s="16">
        <f>[22]Agosto!$H$32</f>
        <v>15.840000000000002</v>
      </c>
      <c r="AD26" s="16">
        <f>[22]Agosto!$H$33</f>
        <v>16.920000000000002</v>
      </c>
      <c r="AE26" s="16">
        <f>[22]Agosto!$H$34</f>
        <v>17.28</v>
      </c>
      <c r="AF26" s="16">
        <f>[22]Agosto!$H$35</f>
        <v>12.6</v>
      </c>
      <c r="AG26" s="113">
        <f t="shared" si="2"/>
        <v>30.96</v>
      </c>
    </row>
    <row r="27" spans="1:33" ht="17.100000000000001" customHeight="1" x14ac:dyDescent="0.2">
      <c r="A27" s="87" t="s">
        <v>17</v>
      </c>
      <c r="B27" s="16">
        <f>[23]Agosto!$H$5</f>
        <v>18</v>
      </c>
      <c r="C27" s="16">
        <f>[23]Agosto!$H$6</f>
        <v>35.28</v>
      </c>
      <c r="D27" s="16">
        <f>[23]Agosto!$H$7</f>
        <v>23.759999999999998</v>
      </c>
      <c r="E27" s="16">
        <f>[23]Agosto!$H$8</f>
        <v>12.6</v>
      </c>
      <c r="F27" s="16">
        <f>[23]Agosto!$H$9</f>
        <v>19.440000000000001</v>
      </c>
      <c r="G27" s="16">
        <f>[23]Agosto!$H$10</f>
        <v>15.48</v>
      </c>
      <c r="H27" s="16">
        <f>[23]Agosto!$H$11</f>
        <v>21.6</v>
      </c>
      <c r="I27" s="16">
        <f>[23]Agosto!$H$12</f>
        <v>25.56</v>
      </c>
      <c r="J27" s="16">
        <f>[23]Agosto!$H$13</f>
        <v>26.64</v>
      </c>
      <c r="K27" s="16">
        <f>[23]Agosto!$H$14</f>
        <v>18</v>
      </c>
      <c r="L27" s="16">
        <f>[23]Agosto!$H$15</f>
        <v>25.2</v>
      </c>
      <c r="M27" s="16">
        <f>[23]Agosto!$H$16</f>
        <v>29.52</v>
      </c>
      <c r="N27" s="16">
        <f>[23]Agosto!$H$17</f>
        <v>26.64</v>
      </c>
      <c r="O27" s="16">
        <f>[23]Agosto!$H$18</f>
        <v>10.08</v>
      </c>
      <c r="P27" s="16">
        <f>[23]Agosto!$H$19</f>
        <v>21.6</v>
      </c>
      <c r="Q27" s="16">
        <f>[23]Agosto!$H$20</f>
        <v>14.4</v>
      </c>
      <c r="R27" s="16">
        <f>[23]Agosto!$H$21</f>
        <v>7.5600000000000005</v>
      </c>
      <c r="S27" s="16">
        <f>[23]Agosto!$H$22</f>
        <v>14.04</v>
      </c>
      <c r="T27" s="16">
        <f>[23]Agosto!$H$23</f>
        <v>21.6</v>
      </c>
      <c r="U27" s="16">
        <f>[23]Agosto!$H$24</f>
        <v>30.6</v>
      </c>
      <c r="V27" s="16">
        <f>[23]Agosto!$H$25</f>
        <v>14.04</v>
      </c>
      <c r="W27" s="16">
        <f>[23]Agosto!$H$26</f>
        <v>13.32</v>
      </c>
      <c r="X27" s="16">
        <f>[23]Agosto!$H$27</f>
        <v>42.480000000000004</v>
      </c>
      <c r="Y27" s="16">
        <f>[23]Agosto!$H$28</f>
        <v>22.32</v>
      </c>
      <c r="Z27" s="16">
        <f>[23]Agosto!$H$29</f>
        <v>18.720000000000002</v>
      </c>
      <c r="AA27" s="16">
        <f>[23]Agosto!$H$30</f>
        <v>16.559999999999999</v>
      </c>
      <c r="AB27" s="16">
        <f>[23]Agosto!$H$31</f>
        <v>23.040000000000003</v>
      </c>
      <c r="AC27" s="16">
        <f>[23]Agosto!$H$32</f>
        <v>16.559999999999999</v>
      </c>
      <c r="AD27" s="16">
        <f>[23]Agosto!$H$33</f>
        <v>15.48</v>
      </c>
      <c r="AE27" s="16">
        <f>[23]Agosto!$H$34</f>
        <v>15.48</v>
      </c>
      <c r="AF27" s="16">
        <f>[23]Agosto!$H$35</f>
        <v>12.24</v>
      </c>
      <c r="AG27" s="113">
        <f t="shared" si="2"/>
        <v>42.480000000000004</v>
      </c>
    </row>
    <row r="28" spans="1:33" ht="17.100000000000001" customHeight="1" x14ac:dyDescent="0.2">
      <c r="A28" s="87" t="s">
        <v>18</v>
      </c>
      <c r="B28" s="16">
        <f>[24]Agosto!$H$5</f>
        <v>5.04</v>
      </c>
      <c r="C28" s="16">
        <f>[24]Agosto!$H$6</f>
        <v>14.76</v>
      </c>
      <c r="D28" s="16">
        <f>[24]Agosto!$H$7</f>
        <v>27</v>
      </c>
      <c r="E28" s="16">
        <f>[24]Agosto!$H$8</f>
        <v>12.6</v>
      </c>
      <c r="F28" s="16">
        <f>[24]Agosto!$H$9</f>
        <v>14.4</v>
      </c>
      <c r="G28" s="16">
        <f>[24]Agosto!$H$10</f>
        <v>10.8</v>
      </c>
      <c r="H28" s="16">
        <f>[24]Agosto!$H$11</f>
        <v>13.32</v>
      </c>
      <c r="I28" s="16">
        <f>[24]Agosto!$H$12</f>
        <v>21.240000000000002</v>
      </c>
      <c r="J28" s="16">
        <f>[24]Agosto!$H$13</f>
        <v>14.04</v>
      </c>
      <c r="K28" s="16">
        <f>[24]Agosto!$H$14</f>
        <v>7.2</v>
      </c>
      <c r="L28" s="16">
        <f>[24]Agosto!$H$15</f>
        <v>18.720000000000002</v>
      </c>
      <c r="M28" s="16">
        <f>[24]Agosto!$H$16</f>
        <v>27.36</v>
      </c>
      <c r="N28" s="16">
        <f>[24]Agosto!$H$17</f>
        <v>27.36</v>
      </c>
      <c r="O28" s="16">
        <f>[24]Agosto!$H$18</f>
        <v>7.2</v>
      </c>
      <c r="P28" s="16">
        <f>[24]Agosto!$H$19</f>
        <v>22.68</v>
      </c>
      <c r="Q28" s="16">
        <f>[24]Agosto!$H$20</f>
        <v>7.9200000000000008</v>
      </c>
      <c r="R28" s="16">
        <f>[24]Agosto!$H$21</f>
        <v>13.68</v>
      </c>
      <c r="S28" s="16">
        <f>[24]Agosto!$H$22</f>
        <v>1.4400000000000002</v>
      </c>
      <c r="T28" s="16">
        <f>[24]Agosto!$H$23</f>
        <v>10.44</v>
      </c>
      <c r="U28" s="16">
        <f>[24]Agosto!$H$24</f>
        <v>33.480000000000004</v>
      </c>
      <c r="V28" s="16">
        <f>[24]Agosto!$H$25</f>
        <v>18</v>
      </c>
      <c r="W28" s="16">
        <f>[24]Agosto!$H$26</f>
        <v>18.36</v>
      </c>
      <c r="X28" s="16">
        <f>[24]Agosto!$H$27</f>
        <v>19.079999999999998</v>
      </c>
      <c r="Y28" s="16">
        <f>[24]Agosto!$H$28</f>
        <v>24.48</v>
      </c>
      <c r="Z28" s="16">
        <f>[24]Agosto!$H$29</f>
        <v>19.079999999999998</v>
      </c>
      <c r="AA28" s="16">
        <f>[24]Agosto!$H$30</f>
        <v>5.7600000000000007</v>
      </c>
      <c r="AB28" s="16">
        <f>[24]Agosto!$H$31</f>
        <v>6.48</v>
      </c>
      <c r="AC28" s="16">
        <f>[24]Agosto!$H$32</f>
        <v>9.3600000000000012</v>
      </c>
      <c r="AD28" s="16">
        <f>[24]Agosto!$H$33</f>
        <v>12.6</v>
      </c>
      <c r="AE28" s="16">
        <f>[24]Agosto!$H$34</f>
        <v>1.8</v>
      </c>
      <c r="AF28" s="16">
        <f>[24]Agosto!$H$35</f>
        <v>7.2</v>
      </c>
      <c r="AG28" s="113">
        <f t="shared" si="2"/>
        <v>33.480000000000004</v>
      </c>
    </row>
    <row r="29" spans="1:33" ht="17.100000000000001" customHeight="1" x14ac:dyDescent="0.2">
      <c r="A29" s="87" t="s">
        <v>19</v>
      </c>
      <c r="B29" s="16">
        <f>[25]Agosto!$H$5</f>
        <v>16.920000000000002</v>
      </c>
      <c r="C29" s="16">
        <f>[25]Agosto!$H$6</f>
        <v>20.16</v>
      </c>
      <c r="D29" s="16">
        <f>[25]Agosto!$H$7</f>
        <v>20.16</v>
      </c>
      <c r="E29" s="16">
        <f>[25]Agosto!$H$8</f>
        <v>20.52</v>
      </c>
      <c r="F29" s="16">
        <f>[25]Agosto!$H$9</f>
        <v>20.88</v>
      </c>
      <c r="G29" s="16">
        <f>[25]Agosto!$H$10</f>
        <v>23.759999999999998</v>
      </c>
      <c r="H29" s="16">
        <f>[25]Agosto!$H$11</f>
        <v>19.079999999999998</v>
      </c>
      <c r="I29" s="16">
        <f>[25]Agosto!$H$12</f>
        <v>17.28</v>
      </c>
      <c r="J29" s="16">
        <f>[25]Agosto!$H$13</f>
        <v>13.32</v>
      </c>
      <c r="K29" s="16">
        <f>[25]Agosto!$H$14</f>
        <v>19.8</v>
      </c>
      <c r="L29" s="16">
        <f>[25]Agosto!$H$15</f>
        <v>29.880000000000003</v>
      </c>
      <c r="M29" s="16">
        <f>[25]Agosto!$H$16</f>
        <v>25.56</v>
      </c>
      <c r="N29" s="16">
        <f>[25]Agosto!$H$17</f>
        <v>16.559999999999999</v>
      </c>
      <c r="O29" s="16">
        <f>[25]Agosto!$H$18</f>
        <v>11.16</v>
      </c>
      <c r="P29" s="16">
        <f>[25]Agosto!$H$19</f>
        <v>13.68</v>
      </c>
      <c r="Q29" s="16">
        <f>[25]Agosto!$H$20</f>
        <v>12.24</v>
      </c>
      <c r="R29" s="16">
        <f>[25]Agosto!$H$21</f>
        <v>9.3600000000000012</v>
      </c>
      <c r="S29" s="16">
        <f>[25]Agosto!$H$22</f>
        <v>19.079999999999998</v>
      </c>
      <c r="T29" s="16">
        <f>[25]Agosto!$H$23</f>
        <v>21.96</v>
      </c>
      <c r="U29" s="16">
        <f>[25]Agosto!$H$24</f>
        <v>29.880000000000003</v>
      </c>
      <c r="V29" s="16">
        <f>[25]Agosto!$H$25</f>
        <v>22.68</v>
      </c>
      <c r="W29" s="16">
        <f>[25]Agosto!$H$26</f>
        <v>23.040000000000003</v>
      </c>
      <c r="X29" s="16">
        <f>[25]Agosto!$H$27</f>
        <v>29.880000000000003</v>
      </c>
      <c r="Y29" s="16">
        <f>[25]Agosto!$H$28</f>
        <v>23.759999999999998</v>
      </c>
      <c r="Z29" s="16">
        <f>[25]Agosto!$H$29</f>
        <v>24.48</v>
      </c>
      <c r="AA29" s="16">
        <f>[25]Agosto!$H$30</f>
        <v>22.32</v>
      </c>
      <c r="AB29" s="16">
        <f>[25]Agosto!$H$31</f>
        <v>24.840000000000003</v>
      </c>
      <c r="AC29" s="16">
        <f>[25]Agosto!$H$32</f>
        <v>23.759999999999998</v>
      </c>
      <c r="AD29" s="16">
        <f>[25]Agosto!$H$33</f>
        <v>18.720000000000002</v>
      </c>
      <c r="AE29" s="16">
        <f>[25]Agosto!$H$34</f>
        <v>21.6</v>
      </c>
      <c r="AF29" s="16">
        <f>[25]Agosto!$H$35</f>
        <v>20.52</v>
      </c>
      <c r="AG29" s="113">
        <f t="shared" si="2"/>
        <v>29.880000000000003</v>
      </c>
    </row>
    <row r="30" spans="1:33" ht="17.100000000000001" customHeight="1" x14ac:dyDescent="0.2">
      <c r="A30" s="87" t="s">
        <v>31</v>
      </c>
      <c r="B30" s="16">
        <f>[26]Agosto!$H$5</f>
        <v>16.920000000000002</v>
      </c>
      <c r="C30" s="16">
        <f>[26]Agosto!$H$6</f>
        <v>25.92</v>
      </c>
      <c r="D30" s="16">
        <f>[26]Agosto!$H$7</f>
        <v>11.520000000000001</v>
      </c>
      <c r="E30" s="16">
        <f>[26]Agosto!$H$8</f>
        <v>9</v>
      </c>
      <c r="F30" s="16">
        <f>[26]Agosto!$H$9</f>
        <v>22.32</v>
      </c>
      <c r="G30" s="16">
        <f>[26]Agosto!$H$10</f>
        <v>19.440000000000001</v>
      </c>
      <c r="H30" s="16">
        <f>[26]Agosto!$H$11</f>
        <v>16.920000000000002</v>
      </c>
      <c r="I30" s="16">
        <f>[26]Agosto!$H$12</f>
        <v>19.440000000000001</v>
      </c>
      <c r="J30" s="16">
        <f>[26]Agosto!$H$13</f>
        <v>18</v>
      </c>
      <c r="K30" s="16">
        <f>[26]Agosto!$H$14</f>
        <v>16.559999999999999</v>
      </c>
      <c r="L30" s="16">
        <f>[26]Agosto!$H$15</f>
        <v>21.96</v>
      </c>
      <c r="M30" s="16">
        <f>[26]Agosto!$H$16</f>
        <v>27.720000000000002</v>
      </c>
      <c r="N30" s="16">
        <f>[26]Agosto!$H$17</f>
        <v>10.44</v>
      </c>
      <c r="O30" s="16">
        <f>[26]Agosto!$H$18</f>
        <v>15.48</v>
      </c>
      <c r="P30" s="16">
        <f>[26]Agosto!$H$19</f>
        <v>12.6</v>
      </c>
      <c r="Q30" s="16" t="str">
        <f>[26]Agosto!$H$20</f>
        <v>*</v>
      </c>
      <c r="R30" s="16" t="str">
        <f>[26]Agosto!$H$21</f>
        <v>*</v>
      </c>
      <c r="S30" s="16">
        <f>[26]Agosto!$H$22</f>
        <v>5.7600000000000007</v>
      </c>
      <c r="T30" s="16">
        <f>[26]Agosto!$H$23</f>
        <v>16.920000000000002</v>
      </c>
      <c r="U30" s="16">
        <f>[26]Agosto!$H$24</f>
        <v>22.68</v>
      </c>
      <c r="V30" s="16">
        <f>[26]Agosto!$H$25</f>
        <v>18.720000000000002</v>
      </c>
      <c r="W30" s="16">
        <f>[26]Agosto!$H$26</f>
        <v>11.879999999999999</v>
      </c>
      <c r="X30" s="16">
        <f>[26]Agosto!$H$27</f>
        <v>11.879999999999999</v>
      </c>
      <c r="Y30" s="16">
        <f>[26]Agosto!$H$28</f>
        <v>12.96</v>
      </c>
      <c r="Z30" s="16">
        <f>[26]Agosto!$H$29</f>
        <v>28.8</v>
      </c>
      <c r="AA30" s="16">
        <f>[26]Agosto!$H$30</f>
        <v>14.76</v>
      </c>
      <c r="AB30" s="16" t="str">
        <f>[26]Agosto!$H$31</f>
        <v>*</v>
      </c>
      <c r="AC30" s="16">
        <f>[26]Agosto!$H$32</f>
        <v>20.16</v>
      </c>
      <c r="AD30" s="16">
        <f>[26]Agosto!$H$33</f>
        <v>16.559999999999999</v>
      </c>
      <c r="AE30" s="16" t="str">
        <f>[26]Agosto!$H$34</f>
        <v>*</v>
      </c>
      <c r="AF30" s="16">
        <f>[26]Agosto!$H$35</f>
        <v>12.96</v>
      </c>
      <c r="AG30" s="113">
        <f t="shared" si="2"/>
        <v>28.8</v>
      </c>
    </row>
    <row r="31" spans="1:33" ht="17.100000000000001" customHeight="1" x14ac:dyDescent="0.2">
      <c r="A31" s="87" t="s">
        <v>48</v>
      </c>
      <c r="B31" s="16">
        <f>[27]Agosto!$H$5</f>
        <v>21.96</v>
      </c>
      <c r="C31" s="16">
        <f>[27]Agosto!$H$6</f>
        <v>22.68</v>
      </c>
      <c r="D31" s="16">
        <f>[27]Agosto!$H$7</f>
        <v>19.8</v>
      </c>
      <c r="E31" s="16">
        <f>[27]Agosto!$H$8</f>
        <v>23.759999999999998</v>
      </c>
      <c r="F31" s="16">
        <f>[27]Agosto!$H$9</f>
        <v>17.28</v>
      </c>
      <c r="G31" s="16">
        <f>[27]Agosto!$H$10</f>
        <v>19.8</v>
      </c>
      <c r="H31" s="16">
        <f>[27]Agosto!$H$11</f>
        <v>17.28</v>
      </c>
      <c r="I31" s="16">
        <f>[27]Agosto!$H$12</f>
        <v>23.400000000000002</v>
      </c>
      <c r="J31" s="16">
        <f>[27]Agosto!$H$13</f>
        <v>16.2</v>
      </c>
      <c r="K31" s="16">
        <f>[27]Agosto!$H$14</f>
        <v>20.16</v>
      </c>
      <c r="L31" s="16">
        <f>[27]Agosto!$H$15</f>
        <v>23.040000000000003</v>
      </c>
      <c r="M31" s="16">
        <f>[27]Agosto!$H$16</f>
        <v>26.64</v>
      </c>
      <c r="N31" s="16">
        <f>[27]Agosto!$H$17</f>
        <v>23.400000000000002</v>
      </c>
      <c r="O31" s="16">
        <f>[27]Agosto!$H$18</f>
        <v>17.28</v>
      </c>
      <c r="P31" s="16">
        <f>[27]Agosto!$H$19</f>
        <v>14.76</v>
      </c>
      <c r="Q31" s="16">
        <f>[27]Agosto!$H$20</f>
        <v>36.72</v>
      </c>
      <c r="R31" s="16">
        <f>[27]Agosto!$H$21</f>
        <v>33.840000000000003</v>
      </c>
      <c r="S31" s="16">
        <f>[27]Agosto!$H$22</f>
        <v>29.52</v>
      </c>
      <c r="T31" s="16">
        <f>[27]Agosto!$H$23</f>
        <v>28.8</v>
      </c>
      <c r="U31" s="16">
        <f>[27]Agosto!$H$24</f>
        <v>23.040000000000003</v>
      </c>
      <c r="V31" s="16">
        <f>[27]Agosto!$H$25</f>
        <v>27</v>
      </c>
      <c r="W31" s="16">
        <f>[27]Agosto!$H$26</f>
        <v>25.56</v>
      </c>
      <c r="X31" s="16">
        <f>[27]Agosto!$H$27</f>
        <v>25.56</v>
      </c>
      <c r="Y31" s="16">
        <f>[27]Agosto!$H$28</f>
        <v>27</v>
      </c>
      <c r="Z31" s="16">
        <f>[27]Agosto!$H$29</f>
        <v>20.16</v>
      </c>
      <c r="AA31" s="16">
        <f>[27]Agosto!$H$30</f>
        <v>18</v>
      </c>
      <c r="AB31" s="16">
        <f>[27]Agosto!$H$31</f>
        <v>18.720000000000002</v>
      </c>
      <c r="AC31" s="16">
        <f>[27]Agosto!$H$32</f>
        <v>21.6</v>
      </c>
      <c r="AD31" s="16">
        <f>[27]Agosto!$H$33</f>
        <v>20.52</v>
      </c>
      <c r="AE31" s="16">
        <f>[27]Agosto!$H$34</f>
        <v>16.559999999999999</v>
      </c>
      <c r="AF31" s="16">
        <f>[27]Agosto!$H$35</f>
        <v>18.36</v>
      </c>
      <c r="AG31" s="113">
        <f>MAX(B31:AF31)</f>
        <v>36.72</v>
      </c>
    </row>
    <row r="32" spans="1:33" ht="17.100000000000001" customHeight="1" x14ac:dyDescent="0.2">
      <c r="A32" s="87" t="s">
        <v>20</v>
      </c>
      <c r="B32" s="16" t="str">
        <f>[28]Agosto!$H$5</f>
        <v>*</v>
      </c>
      <c r="C32" s="16" t="str">
        <f>[28]Agosto!$H$6</f>
        <v>*</v>
      </c>
      <c r="D32" s="16" t="str">
        <f>[28]Agosto!$H$7</f>
        <v>*</v>
      </c>
      <c r="E32" s="16" t="str">
        <f>[28]Agosto!$H$8</f>
        <v>*</v>
      </c>
      <c r="F32" s="16" t="str">
        <f>[28]Agosto!$H$9</f>
        <v>*</v>
      </c>
      <c r="G32" s="16" t="str">
        <f>[28]Agosto!$H$10</f>
        <v>*</v>
      </c>
      <c r="H32" s="16" t="str">
        <f>[28]Agosto!$H$11</f>
        <v>*</v>
      </c>
      <c r="I32" s="16" t="str">
        <f>[28]Agosto!$H$12</f>
        <v>*</v>
      </c>
      <c r="J32" s="16" t="str">
        <f>[28]Agosto!$H$13</f>
        <v>*</v>
      </c>
      <c r="K32" s="16" t="str">
        <f>[28]Agosto!$H$14</f>
        <v>*</v>
      </c>
      <c r="L32" s="16" t="str">
        <f>[28]Agosto!$H$15</f>
        <v>*</v>
      </c>
      <c r="M32" s="16" t="str">
        <f>[28]Agosto!$H$16</f>
        <v>*</v>
      </c>
      <c r="N32" s="16" t="str">
        <f>[28]Agosto!$H$17</f>
        <v>*</v>
      </c>
      <c r="O32" s="16" t="str">
        <f>[28]Agosto!$H$18</f>
        <v>*</v>
      </c>
      <c r="P32" s="16" t="str">
        <f>[28]Agosto!$H$19</f>
        <v>*</v>
      </c>
      <c r="Q32" s="16" t="str">
        <f>[28]Agosto!$H$20</f>
        <v>*</v>
      </c>
      <c r="R32" s="16" t="str">
        <f>[28]Agosto!$H$21</f>
        <v>*</v>
      </c>
      <c r="S32" s="16" t="str">
        <f>[28]Agosto!$H$22</f>
        <v>*</v>
      </c>
      <c r="T32" s="16" t="str">
        <f>[28]Agosto!$H$23</f>
        <v>*</v>
      </c>
      <c r="U32" s="16" t="str">
        <f>[28]Agosto!$H$24</f>
        <v>*</v>
      </c>
      <c r="V32" s="16" t="str">
        <f>[28]Agosto!$H$25</f>
        <v>*</v>
      </c>
      <c r="W32" s="16" t="str">
        <f>[28]Agosto!$H$26</f>
        <v>*</v>
      </c>
      <c r="X32" s="16" t="str">
        <f>[28]Agosto!$H$27</f>
        <v>*</v>
      </c>
      <c r="Y32" s="16" t="str">
        <f>[28]Agosto!$H$28</f>
        <v>*</v>
      </c>
      <c r="Z32" s="16" t="str">
        <f>[28]Agosto!$H$29</f>
        <v>*</v>
      </c>
      <c r="AA32" s="16" t="str">
        <f>[28]Agosto!$H$30</f>
        <v>*</v>
      </c>
      <c r="AB32" s="16" t="str">
        <f>[28]Agosto!$H$31</f>
        <v>*</v>
      </c>
      <c r="AC32" s="16" t="str">
        <f>[28]Agosto!$H$32</f>
        <v>*</v>
      </c>
      <c r="AD32" s="16" t="str">
        <f>[28]Agosto!$H$33</f>
        <v>*</v>
      </c>
      <c r="AE32" s="16" t="str">
        <f>[28]Agosto!$H$34</f>
        <v>*</v>
      </c>
      <c r="AF32" s="16" t="str">
        <f>[28]Agosto!$H$35</f>
        <v>*</v>
      </c>
      <c r="AG32" s="113" t="s">
        <v>138</v>
      </c>
    </row>
    <row r="33" spans="1:35" s="5" customFormat="1" ht="17.100000000000001" customHeight="1" thickBot="1" x14ac:dyDescent="0.25">
      <c r="A33" s="107" t="s">
        <v>33</v>
      </c>
      <c r="B33" s="103">
        <f t="shared" ref="B33:AG33" si="3">MAX(B5:B32)</f>
        <v>23.400000000000002</v>
      </c>
      <c r="C33" s="103">
        <f t="shared" si="3"/>
        <v>35.28</v>
      </c>
      <c r="D33" s="103">
        <f t="shared" si="3"/>
        <v>27.36</v>
      </c>
      <c r="E33" s="103">
        <f t="shared" si="3"/>
        <v>23.759999999999998</v>
      </c>
      <c r="F33" s="103">
        <f t="shared" si="3"/>
        <v>29.16</v>
      </c>
      <c r="G33" s="103">
        <f t="shared" si="3"/>
        <v>30.96</v>
      </c>
      <c r="H33" s="103">
        <f t="shared" si="3"/>
        <v>24.840000000000003</v>
      </c>
      <c r="I33" s="103">
        <f t="shared" si="3"/>
        <v>25.56</v>
      </c>
      <c r="J33" s="103">
        <f t="shared" si="3"/>
        <v>26.64</v>
      </c>
      <c r="K33" s="103">
        <f t="shared" si="3"/>
        <v>20.52</v>
      </c>
      <c r="L33" s="103">
        <f t="shared" si="3"/>
        <v>29.880000000000003</v>
      </c>
      <c r="M33" s="103">
        <f t="shared" si="3"/>
        <v>31.319999999999997</v>
      </c>
      <c r="N33" s="103">
        <f t="shared" si="3"/>
        <v>34.92</v>
      </c>
      <c r="O33" s="103">
        <f t="shared" si="3"/>
        <v>18.36</v>
      </c>
      <c r="P33" s="103">
        <f t="shared" si="3"/>
        <v>33.840000000000003</v>
      </c>
      <c r="Q33" s="103">
        <f t="shared" si="3"/>
        <v>36.72</v>
      </c>
      <c r="R33" s="103">
        <f t="shared" si="3"/>
        <v>33.840000000000003</v>
      </c>
      <c r="S33" s="103">
        <f t="shared" si="3"/>
        <v>29.52</v>
      </c>
      <c r="T33" s="103">
        <f t="shared" si="3"/>
        <v>28.8</v>
      </c>
      <c r="U33" s="103">
        <f t="shared" si="3"/>
        <v>33.480000000000004</v>
      </c>
      <c r="V33" s="103">
        <f t="shared" si="3"/>
        <v>27</v>
      </c>
      <c r="W33" s="103">
        <f t="shared" si="3"/>
        <v>30.6</v>
      </c>
      <c r="X33" s="103">
        <f t="shared" si="3"/>
        <v>42.480000000000004</v>
      </c>
      <c r="Y33" s="103">
        <f t="shared" si="3"/>
        <v>27</v>
      </c>
      <c r="Z33" s="103">
        <f t="shared" si="3"/>
        <v>28.8</v>
      </c>
      <c r="AA33" s="103">
        <f t="shared" si="3"/>
        <v>22.32</v>
      </c>
      <c r="AB33" s="103">
        <f t="shared" si="3"/>
        <v>24.840000000000003</v>
      </c>
      <c r="AC33" s="103">
        <f t="shared" si="3"/>
        <v>25.2</v>
      </c>
      <c r="AD33" s="103">
        <f t="shared" si="3"/>
        <v>25.2</v>
      </c>
      <c r="AE33" s="103">
        <f t="shared" si="3"/>
        <v>25.56</v>
      </c>
      <c r="AF33" s="103">
        <f t="shared" si="3"/>
        <v>30.240000000000002</v>
      </c>
      <c r="AG33" s="117">
        <f t="shared" si="3"/>
        <v>42.480000000000004</v>
      </c>
    </row>
    <row r="34" spans="1:35" x14ac:dyDescent="0.2">
      <c r="A34" s="63"/>
      <c r="B34" s="64"/>
      <c r="C34" s="64"/>
      <c r="D34" s="64" t="s">
        <v>137</v>
      </c>
      <c r="E34" s="64"/>
      <c r="F34" s="64"/>
      <c r="G34" s="64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66"/>
      <c r="AE34" s="67"/>
      <c r="AF34" s="68"/>
      <c r="AG34" s="69"/>
    </row>
    <row r="35" spans="1:35" x14ac:dyDescent="0.2">
      <c r="A35" s="63"/>
      <c r="B35" s="70" t="s">
        <v>134</v>
      </c>
      <c r="C35" s="70"/>
      <c r="D35" s="70"/>
      <c r="E35" s="70"/>
      <c r="F35" s="70"/>
      <c r="G35" s="70"/>
      <c r="H35" s="70"/>
      <c r="I35" s="70"/>
      <c r="J35" s="71"/>
      <c r="K35" s="71"/>
      <c r="L35" s="71"/>
      <c r="M35" s="71" t="s">
        <v>49</v>
      </c>
      <c r="N35" s="71"/>
      <c r="O35" s="71"/>
      <c r="P35" s="71"/>
      <c r="Q35" s="71"/>
      <c r="R35" s="71"/>
      <c r="S35" s="71"/>
      <c r="T35" s="128" t="s">
        <v>135</v>
      </c>
      <c r="U35" s="128"/>
      <c r="V35" s="128"/>
      <c r="W35" s="128"/>
      <c r="X35" s="128"/>
      <c r="Y35" s="71"/>
      <c r="Z35" s="71"/>
      <c r="AA35" s="71"/>
      <c r="AB35" s="71"/>
      <c r="AC35" s="71"/>
      <c r="AD35" s="66"/>
      <c r="AE35" s="71"/>
      <c r="AF35" s="71"/>
      <c r="AG35" s="72"/>
      <c r="AH35" s="2"/>
    </row>
    <row r="36" spans="1:35" x14ac:dyDescent="0.2">
      <c r="A36" s="73"/>
      <c r="B36" s="71"/>
      <c r="C36" s="71"/>
      <c r="D36" s="71"/>
      <c r="E36" s="71"/>
      <c r="F36" s="71"/>
      <c r="G36" s="71"/>
      <c r="H36" s="71"/>
      <c r="I36" s="71"/>
      <c r="J36" s="75"/>
      <c r="K36" s="75"/>
      <c r="L36" s="75"/>
      <c r="M36" s="75" t="s">
        <v>50</v>
      </c>
      <c r="N36" s="75"/>
      <c r="O36" s="75"/>
      <c r="P36" s="75"/>
      <c r="Q36" s="71"/>
      <c r="R36" s="71"/>
      <c r="S36" s="71"/>
      <c r="T36" s="129" t="s">
        <v>136</v>
      </c>
      <c r="U36" s="129"/>
      <c r="V36" s="129"/>
      <c r="W36" s="129"/>
      <c r="X36" s="129"/>
      <c r="Y36" s="71"/>
      <c r="Z36" s="71"/>
      <c r="AA36" s="71"/>
      <c r="AB36" s="71"/>
      <c r="AC36" s="71"/>
      <c r="AD36" s="66"/>
      <c r="AE36" s="67"/>
      <c r="AF36" s="68"/>
      <c r="AG36" s="76"/>
      <c r="AH36" s="2"/>
      <c r="AI36" s="2"/>
    </row>
    <row r="37" spans="1:35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66"/>
      <c r="AE37" s="67"/>
      <c r="AF37" s="68"/>
      <c r="AG37" s="77"/>
      <c r="AH37" s="29"/>
      <c r="AI37" s="2"/>
    </row>
    <row r="38" spans="1:35" ht="13.5" thickBot="1" x14ac:dyDescent="0.2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0"/>
    </row>
    <row r="46" spans="1:35" x14ac:dyDescent="0.2">
      <c r="C46" s="3" t="s">
        <v>51</v>
      </c>
    </row>
  </sheetData>
  <sheetProtection password="C6EC" sheet="1" objects="1" scenarios="1"/>
  <mergeCells count="36">
    <mergeCell ref="T35:X35"/>
    <mergeCell ref="T36:X36"/>
    <mergeCell ref="AF3:AF4"/>
    <mergeCell ref="B2:AG2"/>
    <mergeCell ref="A1:AG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workbookViewId="0">
      <selection activeCell="AG8" sqref="AG8"/>
    </sheetView>
  </sheetViews>
  <sheetFormatPr defaultRowHeight="12.75" x14ac:dyDescent="0.2"/>
  <cols>
    <col min="1" max="1" width="22.140625" style="2" customWidth="1"/>
    <col min="2" max="4" width="3.5703125" style="2" bestFit="1" customWidth="1"/>
    <col min="5" max="5" width="3.42578125" style="2" bestFit="1" customWidth="1"/>
    <col min="6" max="10" width="3.5703125" style="2" bestFit="1" customWidth="1"/>
    <col min="11" max="11" width="3.42578125" style="2" bestFit="1" customWidth="1"/>
    <col min="12" max="20" width="3.5703125" style="2" bestFit="1" customWidth="1"/>
    <col min="21" max="25" width="3.42578125" style="2" bestFit="1" customWidth="1"/>
    <col min="26" max="30" width="3.5703125" style="2" bestFit="1" customWidth="1"/>
    <col min="31" max="31" width="3.5703125" style="2" customWidth="1"/>
    <col min="32" max="32" width="4.42578125" style="2" customWidth="1"/>
    <col min="33" max="33" width="17" style="6" customWidth="1"/>
    <col min="34" max="34" width="9.140625" style="1"/>
  </cols>
  <sheetData>
    <row r="1" spans="1:36" ht="20.100000000000001" customHeight="1" x14ac:dyDescent="0.2">
      <c r="A1" s="132" t="s">
        <v>29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4"/>
    </row>
    <row r="2" spans="1:36" s="4" customFormat="1" ht="16.5" customHeight="1" x14ac:dyDescent="0.2">
      <c r="A2" s="135" t="s">
        <v>21</v>
      </c>
      <c r="B2" s="130" t="s">
        <v>133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1"/>
      <c r="AH2" s="7"/>
    </row>
    <row r="3" spans="1:36" s="5" customFormat="1" ht="12" customHeight="1" x14ac:dyDescent="0.2">
      <c r="A3" s="135"/>
      <c r="B3" s="127">
        <v>1</v>
      </c>
      <c r="C3" s="127">
        <f>SUM(B3+1)</f>
        <v>2</v>
      </c>
      <c r="D3" s="127">
        <f t="shared" ref="D3:AD3" si="0">SUM(C3+1)</f>
        <v>3</v>
      </c>
      <c r="E3" s="127">
        <f t="shared" si="0"/>
        <v>4</v>
      </c>
      <c r="F3" s="127">
        <f t="shared" si="0"/>
        <v>5</v>
      </c>
      <c r="G3" s="127">
        <f t="shared" si="0"/>
        <v>6</v>
      </c>
      <c r="H3" s="127">
        <f t="shared" si="0"/>
        <v>7</v>
      </c>
      <c r="I3" s="127">
        <f t="shared" si="0"/>
        <v>8</v>
      </c>
      <c r="J3" s="127">
        <f t="shared" si="0"/>
        <v>9</v>
      </c>
      <c r="K3" s="127">
        <f t="shared" si="0"/>
        <v>10</v>
      </c>
      <c r="L3" s="127">
        <f t="shared" si="0"/>
        <v>11</v>
      </c>
      <c r="M3" s="127">
        <f t="shared" si="0"/>
        <v>12</v>
      </c>
      <c r="N3" s="127">
        <f t="shared" si="0"/>
        <v>13</v>
      </c>
      <c r="O3" s="127">
        <f t="shared" si="0"/>
        <v>14</v>
      </c>
      <c r="P3" s="127">
        <f t="shared" si="0"/>
        <v>15</v>
      </c>
      <c r="Q3" s="127">
        <f t="shared" si="0"/>
        <v>16</v>
      </c>
      <c r="R3" s="127">
        <f t="shared" si="0"/>
        <v>17</v>
      </c>
      <c r="S3" s="127">
        <f t="shared" si="0"/>
        <v>18</v>
      </c>
      <c r="T3" s="127">
        <f t="shared" si="0"/>
        <v>19</v>
      </c>
      <c r="U3" s="127">
        <f t="shared" si="0"/>
        <v>20</v>
      </c>
      <c r="V3" s="127">
        <f t="shared" si="0"/>
        <v>21</v>
      </c>
      <c r="W3" s="127">
        <f t="shared" si="0"/>
        <v>22</v>
      </c>
      <c r="X3" s="127">
        <f t="shared" si="0"/>
        <v>23</v>
      </c>
      <c r="Y3" s="127">
        <f t="shared" si="0"/>
        <v>24</v>
      </c>
      <c r="Z3" s="127">
        <f t="shared" si="0"/>
        <v>25</v>
      </c>
      <c r="AA3" s="127">
        <f t="shared" si="0"/>
        <v>26</v>
      </c>
      <c r="AB3" s="127">
        <f t="shared" si="0"/>
        <v>27</v>
      </c>
      <c r="AC3" s="127">
        <f t="shared" si="0"/>
        <v>28</v>
      </c>
      <c r="AD3" s="127">
        <f t="shared" si="0"/>
        <v>29</v>
      </c>
      <c r="AE3" s="127">
        <v>30</v>
      </c>
      <c r="AF3" s="127">
        <v>31</v>
      </c>
      <c r="AG3" s="118" t="s">
        <v>130</v>
      </c>
      <c r="AH3" s="10"/>
    </row>
    <row r="4" spans="1:36" s="5" customFormat="1" ht="13.5" customHeight="1" x14ac:dyDescent="0.2">
      <c r="A4" s="135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18" t="s">
        <v>37</v>
      </c>
      <c r="AH4" s="10"/>
    </row>
    <row r="5" spans="1:36" s="5" customFormat="1" ht="13.5" customHeight="1" x14ac:dyDescent="0.2">
      <c r="A5" s="87" t="s">
        <v>44</v>
      </c>
      <c r="B5" s="126" t="str">
        <f>[1]Agosto!$I$5</f>
        <v>O</v>
      </c>
      <c r="C5" s="126" t="str">
        <f>[1]Agosto!$I$6</f>
        <v>O</v>
      </c>
      <c r="D5" s="126" t="str">
        <f>[1]Agosto!$I$7</f>
        <v>NO</v>
      </c>
      <c r="E5" s="126" t="str">
        <f>[1]Agosto!$I$8</f>
        <v>O</v>
      </c>
      <c r="F5" s="126" t="str">
        <f>[1]Agosto!$I$9</f>
        <v>O</v>
      </c>
      <c r="G5" s="126" t="str">
        <f>[1]Agosto!$I$10</f>
        <v>SO</v>
      </c>
      <c r="H5" s="126" t="str">
        <f>[1]Agosto!$I$11</f>
        <v>O</v>
      </c>
      <c r="I5" s="126" t="str">
        <f>[1]Agosto!$I$12</f>
        <v>O</v>
      </c>
      <c r="J5" s="126" t="str">
        <f>[1]Agosto!$I$13</f>
        <v>NE</v>
      </c>
      <c r="K5" s="126" t="str">
        <f>[1]Agosto!$I$14</f>
        <v>NE</v>
      </c>
      <c r="L5" s="126" t="str">
        <f>[1]Agosto!$I$15</f>
        <v>O</v>
      </c>
      <c r="M5" s="126" t="str">
        <f>[1]Agosto!$I$16</f>
        <v>O</v>
      </c>
      <c r="N5" s="126" t="str">
        <f>[1]Agosto!$I$17</f>
        <v>NE</v>
      </c>
      <c r="O5" s="126" t="str">
        <f>[1]Agosto!$I$18</f>
        <v>O</v>
      </c>
      <c r="P5" s="126" t="str">
        <f>[1]Agosto!$I$19</f>
        <v>O</v>
      </c>
      <c r="Q5" s="126" t="str">
        <f>[1]Agosto!$I$20</f>
        <v>SO</v>
      </c>
      <c r="R5" s="126" t="str">
        <f>[1]Agosto!$I$21</f>
        <v>SO</v>
      </c>
      <c r="S5" s="126" t="str">
        <f>[1]Agosto!$I$22</f>
        <v>S</v>
      </c>
      <c r="T5" s="126" t="str">
        <f>[1]Agosto!$I$23</f>
        <v>O</v>
      </c>
      <c r="U5" s="126" t="str">
        <f>[1]Agosto!$I$24</f>
        <v>N</v>
      </c>
      <c r="V5" s="126" t="str">
        <f>[1]Agosto!$I$25</f>
        <v>O</v>
      </c>
      <c r="W5" s="126" t="str">
        <f>[1]Agosto!$I$26</f>
        <v>SO</v>
      </c>
      <c r="X5" s="126" t="str">
        <f>[1]Agosto!$I$27</f>
        <v>O</v>
      </c>
      <c r="Y5" s="126" t="str">
        <f>[1]Agosto!$I$28</f>
        <v>O</v>
      </c>
      <c r="Z5" s="126" t="str">
        <f>[1]Agosto!$I$29</f>
        <v>S</v>
      </c>
      <c r="AA5" s="126" t="str">
        <f>[1]Agosto!$I$30</f>
        <v>O</v>
      </c>
      <c r="AB5" s="126" t="str">
        <f>[1]Agosto!$I$31</f>
        <v>O</v>
      </c>
      <c r="AC5" s="126" t="str">
        <f>[1]Agosto!$I$32</f>
        <v>O</v>
      </c>
      <c r="AD5" s="126" t="str">
        <f>[1]Agosto!$I$33</f>
        <v>O</v>
      </c>
      <c r="AE5" s="126" t="str">
        <f>[1]Agosto!$I$34</f>
        <v>O</v>
      </c>
      <c r="AF5" s="126" t="str">
        <f>[1]Agosto!$I$35</f>
        <v>SO</v>
      </c>
      <c r="AG5" s="119" t="str">
        <f>[1]Agosto!$I$36</f>
        <v>O</v>
      </c>
      <c r="AH5" s="10"/>
    </row>
    <row r="6" spans="1:36" s="1" customFormat="1" ht="12.75" customHeight="1" x14ac:dyDescent="0.2">
      <c r="A6" s="87" t="s">
        <v>0</v>
      </c>
      <c r="B6" s="16" t="str">
        <f>[2]Agosto!$I$5</f>
        <v>SO</v>
      </c>
      <c r="C6" s="16" t="str">
        <f>[2]Agosto!$I$6</f>
        <v>SO</v>
      </c>
      <c r="D6" s="16" t="str">
        <f>[2]Agosto!$I$7</f>
        <v>SO</v>
      </c>
      <c r="E6" s="16" t="str">
        <f>[2]Agosto!$I$8</f>
        <v>SO</v>
      </c>
      <c r="F6" s="16" t="str">
        <f>[2]Agosto!$I$9</f>
        <v>SO</v>
      </c>
      <c r="G6" s="16" t="str">
        <f>[2]Agosto!$I$10</f>
        <v>SO</v>
      </c>
      <c r="H6" s="16" t="str">
        <f>[2]Agosto!$I$11</f>
        <v>SO</v>
      </c>
      <c r="I6" s="16" t="str">
        <f>[2]Agosto!$I$12</f>
        <v>SO</v>
      </c>
      <c r="J6" s="16" t="str">
        <f>[2]Agosto!$I$13</f>
        <v>SO</v>
      </c>
      <c r="K6" s="16" t="str">
        <f>[2]Agosto!$I$14</f>
        <v>SO</v>
      </c>
      <c r="L6" s="16" t="str">
        <f>[2]Agosto!$I$15</f>
        <v>SO</v>
      </c>
      <c r="M6" s="16" t="str">
        <f>[2]Agosto!$I$16</f>
        <v>SO</v>
      </c>
      <c r="N6" s="16" t="str">
        <f>[2]Agosto!$I$17</f>
        <v>SO</v>
      </c>
      <c r="O6" s="16" t="str">
        <f>[2]Agosto!$I$18</f>
        <v>SO</v>
      </c>
      <c r="P6" s="16" t="str">
        <f>[2]Agosto!$I$19</f>
        <v>SO</v>
      </c>
      <c r="Q6" s="16" t="str">
        <f>[2]Agosto!$I$20</f>
        <v>SO</v>
      </c>
      <c r="R6" s="16" t="str">
        <f>[2]Agosto!$I$21</f>
        <v>SO</v>
      </c>
      <c r="S6" s="16" t="str">
        <f>[2]Agosto!$I$22</f>
        <v>SO</v>
      </c>
      <c r="T6" s="126" t="str">
        <f>[2]Agosto!$I$23</f>
        <v>SO</v>
      </c>
      <c r="U6" s="126" t="str">
        <f>[2]Agosto!$I$24</f>
        <v>SO</v>
      </c>
      <c r="V6" s="126" t="str">
        <f>[2]Agosto!$I$25</f>
        <v>SO</v>
      </c>
      <c r="W6" s="126" t="str">
        <f>[2]Agosto!$I$26</f>
        <v>SO</v>
      </c>
      <c r="X6" s="126" t="str">
        <f>[2]Agosto!$I$27</f>
        <v>SO</v>
      </c>
      <c r="Y6" s="126" t="str">
        <f>[2]Agosto!$I$28</f>
        <v>SO</v>
      </c>
      <c r="Z6" s="126" t="str">
        <f>[2]Agosto!$I$29</f>
        <v>SO</v>
      </c>
      <c r="AA6" s="126" t="str">
        <f>[2]Agosto!$I$30</f>
        <v>SO</v>
      </c>
      <c r="AB6" s="126" t="str">
        <f>[2]Agosto!$I$31</f>
        <v>SO</v>
      </c>
      <c r="AC6" s="126" t="str">
        <f>[2]Agosto!$I$32</f>
        <v>SO</v>
      </c>
      <c r="AD6" s="126" t="str">
        <f>[2]Agosto!$I$33</f>
        <v>SO</v>
      </c>
      <c r="AE6" s="126" t="str">
        <f>[2]Agosto!$I$34</f>
        <v>SO</v>
      </c>
      <c r="AF6" s="126" t="str">
        <f>[2]Agosto!$I$35</f>
        <v>SO</v>
      </c>
      <c r="AG6" s="120" t="str">
        <f>[2]Agosto!$I$36</f>
        <v>SO</v>
      </c>
      <c r="AH6" s="2"/>
    </row>
    <row r="7" spans="1:36" ht="12" customHeight="1" x14ac:dyDescent="0.2">
      <c r="A7" s="87" t="s">
        <v>1</v>
      </c>
      <c r="B7" s="16" t="str">
        <f>[3]Agosto!$I$5</f>
        <v>N</v>
      </c>
      <c r="C7" s="16" t="str">
        <f>[3]Agosto!$I$6</f>
        <v>NO</v>
      </c>
      <c r="D7" s="16" t="str">
        <f>[3]Agosto!$I$7</f>
        <v>*</v>
      </c>
      <c r="E7" s="16" t="str">
        <f>[3]Agosto!$I$8</f>
        <v>SE</v>
      </c>
      <c r="F7" s="16" t="str">
        <f>[3]Agosto!$I$9</f>
        <v>SE</v>
      </c>
      <c r="G7" s="16" t="str">
        <f>[3]Agosto!$I$10</f>
        <v>SE</v>
      </c>
      <c r="H7" s="16" t="str">
        <f>[3]Agosto!$I$11</f>
        <v>SE</v>
      </c>
      <c r="I7" s="16" t="str">
        <f>[3]Agosto!$I$12</f>
        <v>NO</v>
      </c>
      <c r="J7" s="16" t="str">
        <f>[3]Agosto!$I$13</f>
        <v>SE</v>
      </c>
      <c r="K7" s="16" t="str">
        <f>[3]Agosto!$I$14</f>
        <v>SE</v>
      </c>
      <c r="L7" s="16" t="str">
        <f>[3]Agosto!$I$15</f>
        <v>N</v>
      </c>
      <c r="M7" s="16" t="str">
        <f>[3]Agosto!$I$16</f>
        <v>NO</v>
      </c>
      <c r="N7" s="16" t="str">
        <f>[3]Agosto!$I$17</f>
        <v>S</v>
      </c>
      <c r="O7" s="16" t="str">
        <f>[3]Agosto!$I$18</f>
        <v>SE</v>
      </c>
      <c r="P7" s="16" t="str">
        <f>[3]Agosto!$I$19</f>
        <v>SE</v>
      </c>
      <c r="Q7" s="16" t="str">
        <f>[3]Agosto!$I$20</f>
        <v>SE</v>
      </c>
      <c r="R7" s="16" t="str">
        <f>[3]Agosto!$I$21</f>
        <v>*</v>
      </c>
      <c r="S7" s="16" t="str">
        <f>[3]Agosto!$I$22</f>
        <v>NE</v>
      </c>
      <c r="T7" s="126" t="str">
        <f>[3]Agosto!$I$23</f>
        <v>N</v>
      </c>
      <c r="U7" s="126" t="str">
        <f>[3]Agosto!$I$24</f>
        <v>SO</v>
      </c>
      <c r="V7" s="126" t="str">
        <f>[3]Agosto!$I$25</f>
        <v>S</v>
      </c>
      <c r="W7" s="126" t="str">
        <f>[3]Agosto!$I$26</f>
        <v>SE</v>
      </c>
      <c r="X7" s="126" t="str">
        <f>[3]Agosto!$I$27</f>
        <v>SE</v>
      </c>
      <c r="Y7" s="126" t="str">
        <f>[3]Agosto!$I$28</f>
        <v>SE</v>
      </c>
      <c r="Z7" s="126" t="str">
        <f>[3]Agosto!$I$29</f>
        <v>L</v>
      </c>
      <c r="AA7" s="126" t="str">
        <f>[3]Agosto!$I$30</f>
        <v>SE</v>
      </c>
      <c r="AB7" s="126" t="str">
        <f>[3]Agosto!$I$31</f>
        <v>SE</v>
      </c>
      <c r="AC7" s="126" t="str">
        <f>[3]Agosto!$I$32</f>
        <v>SE</v>
      </c>
      <c r="AD7" s="126" t="str">
        <f>[3]Agosto!$I$33</f>
        <v>SE</v>
      </c>
      <c r="AE7" s="126" t="str">
        <f>[3]Agosto!$I$34</f>
        <v>SE</v>
      </c>
      <c r="AF7" s="126" t="str">
        <f>[3]Agosto!$I$35</f>
        <v>S</v>
      </c>
      <c r="AG7" s="120" t="str">
        <f>[3]Agosto!$I$36</f>
        <v>SE</v>
      </c>
      <c r="AH7" s="2"/>
    </row>
    <row r="8" spans="1:36" ht="12" customHeight="1" x14ac:dyDescent="0.2">
      <c r="A8" s="87" t="s">
        <v>72</v>
      </c>
      <c r="B8" s="16" t="str">
        <f>[4]Agosto!$I$5</f>
        <v>L</v>
      </c>
      <c r="C8" s="16" t="str">
        <f>[4]Agosto!$I$6</f>
        <v>L</v>
      </c>
      <c r="D8" s="16" t="str">
        <f>[4]Agosto!$I$7</f>
        <v>SO</v>
      </c>
      <c r="E8" s="16" t="str">
        <f>[4]Agosto!$I$8</f>
        <v>L</v>
      </c>
      <c r="F8" s="16" t="str">
        <f>[4]Agosto!$I$9</f>
        <v>L</v>
      </c>
      <c r="G8" s="16" t="str">
        <f>[4]Agosto!$I$10</f>
        <v>L</v>
      </c>
      <c r="H8" s="16" t="str">
        <f>[4]Agosto!$I$11</f>
        <v>L</v>
      </c>
      <c r="I8" s="16" t="str">
        <f>[4]Agosto!$I$12</f>
        <v>L</v>
      </c>
      <c r="J8" s="16" t="str">
        <f>[4]Agosto!$I$13</f>
        <v>N</v>
      </c>
      <c r="K8" s="16" t="str">
        <f>[4]Agosto!$I$14</f>
        <v>NE</v>
      </c>
      <c r="L8" s="16" t="str">
        <f>[4]Agosto!$I$15</f>
        <v>L</v>
      </c>
      <c r="M8" s="16" t="str">
        <f>[4]Agosto!$I$16</f>
        <v>L</v>
      </c>
      <c r="N8" s="16" t="str">
        <f>[4]Agosto!$I$17</f>
        <v>NE</v>
      </c>
      <c r="O8" s="16" t="str">
        <f>[4]Agosto!$I$18</f>
        <v>S</v>
      </c>
      <c r="P8" s="16" t="str">
        <f>[4]Agosto!$I$19</f>
        <v>SE</v>
      </c>
      <c r="Q8" s="16" t="str">
        <f>[4]Agosto!$I$20</f>
        <v>L</v>
      </c>
      <c r="R8" s="16" t="str">
        <f>[4]Agosto!$I$21</f>
        <v>SE</v>
      </c>
      <c r="S8" s="16" t="str">
        <f>[4]Agosto!$I$22</f>
        <v>NE</v>
      </c>
      <c r="T8" s="126" t="str">
        <f>[4]Agosto!$I$23</f>
        <v>L</v>
      </c>
      <c r="U8" s="126" t="str">
        <f>[4]Agosto!$I$24</f>
        <v>SO</v>
      </c>
      <c r="V8" s="126" t="str">
        <f>[4]Agosto!$I$25</f>
        <v>SE</v>
      </c>
      <c r="W8" s="126" t="str">
        <f>[4]Agosto!$I$26</f>
        <v>L</v>
      </c>
      <c r="X8" s="126" t="str">
        <f>[4]Agosto!$I$27</f>
        <v>L</v>
      </c>
      <c r="Y8" s="126" t="str">
        <f>[4]Agosto!$I$28</f>
        <v>SE</v>
      </c>
      <c r="Z8" s="126" t="str">
        <f>[4]Agosto!$I$29</f>
        <v>L</v>
      </c>
      <c r="AA8" s="126" t="str">
        <f>[4]Agosto!$I$30</f>
        <v>L</v>
      </c>
      <c r="AB8" s="126" t="str">
        <f>[4]Agosto!$I$31</f>
        <v>L</v>
      </c>
      <c r="AC8" s="126" t="str">
        <f>[4]Agosto!$I$32</f>
        <v>L</v>
      </c>
      <c r="AD8" s="126" t="str">
        <f>[4]Agosto!$I$33</f>
        <v>L</v>
      </c>
      <c r="AE8" s="126" t="str">
        <f>[4]Agosto!$I$34</f>
        <v>SE</v>
      </c>
      <c r="AF8" s="126" t="str">
        <f>[4]Agosto!$I$35</f>
        <v>L</v>
      </c>
      <c r="AG8" s="120" t="str">
        <f>[4]Agosto!$I$36</f>
        <v>L</v>
      </c>
      <c r="AH8" s="2"/>
    </row>
    <row r="9" spans="1:36" ht="13.5" customHeight="1" x14ac:dyDescent="0.2">
      <c r="A9" s="87" t="s">
        <v>45</v>
      </c>
      <c r="B9" s="62" t="str">
        <f>[5]Agosto!$I$5</f>
        <v>NE</v>
      </c>
      <c r="C9" s="62" t="str">
        <f>[5]Agosto!$I$6</f>
        <v>NE</v>
      </c>
      <c r="D9" s="62" t="str">
        <f>[5]Agosto!$I$7</f>
        <v>SO</v>
      </c>
      <c r="E9" s="62" t="str">
        <f>[5]Agosto!$I$8</f>
        <v>SE</v>
      </c>
      <c r="F9" s="62" t="str">
        <f>[5]Agosto!$I$9</f>
        <v>NE</v>
      </c>
      <c r="G9" s="62" t="str">
        <f>[5]Agosto!$I$10</f>
        <v>NE</v>
      </c>
      <c r="H9" s="62" t="str">
        <f>[5]Agosto!$I$11</f>
        <v>NE</v>
      </c>
      <c r="I9" s="62" t="str">
        <f>[5]Agosto!$I$12</f>
        <v>NE</v>
      </c>
      <c r="J9" s="62" t="str">
        <f>[5]Agosto!$I$13</f>
        <v>NE</v>
      </c>
      <c r="K9" s="62" t="str">
        <f>[5]Agosto!$I$14</f>
        <v>NE</v>
      </c>
      <c r="L9" s="62" t="str">
        <f>[5]Agosto!$I$15</f>
        <v>NE</v>
      </c>
      <c r="M9" s="62" t="str">
        <f>[5]Agosto!$I$16</f>
        <v>NE</v>
      </c>
      <c r="N9" s="62" t="str">
        <f>[5]Agosto!$I$17</f>
        <v>SO</v>
      </c>
      <c r="O9" s="62" t="str">
        <f>[5]Agosto!$I$18</f>
        <v>NE</v>
      </c>
      <c r="P9" s="62" t="str">
        <f>[5]Agosto!$I$19</f>
        <v>NE</v>
      </c>
      <c r="Q9" s="62" t="str">
        <f>[5]Agosto!$I$20</f>
        <v>NE</v>
      </c>
      <c r="R9" s="62" t="str">
        <f>[5]Agosto!$I$21</f>
        <v>SE</v>
      </c>
      <c r="S9" s="62" t="str">
        <f>[5]Agosto!$I$22</f>
        <v>NE</v>
      </c>
      <c r="T9" s="126" t="str">
        <f>[5]Agosto!$I$23</f>
        <v>N</v>
      </c>
      <c r="U9" s="126" t="str">
        <f>[5]Agosto!$I$24</f>
        <v>S</v>
      </c>
      <c r="V9" s="126" t="str">
        <f>[5]Agosto!$I$25</f>
        <v>S</v>
      </c>
      <c r="W9" s="126" t="str">
        <f>[5]Agosto!$I$26</f>
        <v>NE</v>
      </c>
      <c r="X9" s="126" t="str">
        <f>[5]Agosto!$I$27</f>
        <v>NE</v>
      </c>
      <c r="Y9" s="126" t="str">
        <f>[5]Agosto!$I$28</f>
        <v>NE</v>
      </c>
      <c r="Z9" s="126" t="str">
        <f>[5]Agosto!$I$29</f>
        <v>NE</v>
      </c>
      <c r="AA9" s="126" t="str">
        <f>[5]Agosto!$I$30</f>
        <v>NE</v>
      </c>
      <c r="AB9" s="126" t="str">
        <f>[5]Agosto!$I$31</f>
        <v>NE</v>
      </c>
      <c r="AC9" s="126" t="str">
        <f>[5]Agosto!$I$32</f>
        <v>NE</v>
      </c>
      <c r="AD9" s="126" t="str">
        <f>[5]Agosto!$I$33</f>
        <v>NE</v>
      </c>
      <c r="AE9" s="126" t="str">
        <f>[5]Agosto!$I$34</f>
        <v>SO</v>
      </c>
      <c r="AF9" s="126" t="str">
        <f>[5]Agosto!$I$35</f>
        <v>SO</v>
      </c>
      <c r="AG9" s="120" t="str">
        <f>[5]Agosto!$I$36</f>
        <v>NE</v>
      </c>
      <c r="AH9" s="2"/>
    </row>
    <row r="10" spans="1:36" ht="13.5" customHeight="1" x14ac:dyDescent="0.2">
      <c r="A10" s="87" t="s">
        <v>2</v>
      </c>
      <c r="B10" s="62" t="str">
        <f>[6]Agosto!$I$5</f>
        <v>L</v>
      </c>
      <c r="C10" s="62" t="str">
        <f>[6]Agosto!$I$6</f>
        <v>N</v>
      </c>
      <c r="D10" s="62" t="str">
        <f>[6]Agosto!$I$7</f>
        <v>N</v>
      </c>
      <c r="E10" s="62" t="str">
        <f>[6]Agosto!$I$8</f>
        <v>SE</v>
      </c>
      <c r="F10" s="62" t="str">
        <f>[6]Agosto!$I$9</f>
        <v>L</v>
      </c>
      <c r="G10" s="62" t="str">
        <f>[6]Agosto!$I$10</f>
        <v>L</v>
      </c>
      <c r="H10" s="62" t="str">
        <f>[6]Agosto!$I$11</f>
        <v>L</v>
      </c>
      <c r="I10" s="62" t="str">
        <f>[6]Agosto!$I$12</f>
        <v>NE</v>
      </c>
      <c r="J10" s="62" t="str">
        <f>[6]Agosto!$I$13</f>
        <v>NE</v>
      </c>
      <c r="K10" s="62" t="str">
        <f>[6]Agosto!$I$14</f>
        <v>NE</v>
      </c>
      <c r="L10" s="62" t="str">
        <f>[6]Agosto!$I$15</f>
        <v>NE</v>
      </c>
      <c r="M10" s="62" t="str">
        <f>[6]Agosto!$I$16</f>
        <v>NE</v>
      </c>
      <c r="N10" s="62" t="str">
        <f>[6]Agosto!$I$17</f>
        <v>N</v>
      </c>
      <c r="O10" s="62" t="str">
        <f>[6]Agosto!$I$18</f>
        <v>SE</v>
      </c>
      <c r="P10" s="62" t="str">
        <f>[6]Agosto!$I$19</f>
        <v>L</v>
      </c>
      <c r="Q10" s="62" t="str">
        <f>[6]Agosto!$I$20</f>
        <v>L</v>
      </c>
      <c r="R10" s="62" t="str">
        <f>[6]Agosto!$I$21</f>
        <v>L</v>
      </c>
      <c r="S10" s="62" t="str">
        <f>[6]Agosto!$I$22</f>
        <v>N</v>
      </c>
      <c r="T10" s="126" t="str">
        <f>[6]Agosto!$I$23</f>
        <v>NE</v>
      </c>
      <c r="U10" s="126" t="str">
        <f>[6]Agosto!$I$24</f>
        <v>N</v>
      </c>
      <c r="V10" s="62" t="str">
        <f>[6]Agosto!$I$25</f>
        <v>L</v>
      </c>
      <c r="W10" s="126" t="str">
        <f>[6]Agosto!$I$26</f>
        <v>SE</v>
      </c>
      <c r="X10" s="126" t="str">
        <f>[6]Agosto!$I$27</f>
        <v>L</v>
      </c>
      <c r="Y10" s="126" t="str">
        <f>[6]Agosto!$I$28</f>
        <v>L</v>
      </c>
      <c r="Z10" s="126" t="str">
        <f>[6]Agosto!$I$29</f>
        <v>L</v>
      </c>
      <c r="AA10" s="126" t="str">
        <f>[6]Agosto!$I$30</f>
        <v>L</v>
      </c>
      <c r="AB10" s="126" t="str">
        <f>[6]Agosto!$I$31</f>
        <v>NE</v>
      </c>
      <c r="AC10" s="126" t="str">
        <f>[6]Agosto!$I$32</f>
        <v>L</v>
      </c>
      <c r="AD10" s="126" t="str">
        <f>[6]Agosto!$I$33</f>
        <v>L</v>
      </c>
      <c r="AE10" s="126" t="str">
        <f>[6]Agosto!$I$34</f>
        <v>N</v>
      </c>
      <c r="AF10" s="126" t="str">
        <f>[6]Agosto!$I$35</f>
        <v>L</v>
      </c>
      <c r="AG10" s="120" t="str">
        <f>[6]Agosto!$I$36</f>
        <v>L</v>
      </c>
      <c r="AH10" s="2"/>
    </row>
    <row r="11" spans="1:36" ht="12.75" customHeight="1" x14ac:dyDescent="0.2">
      <c r="A11" s="87" t="s">
        <v>3</v>
      </c>
      <c r="B11" s="62" t="str">
        <f>[7]Agosto!$I$5</f>
        <v>SO</v>
      </c>
      <c r="C11" s="62" t="str">
        <f>[7]Agosto!$I$6</f>
        <v>SO</v>
      </c>
      <c r="D11" s="62" t="str">
        <f>[7]Agosto!$I$7</f>
        <v>O</v>
      </c>
      <c r="E11" s="62" t="str">
        <f>[7]Agosto!$I$8</f>
        <v>SE</v>
      </c>
      <c r="F11" s="62" t="str">
        <f>[7]Agosto!$I$9</f>
        <v>L</v>
      </c>
      <c r="G11" s="62" t="str">
        <f>[7]Agosto!$I$10</f>
        <v>L</v>
      </c>
      <c r="H11" s="62" t="str">
        <f>[7]Agosto!$I$11</f>
        <v>L</v>
      </c>
      <c r="I11" s="62" t="str">
        <f>[7]Agosto!$I$12</f>
        <v>SO</v>
      </c>
      <c r="J11" s="62" t="str">
        <f>[7]Agosto!$I$13</f>
        <v>O</v>
      </c>
      <c r="K11" s="62" t="str">
        <f>[7]Agosto!$I$14</f>
        <v>O</v>
      </c>
      <c r="L11" s="62" t="str">
        <f>[7]Agosto!$I$15</f>
        <v>O</v>
      </c>
      <c r="M11" s="62" t="str">
        <f>[7]Agosto!$I$16</f>
        <v>SO</v>
      </c>
      <c r="N11" s="62" t="str">
        <f>[7]Agosto!$I$17</f>
        <v>SO</v>
      </c>
      <c r="O11" s="62" t="str">
        <f>[7]Agosto!$I$18</f>
        <v>L</v>
      </c>
      <c r="P11" s="62" t="str">
        <f>[7]Agosto!$I$19</f>
        <v>SE</v>
      </c>
      <c r="Q11" s="62" t="str">
        <f>[7]Agosto!$I$20</f>
        <v>SE</v>
      </c>
      <c r="R11" s="62" t="str">
        <f>[7]Agosto!$I$21</f>
        <v>SE</v>
      </c>
      <c r="S11" s="62" t="str">
        <f>[7]Agosto!$I$22</f>
        <v>SE</v>
      </c>
      <c r="T11" s="126" t="str">
        <f>[7]Agosto!$I$23</f>
        <v>NO</v>
      </c>
      <c r="U11" s="126" t="str">
        <f>[7]Agosto!$I$24</f>
        <v>O</v>
      </c>
      <c r="V11" s="126" t="str">
        <f>[7]Agosto!$I$25</f>
        <v>SE</v>
      </c>
      <c r="W11" s="126" t="str">
        <f>[7]Agosto!$I$26</f>
        <v>L</v>
      </c>
      <c r="X11" s="126" t="str">
        <f>[7]Agosto!$I$27</f>
        <v>NE</v>
      </c>
      <c r="Y11" s="126" t="str">
        <f>[7]Agosto!$I$28</f>
        <v>L</v>
      </c>
      <c r="Z11" s="126" t="str">
        <f>[7]Agosto!$I$29</f>
        <v>L</v>
      </c>
      <c r="AA11" s="126" t="str">
        <f>[7]Agosto!$I$30</f>
        <v>L</v>
      </c>
      <c r="AB11" s="126" t="str">
        <f>[7]Agosto!$I$31</f>
        <v>L</v>
      </c>
      <c r="AC11" s="126" t="str">
        <f>[7]Agosto!$I$32</f>
        <v>L</v>
      </c>
      <c r="AD11" s="126" t="str">
        <f>[7]Agosto!$I$33</f>
        <v>O</v>
      </c>
      <c r="AE11" s="126" t="str">
        <f>[7]Agosto!$I$34</f>
        <v>O</v>
      </c>
      <c r="AF11" s="126" t="str">
        <f>[7]Agosto!$I$35</f>
        <v>O</v>
      </c>
      <c r="AG11" s="120" t="str">
        <f>[7]Agosto!$I$36</f>
        <v>L</v>
      </c>
      <c r="AH11" s="2" t="s">
        <v>51</v>
      </c>
    </row>
    <row r="12" spans="1:36" ht="13.5" customHeight="1" x14ac:dyDescent="0.2">
      <c r="A12" s="87" t="s">
        <v>4</v>
      </c>
      <c r="B12" s="62" t="str">
        <f>[8]Agosto!$I$5</f>
        <v>*</v>
      </c>
      <c r="C12" s="62" t="str">
        <f>[8]Agosto!$I$6</f>
        <v>*</v>
      </c>
      <c r="D12" s="62" t="str">
        <f>[8]Agosto!$I$7</f>
        <v>*</v>
      </c>
      <c r="E12" s="62" t="str">
        <f>[8]Agosto!$I$8</f>
        <v>*</v>
      </c>
      <c r="F12" s="62" t="str">
        <f>[8]Agosto!$I$9</f>
        <v>*</v>
      </c>
      <c r="G12" s="62" t="str">
        <f>[8]Agosto!$I$10</f>
        <v>*</v>
      </c>
      <c r="H12" s="62" t="str">
        <f>[8]Agosto!$I$11</f>
        <v>*</v>
      </c>
      <c r="I12" s="62" t="str">
        <f>[8]Agosto!$I$12</f>
        <v>*</v>
      </c>
      <c r="J12" s="62" t="str">
        <f>[8]Agosto!$I$13</f>
        <v>*</v>
      </c>
      <c r="K12" s="62" t="str">
        <f>[8]Agosto!$I$14</f>
        <v>*</v>
      </c>
      <c r="L12" s="62" t="str">
        <f>[8]Agosto!$I$15</f>
        <v>*</v>
      </c>
      <c r="M12" s="62" t="str">
        <f>[8]Agosto!$I$16</f>
        <v>*</v>
      </c>
      <c r="N12" s="62" t="str">
        <f>[8]Agosto!$I$17</f>
        <v>*</v>
      </c>
      <c r="O12" s="62" t="str">
        <f>[8]Agosto!$I$18</f>
        <v>*</v>
      </c>
      <c r="P12" s="62" t="str">
        <f>[8]Agosto!$I$19</f>
        <v>*</v>
      </c>
      <c r="Q12" s="62" t="str">
        <f>[8]Agosto!$I$20</f>
        <v>*</v>
      </c>
      <c r="R12" s="62" t="str">
        <f>[8]Agosto!$I$21</f>
        <v>*</v>
      </c>
      <c r="S12" s="62" t="str">
        <f>[8]Agosto!$I$22</f>
        <v>*</v>
      </c>
      <c r="T12" s="126" t="str">
        <f>[8]Agosto!$I$23</f>
        <v>*</v>
      </c>
      <c r="U12" s="126" t="str">
        <f>[8]Agosto!$I$24</f>
        <v>*</v>
      </c>
      <c r="V12" s="126" t="str">
        <f>[8]Agosto!$I$25</f>
        <v>*</v>
      </c>
      <c r="W12" s="126" t="str">
        <f>[8]Agosto!$I$26</f>
        <v>*</v>
      </c>
      <c r="X12" s="126" t="str">
        <f>[8]Agosto!$I$27</f>
        <v>*</v>
      </c>
      <c r="Y12" s="126" t="str">
        <f>[8]Agosto!$I$28</f>
        <v>*</v>
      </c>
      <c r="Z12" s="126" t="str">
        <f>[8]Agosto!$I$29</f>
        <v>*</v>
      </c>
      <c r="AA12" s="126" t="str">
        <f>[8]Agosto!$I$30</f>
        <v>*</v>
      </c>
      <c r="AB12" s="126" t="str">
        <f>[8]Agosto!$I$31</f>
        <v>*</v>
      </c>
      <c r="AC12" s="126" t="str">
        <f>[8]Agosto!$I$32</f>
        <v>*</v>
      </c>
      <c r="AD12" s="126" t="str">
        <f>[8]Agosto!$I$33</f>
        <v>*</v>
      </c>
      <c r="AE12" s="126" t="str">
        <f>[8]Agosto!$I$34</f>
        <v>*</v>
      </c>
      <c r="AF12" s="126" t="str">
        <f>[8]Agosto!$I$35</f>
        <v>*</v>
      </c>
      <c r="AG12" s="120" t="s">
        <v>138</v>
      </c>
      <c r="AH12" s="2"/>
    </row>
    <row r="13" spans="1:36" ht="12" customHeight="1" x14ac:dyDescent="0.2">
      <c r="A13" s="87" t="s">
        <v>5</v>
      </c>
      <c r="B13" s="126" t="str">
        <f>[9]Agosto!$I$5</f>
        <v>SE</v>
      </c>
      <c r="C13" s="126" t="str">
        <f>[9]Agosto!$I$6</f>
        <v>L</v>
      </c>
      <c r="D13" s="126" t="str">
        <f>[9]Agosto!$I$7</f>
        <v>SO</v>
      </c>
      <c r="E13" s="126" t="str">
        <f>[9]Agosto!$I$8</f>
        <v>SE</v>
      </c>
      <c r="F13" s="126" t="str">
        <f>[9]Agosto!$I$9</f>
        <v>NE</v>
      </c>
      <c r="G13" s="126" t="str">
        <f>[9]Agosto!$I$10</f>
        <v>L</v>
      </c>
      <c r="H13" s="126" t="str">
        <f>[9]Agosto!$I$11</f>
        <v>SE</v>
      </c>
      <c r="I13" s="126" t="str">
        <f>[9]Agosto!$I$12</f>
        <v>L</v>
      </c>
      <c r="J13" s="126" t="str">
        <f>[9]Agosto!$I$13</f>
        <v>L</v>
      </c>
      <c r="K13" s="126" t="str">
        <f>[9]Agosto!$I$14</f>
        <v>L</v>
      </c>
      <c r="L13" s="126" t="str">
        <f>[9]Agosto!$I$15</f>
        <v>L</v>
      </c>
      <c r="M13" s="126" t="str">
        <f>[9]Agosto!$I$16</f>
        <v>N</v>
      </c>
      <c r="N13" s="126" t="str">
        <f>[9]Agosto!$I$17</f>
        <v>SO</v>
      </c>
      <c r="O13" s="126" t="str">
        <f>[9]Agosto!$I$18</f>
        <v>L</v>
      </c>
      <c r="P13" s="126" t="str">
        <f>[9]Agosto!$I$19</f>
        <v>SE</v>
      </c>
      <c r="Q13" s="126" t="str">
        <f>[9]Agosto!$I$20</f>
        <v>SE</v>
      </c>
      <c r="R13" s="126" t="str">
        <f>[9]Agosto!$I$21</f>
        <v>SO</v>
      </c>
      <c r="S13" s="126" t="str">
        <f>[9]Agosto!$I$22</f>
        <v>L</v>
      </c>
      <c r="T13" s="126" t="str">
        <f>[9]Agosto!$I$23</f>
        <v>L</v>
      </c>
      <c r="U13" s="126" t="str">
        <f>[9]Agosto!$I$24</f>
        <v>S</v>
      </c>
      <c r="V13" s="126" t="str">
        <f>[9]Agosto!$I$25</f>
        <v>S</v>
      </c>
      <c r="W13" s="126" t="str">
        <f>[9]Agosto!$I$26</f>
        <v>L</v>
      </c>
      <c r="X13" s="126" t="str">
        <f>[9]Agosto!$I$27</f>
        <v>L</v>
      </c>
      <c r="Y13" s="126" t="str">
        <f>[9]Agosto!$I$28</f>
        <v>L</v>
      </c>
      <c r="Z13" s="126" t="str">
        <f>[9]Agosto!$I$29</f>
        <v>L</v>
      </c>
      <c r="AA13" s="126" t="str">
        <f>[9]Agosto!$I$30</f>
        <v>L</v>
      </c>
      <c r="AB13" s="126" t="str">
        <f>[9]Agosto!$I$31</f>
        <v>L</v>
      </c>
      <c r="AC13" s="126" t="str">
        <f>[9]Agosto!$I$32</f>
        <v>L</v>
      </c>
      <c r="AD13" s="126" t="str">
        <f>[9]Agosto!$I$33</f>
        <v>L</v>
      </c>
      <c r="AE13" s="126" t="str">
        <f>[9]Agosto!$I$34</f>
        <v>SE</v>
      </c>
      <c r="AF13" s="126" t="str">
        <f>[9]Agosto!$I$35</f>
        <v>SO</v>
      </c>
      <c r="AG13" s="120" t="str">
        <f>[9]Agosto!$I$36</f>
        <v>L</v>
      </c>
      <c r="AH13" s="2" t="s">
        <v>51</v>
      </c>
    </row>
    <row r="14" spans="1:36" ht="12.75" customHeight="1" x14ac:dyDescent="0.2">
      <c r="A14" s="87" t="s">
        <v>47</v>
      </c>
      <c r="B14" s="126" t="str">
        <f>[10]Agosto!$I$5</f>
        <v>NE</v>
      </c>
      <c r="C14" s="126" t="str">
        <f>[10]Agosto!$I$6</f>
        <v>NE</v>
      </c>
      <c r="D14" s="126" t="str">
        <f>[10]Agosto!$I$7</f>
        <v>O</v>
      </c>
      <c r="E14" s="126" t="str">
        <f>[10]Agosto!$I$8</f>
        <v>L</v>
      </c>
      <c r="F14" s="126" t="str">
        <f>[10]Agosto!$I$9</f>
        <v>L</v>
      </c>
      <c r="G14" s="126" t="str">
        <f>[10]Agosto!$I$10</f>
        <v>L</v>
      </c>
      <c r="H14" s="126" t="str">
        <f>[10]Agosto!$I$11</f>
        <v>NE</v>
      </c>
      <c r="I14" s="126" t="str">
        <f>[10]Agosto!$I$12</f>
        <v>NE</v>
      </c>
      <c r="J14" s="126" t="str">
        <f>[10]Agosto!$I$13</f>
        <v>NE</v>
      </c>
      <c r="K14" s="126" t="str">
        <f>[10]Agosto!$I$14</f>
        <v>NE</v>
      </c>
      <c r="L14" s="126" t="str">
        <f>[10]Agosto!$I$15</f>
        <v>NE</v>
      </c>
      <c r="M14" s="126" t="str">
        <f>[10]Agosto!$I$16</f>
        <v>N</v>
      </c>
      <c r="N14" s="126" t="str">
        <f>[10]Agosto!$I$17</f>
        <v>N</v>
      </c>
      <c r="O14" s="126" t="str">
        <f>[10]Agosto!$I$18</f>
        <v>S</v>
      </c>
      <c r="P14" s="126" t="str">
        <f>[10]Agosto!$I$19</f>
        <v>NE</v>
      </c>
      <c r="Q14" s="126" t="str">
        <f>[10]Agosto!$I$20</f>
        <v>L</v>
      </c>
      <c r="R14" s="126" t="str">
        <f>[10]Agosto!$I$21</f>
        <v>SE</v>
      </c>
      <c r="S14" s="126" t="str">
        <f>[10]Agosto!$I$22</f>
        <v>L</v>
      </c>
      <c r="T14" s="126" t="str">
        <f>[10]Agosto!$I$23</f>
        <v>NE</v>
      </c>
      <c r="U14" s="126" t="str">
        <f>[10]Agosto!$I$24</f>
        <v>N</v>
      </c>
      <c r="V14" s="126" t="str">
        <f>[10]Agosto!$I$25</f>
        <v>SE</v>
      </c>
      <c r="W14" s="126" t="str">
        <f>[10]Agosto!$I$26</f>
        <v>L</v>
      </c>
      <c r="X14" s="126" t="str">
        <f>[10]Agosto!$I$27</f>
        <v>NE</v>
      </c>
      <c r="Y14" s="126" t="str">
        <f>[10]Agosto!$I$28</f>
        <v>NE</v>
      </c>
      <c r="Z14" s="126" t="str">
        <f>[10]Agosto!$I$29</f>
        <v>NE</v>
      </c>
      <c r="AA14" s="126" t="str">
        <f>[10]Agosto!$I$30</f>
        <v>NE</v>
      </c>
      <c r="AB14" s="126" t="str">
        <f>[10]Agosto!$I$31</f>
        <v>NE</v>
      </c>
      <c r="AC14" s="126" t="str">
        <f>[10]Agosto!$I$32</f>
        <v>L</v>
      </c>
      <c r="AD14" s="126" t="str">
        <f>[10]Agosto!$I$33</f>
        <v>NE</v>
      </c>
      <c r="AE14" s="126" t="str">
        <f>[10]Agosto!$I$34</f>
        <v>NE</v>
      </c>
      <c r="AF14" s="126" t="str">
        <f>[10]Agosto!$I$35</f>
        <v>NE</v>
      </c>
      <c r="AG14" s="120" t="str">
        <f>[10]Agosto!$I$36</f>
        <v>NE</v>
      </c>
      <c r="AH14" s="2"/>
    </row>
    <row r="15" spans="1:36" ht="13.5" customHeight="1" x14ac:dyDescent="0.2">
      <c r="A15" s="87" t="s">
        <v>6</v>
      </c>
      <c r="B15" s="126" t="str">
        <f>[11]Agosto!$I$5</f>
        <v>SE</v>
      </c>
      <c r="C15" s="126" t="str">
        <f>[11]Agosto!$I$6</f>
        <v>NO</v>
      </c>
      <c r="D15" s="126" t="str">
        <f>[11]Agosto!$I$7</f>
        <v>O</v>
      </c>
      <c r="E15" s="126" t="str">
        <f>[11]Agosto!$I$8</f>
        <v>SE</v>
      </c>
      <c r="F15" s="126" t="str">
        <f>[11]Agosto!$I$9</f>
        <v>SE</v>
      </c>
      <c r="G15" s="126" t="str">
        <f>[11]Agosto!$I$10</f>
        <v>SE</v>
      </c>
      <c r="H15" s="126" t="str">
        <f>[11]Agosto!$I$11</f>
        <v>SE</v>
      </c>
      <c r="I15" s="126" t="str">
        <f>[11]Agosto!$I$12</f>
        <v>SE</v>
      </c>
      <c r="J15" s="126" t="str">
        <f>[11]Agosto!$I$13</f>
        <v>O</v>
      </c>
      <c r="K15" s="126" t="str">
        <f>[11]Agosto!$I$14</f>
        <v>NO</v>
      </c>
      <c r="L15" s="126" t="str">
        <f>[11]Agosto!$I$15</f>
        <v>NO</v>
      </c>
      <c r="M15" s="126" t="str">
        <f>[11]Agosto!$I$16</f>
        <v>NO</v>
      </c>
      <c r="N15" s="126" t="str">
        <f>[11]Agosto!$I$17</f>
        <v>SO</v>
      </c>
      <c r="O15" s="126" t="str">
        <f>[11]Agosto!$I$18</f>
        <v>L</v>
      </c>
      <c r="P15" s="126" t="str">
        <f>[11]Agosto!$I$19</f>
        <v>SE</v>
      </c>
      <c r="Q15" s="126" t="str">
        <f>[11]Agosto!$I$20</f>
        <v>SE</v>
      </c>
      <c r="R15" s="126" t="str">
        <f>[11]Agosto!$I$21</f>
        <v>SE</v>
      </c>
      <c r="S15" s="126" t="str">
        <f>[11]Agosto!$I$22</f>
        <v>SE</v>
      </c>
      <c r="T15" s="126" t="str">
        <f>[11]Agosto!$I$23</f>
        <v>SE</v>
      </c>
      <c r="U15" s="126" t="str">
        <f>[11]Agosto!$I$24</f>
        <v>L</v>
      </c>
      <c r="V15" s="126" t="str">
        <f>[11]Agosto!$I$25</f>
        <v>SE</v>
      </c>
      <c r="W15" s="126" t="str">
        <f>[11]Agosto!$I$26</f>
        <v>SE</v>
      </c>
      <c r="X15" s="126" t="str">
        <f>[11]Agosto!$I$27</f>
        <v>SE</v>
      </c>
      <c r="Y15" s="126" t="str">
        <f>[11]Agosto!$I$28</f>
        <v>NE</v>
      </c>
      <c r="Z15" s="126" t="str">
        <f>[11]Agosto!$I$29</f>
        <v>SE</v>
      </c>
      <c r="AA15" s="126" t="str">
        <f>[11]Agosto!$I$30</f>
        <v>L</v>
      </c>
      <c r="AB15" s="126" t="str">
        <f>[11]Agosto!$I$31</f>
        <v>SE</v>
      </c>
      <c r="AC15" s="126" t="str">
        <f>[11]Agosto!$I$32</f>
        <v>L</v>
      </c>
      <c r="AD15" s="126" t="str">
        <f>[11]Agosto!$I$33</f>
        <v>SE</v>
      </c>
      <c r="AE15" s="126" t="str">
        <f>[11]Agosto!$I$34</f>
        <v>SE</v>
      </c>
      <c r="AF15" s="126" t="str">
        <f>[11]Agosto!$I$35</f>
        <v>SE</v>
      </c>
      <c r="AG15" s="120" t="str">
        <f>[11]Agosto!$I$36</f>
        <v>SE</v>
      </c>
      <c r="AH15" s="2"/>
      <c r="AI15" s="18" t="s">
        <v>51</v>
      </c>
    </row>
    <row r="16" spans="1:36" ht="13.5" customHeight="1" x14ac:dyDescent="0.2">
      <c r="A16" s="87" t="s">
        <v>7</v>
      </c>
      <c r="B16" s="62" t="str">
        <f>[12]Agosto!$I$5</f>
        <v>N</v>
      </c>
      <c r="C16" s="62" t="str">
        <f>[12]Agosto!$I$6</f>
        <v>N</v>
      </c>
      <c r="D16" s="62" t="str">
        <f>[12]Agosto!$I$7</f>
        <v>N</v>
      </c>
      <c r="E16" s="62" t="str">
        <f>[12]Agosto!$I$8</f>
        <v>N</v>
      </c>
      <c r="F16" s="62" t="str">
        <f>[12]Agosto!$I$9</f>
        <v>N</v>
      </c>
      <c r="G16" s="62" t="str">
        <f>[12]Agosto!$I$10</f>
        <v>N</v>
      </c>
      <c r="H16" s="62" t="str">
        <f>[12]Agosto!$I$11</f>
        <v>N</v>
      </c>
      <c r="I16" s="62" t="str">
        <f>[12]Agosto!$I$12</f>
        <v>N</v>
      </c>
      <c r="J16" s="62" t="str">
        <f>[12]Agosto!$I$13</f>
        <v>N</v>
      </c>
      <c r="K16" s="62" t="str">
        <f>[12]Agosto!$I$14</f>
        <v>N</v>
      </c>
      <c r="L16" s="62" t="str">
        <f>[12]Agosto!$I$15</f>
        <v>N</v>
      </c>
      <c r="M16" s="62" t="str">
        <f>[12]Agosto!$I$16</f>
        <v>N</v>
      </c>
      <c r="N16" s="62" t="str">
        <f>[12]Agosto!$I$17</f>
        <v>N</v>
      </c>
      <c r="O16" s="62" t="str">
        <f>[12]Agosto!$I$18</f>
        <v>N</v>
      </c>
      <c r="P16" s="62" t="str">
        <f>[12]Agosto!$I$19</f>
        <v>N</v>
      </c>
      <c r="Q16" s="62" t="str">
        <f>[12]Agosto!$I$20</f>
        <v>N</v>
      </c>
      <c r="R16" s="62" t="str">
        <f>[12]Agosto!$I$21</f>
        <v>N</v>
      </c>
      <c r="S16" s="62" t="str">
        <f>[12]Agosto!$I$22</f>
        <v>N</v>
      </c>
      <c r="T16" s="126" t="str">
        <f>[12]Agosto!$I$23</f>
        <v>N</v>
      </c>
      <c r="U16" s="126" t="str">
        <f>[12]Agosto!$I$24</f>
        <v>N</v>
      </c>
      <c r="V16" s="126" t="str">
        <f>[12]Agosto!$I$25</f>
        <v>N</v>
      </c>
      <c r="W16" s="126" t="str">
        <f>[12]Agosto!$I$26</f>
        <v>N</v>
      </c>
      <c r="X16" s="126" t="str">
        <f>[12]Agosto!$I$27</f>
        <v>N</v>
      </c>
      <c r="Y16" s="126" t="str">
        <f>[12]Agosto!$I$28</f>
        <v>N</v>
      </c>
      <c r="Z16" s="126" t="str">
        <f>[12]Agosto!$I$29</f>
        <v>N</v>
      </c>
      <c r="AA16" s="126" t="str">
        <f>[12]Agosto!$I$30</f>
        <v>N</v>
      </c>
      <c r="AB16" s="126" t="str">
        <f>[12]Agosto!$I$31</f>
        <v>N</v>
      </c>
      <c r="AC16" s="126" t="str">
        <f>[12]Agosto!$I$32</f>
        <v>N</v>
      </c>
      <c r="AD16" s="126" t="str">
        <f>[12]Agosto!$I$33</f>
        <v>N</v>
      </c>
      <c r="AE16" s="126" t="str">
        <f>[12]Agosto!$I$34</f>
        <v>N</v>
      </c>
      <c r="AF16" s="126" t="str">
        <f>[12]Agosto!$I$35</f>
        <v>N</v>
      </c>
      <c r="AG16" s="120" t="str">
        <f>[12]Agosto!$I$36</f>
        <v>N</v>
      </c>
      <c r="AH16" s="2"/>
      <c r="AJ16" t="s">
        <v>51</v>
      </c>
    </row>
    <row r="17" spans="1:35" ht="12.75" customHeight="1" x14ac:dyDescent="0.2">
      <c r="A17" s="87" t="s">
        <v>8</v>
      </c>
      <c r="B17" s="62" t="str">
        <f>[13]Agosto!$I$5</f>
        <v>NE</v>
      </c>
      <c r="C17" s="62" t="str">
        <f>[13]Agosto!$I$6</f>
        <v>NE</v>
      </c>
      <c r="D17" s="62" t="str">
        <f>[13]Agosto!$I$7</f>
        <v>SO</v>
      </c>
      <c r="E17" s="62" t="str">
        <f>[13]Agosto!$I$8</f>
        <v>S</v>
      </c>
      <c r="F17" s="62" t="str">
        <f>[13]Agosto!$I$9</f>
        <v>NE</v>
      </c>
      <c r="G17" s="62" t="str">
        <f>[13]Agosto!$I$10</f>
        <v>NE</v>
      </c>
      <c r="H17" s="62" t="str">
        <f>[13]Agosto!$I$11</f>
        <v>NE</v>
      </c>
      <c r="I17" s="62" t="str">
        <f>[13]Agosto!$I$12</f>
        <v>NE</v>
      </c>
      <c r="J17" s="62" t="str">
        <f>[13]Agosto!$I$13</f>
        <v>SE</v>
      </c>
      <c r="K17" s="62" t="str">
        <f>[13]Agosto!$I$14</f>
        <v>NE</v>
      </c>
      <c r="L17" s="62" t="str">
        <f>[13]Agosto!$I$15</f>
        <v>NE</v>
      </c>
      <c r="M17" s="62" t="str">
        <f>[13]Agosto!$I$16</f>
        <v>NE</v>
      </c>
      <c r="N17" s="62" t="str">
        <f>[13]Agosto!$I$17</f>
        <v>SO</v>
      </c>
      <c r="O17" s="62" t="str">
        <f>[13]Agosto!$I$18</f>
        <v>SE</v>
      </c>
      <c r="P17" s="62" t="str">
        <f>[13]Agosto!$I$19</f>
        <v>NE</v>
      </c>
      <c r="Q17" s="126" t="str">
        <f>[13]Agosto!$I$20</f>
        <v>L</v>
      </c>
      <c r="R17" s="126" t="str">
        <f>[13]Agosto!$I$21</f>
        <v>SE</v>
      </c>
      <c r="S17" s="126" t="str">
        <f>[13]Agosto!$I$22</f>
        <v>NE</v>
      </c>
      <c r="T17" s="126" t="str">
        <f>[13]Agosto!$I$23</f>
        <v>NE</v>
      </c>
      <c r="U17" s="126" t="str">
        <f>[13]Agosto!$I$24</f>
        <v>S</v>
      </c>
      <c r="V17" s="126" t="str">
        <f>[13]Agosto!$I$25</f>
        <v>SE</v>
      </c>
      <c r="W17" s="126" t="str">
        <f>[13]Agosto!$I$26</f>
        <v>NE</v>
      </c>
      <c r="X17" s="126" t="str">
        <f>[13]Agosto!$I$27</f>
        <v>NE</v>
      </c>
      <c r="Y17" s="126" t="str">
        <f>[13]Agosto!$I$28</f>
        <v>NE</v>
      </c>
      <c r="Z17" s="126" t="str">
        <f>[13]Agosto!$I$29</f>
        <v>NE</v>
      </c>
      <c r="AA17" s="126" t="str">
        <f>[13]Agosto!$I$30</f>
        <v>NE</v>
      </c>
      <c r="AB17" s="126" t="str">
        <f>[13]Agosto!$I$31</f>
        <v>NE</v>
      </c>
      <c r="AC17" s="126" t="str">
        <f>[13]Agosto!$I$32</f>
        <v>NE</v>
      </c>
      <c r="AD17" s="126" t="str">
        <f>[13]Agosto!$I$33</f>
        <v>NE</v>
      </c>
      <c r="AE17" s="126" t="str">
        <f>[13]Agosto!$I$34</f>
        <v>N</v>
      </c>
      <c r="AF17" s="126" t="str">
        <f>[13]Agosto!$I$35</f>
        <v>S</v>
      </c>
      <c r="AG17" s="120" t="str">
        <f>[13]Agosto!$I$36</f>
        <v>NE</v>
      </c>
      <c r="AH17" s="2"/>
    </row>
    <row r="18" spans="1:35" ht="13.5" customHeight="1" x14ac:dyDescent="0.2">
      <c r="A18" s="87" t="s">
        <v>9</v>
      </c>
      <c r="B18" s="62" t="str">
        <f>[14]Agosto!$I$5</f>
        <v>NE</v>
      </c>
      <c r="C18" s="62" t="str">
        <f>[14]Agosto!$I$6</f>
        <v>*</v>
      </c>
      <c r="D18" s="62" t="str">
        <f>[14]Agosto!$I$7</f>
        <v>*</v>
      </c>
      <c r="E18" s="62" t="str">
        <f>[14]Agosto!$I$8</f>
        <v>L</v>
      </c>
      <c r="F18" s="62" t="str">
        <f>[14]Agosto!$I$9</f>
        <v>L</v>
      </c>
      <c r="G18" s="62" t="str">
        <f>[14]Agosto!$I$10</f>
        <v>L</v>
      </c>
      <c r="H18" s="62" t="str">
        <f>[14]Agosto!$I$11</f>
        <v>L</v>
      </c>
      <c r="I18" s="62" t="str">
        <f>[14]Agosto!$I$12</f>
        <v>NE</v>
      </c>
      <c r="J18" s="62" t="str">
        <f>[14]Agosto!$I$13</f>
        <v>O</v>
      </c>
      <c r="K18" s="62" t="str">
        <f>[14]Agosto!$I$14</f>
        <v>N</v>
      </c>
      <c r="L18" s="62" t="str">
        <f>[14]Agosto!$I$15</f>
        <v>L</v>
      </c>
      <c r="M18" s="62" t="str">
        <f>[14]Agosto!$I$16</f>
        <v>NE</v>
      </c>
      <c r="N18" s="62" t="str">
        <f>[14]Agosto!$I$17</f>
        <v>N</v>
      </c>
      <c r="O18" s="62" t="str">
        <f>[14]Agosto!$I$18</f>
        <v>SE</v>
      </c>
      <c r="P18" s="62" t="str">
        <f>[14]Agosto!$I$19</f>
        <v>SE</v>
      </c>
      <c r="Q18" s="62" t="str">
        <f>[14]Agosto!$I$20</f>
        <v>L</v>
      </c>
      <c r="R18" s="62" t="str">
        <f>[14]Agosto!$I$21</f>
        <v>L</v>
      </c>
      <c r="S18" s="62" t="str">
        <f>[14]Agosto!$I$22</f>
        <v>NE</v>
      </c>
      <c r="T18" s="126" t="str">
        <f>[14]Agosto!$I$23</f>
        <v>NE</v>
      </c>
      <c r="U18" s="126" t="str">
        <f>[14]Agosto!$I$24</f>
        <v>S</v>
      </c>
      <c r="V18" s="126" t="str">
        <f>[14]Agosto!$I$25</f>
        <v>S</v>
      </c>
      <c r="W18" s="126" t="str">
        <f>[14]Agosto!$I$26</f>
        <v>L</v>
      </c>
      <c r="X18" s="126" t="str">
        <f>[14]Agosto!$I$27</f>
        <v>L</v>
      </c>
      <c r="Y18" s="126" t="str">
        <f>[14]Agosto!$I$28</f>
        <v>NE</v>
      </c>
      <c r="Z18" s="126" t="str">
        <f>[14]Agosto!$I$29</f>
        <v>NE</v>
      </c>
      <c r="AA18" s="126" t="str">
        <f>[14]Agosto!$I$30</f>
        <v>NE</v>
      </c>
      <c r="AB18" s="126" t="str">
        <f>[14]Agosto!$I$31</f>
        <v>NE</v>
      </c>
      <c r="AC18" s="126" t="str">
        <f>[14]Agosto!$I$32</f>
        <v>NE</v>
      </c>
      <c r="AD18" s="126" t="str">
        <f>[14]Agosto!$I$33</f>
        <v>NE</v>
      </c>
      <c r="AE18" s="126" t="str">
        <f>[14]Agosto!$I$34</f>
        <v>N</v>
      </c>
      <c r="AF18" s="126" t="str">
        <f>[14]Agosto!$I$35</f>
        <v>L</v>
      </c>
      <c r="AG18" s="120" t="str">
        <f>[14]Agosto!$I$36</f>
        <v>NE</v>
      </c>
      <c r="AH18" s="2"/>
    </row>
    <row r="19" spans="1:35" ht="12.75" customHeight="1" x14ac:dyDescent="0.2">
      <c r="A19" s="87" t="s">
        <v>46</v>
      </c>
      <c r="B19" s="62" t="str">
        <f>[15]Agosto!$I$5</f>
        <v>SE</v>
      </c>
      <c r="C19" s="62" t="str">
        <f>[15]Agosto!$I$6</f>
        <v>O</v>
      </c>
      <c r="D19" s="62" t="str">
        <f>[15]Agosto!$I$7</f>
        <v>SO</v>
      </c>
      <c r="E19" s="62" t="str">
        <f>[15]Agosto!$I$8</f>
        <v>SE</v>
      </c>
      <c r="F19" s="62" t="str">
        <f>[15]Agosto!$I$9</f>
        <v>SE</v>
      </c>
      <c r="G19" s="62" t="str">
        <f>[15]Agosto!$I$10</f>
        <v>SE</v>
      </c>
      <c r="H19" s="62" t="str">
        <f>[15]Agosto!$I$11</f>
        <v>NE</v>
      </c>
      <c r="I19" s="62" t="str">
        <f>[15]Agosto!$I$12</f>
        <v>N</v>
      </c>
      <c r="J19" s="62" t="str">
        <f>[15]Agosto!$I$13</f>
        <v>N</v>
      </c>
      <c r="K19" s="62" t="str">
        <f>[15]Agosto!$I$14</f>
        <v>N</v>
      </c>
      <c r="L19" s="62" t="str">
        <f>[15]Agosto!$I$15</f>
        <v>N</v>
      </c>
      <c r="M19" s="62" t="str">
        <f>[15]Agosto!$I$16</f>
        <v>N</v>
      </c>
      <c r="N19" s="62" t="str">
        <f>[15]Agosto!$I$17</f>
        <v>SO</v>
      </c>
      <c r="O19" s="62" t="str">
        <f>[15]Agosto!$I$18</f>
        <v>S</v>
      </c>
      <c r="P19" s="62" t="str">
        <f>[15]Agosto!$I$19</f>
        <v>SE</v>
      </c>
      <c r="Q19" s="62" t="str">
        <f>[15]Agosto!$I$20</f>
        <v>L</v>
      </c>
      <c r="R19" s="62" t="str">
        <f>[15]Agosto!$I$21</f>
        <v>SE</v>
      </c>
      <c r="S19" s="62" t="str">
        <f>[15]Agosto!$I$22</f>
        <v>N</v>
      </c>
      <c r="T19" s="126" t="str">
        <f>[15]Agosto!$I$23</f>
        <v>N</v>
      </c>
      <c r="U19" s="126" t="str">
        <f>[15]Agosto!$I$24</f>
        <v>S</v>
      </c>
      <c r="V19" s="126" t="str">
        <f>[15]Agosto!$I$25</f>
        <v>S</v>
      </c>
      <c r="W19" s="126" t="str">
        <f>[15]Agosto!$I$26</f>
        <v>SE</v>
      </c>
      <c r="X19" s="126" t="str">
        <f>[15]Agosto!$I$27</f>
        <v>N</v>
      </c>
      <c r="Y19" s="126" t="str">
        <f>[15]Agosto!$I$28</f>
        <v>SE</v>
      </c>
      <c r="Z19" s="126" t="str">
        <f>[15]Agosto!$I$29</f>
        <v>N</v>
      </c>
      <c r="AA19" s="126" t="str">
        <f>[15]Agosto!$I$30</f>
        <v>SE</v>
      </c>
      <c r="AB19" s="126" t="str">
        <f>[15]Agosto!$I$31</f>
        <v>SE</v>
      </c>
      <c r="AC19" s="126" t="str">
        <f>[15]Agosto!$I$32</f>
        <v>SE</v>
      </c>
      <c r="AD19" s="126" t="str">
        <f>[15]Agosto!$I$33</f>
        <v>SE</v>
      </c>
      <c r="AE19" s="126" t="str">
        <f>[15]Agosto!$I$34</f>
        <v>SO</v>
      </c>
      <c r="AF19" s="126" t="str">
        <f>[15]Agosto!$I$35</f>
        <v>SO</v>
      </c>
      <c r="AG19" s="120" t="str">
        <f>[15]Agosto!$I$36</f>
        <v>SE</v>
      </c>
      <c r="AH19" s="2"/>
    </row>
    <row r="20" spans="1:35" ht="12.75" customHeight="1" x14ac:dyDescent="0.2">
      <c r="A20" s="87" t="s">
        <v>10</v>
      </c>
      <c r="B20" s="16" t="str">
        <f>[16]Agosto!$I$5</f>
        <v>O</v>
      </c>
      <c r="C20" s="16" t="str">
        <f>[16]Agosto!$I$6</f>
        <v>SO</v>
      </c>
      <c r="D20" s="16" t="str">
        <f>[16]Agosto!$I$7</f>
        <v>L</v>
      </c>
      <c r="E20" s="16" t="str">
        <f>[16]Agosto!$I$8</f>
        <v>O</v>
      </c>
      <c r="F20" s="16" t="str">
        <f>[16]Agosto!$I$9</f>
        <v>O</v>
      </c>
      <c r="G20" s="16" t="str">
        <f>[16]Agosto!$I$10</f>
        <v>O</v>
      </c>
      <c r="H20" s="16" t="str">
        <f>[16]Agosto!$I$11</f>
        <v>O</v>
      </c>
      <c r="I20" s="16" t="str">
        <f>[16]Agosto!$I$12</f>
        <v>SO</v>
      </c>
      <c r="J20" s="16" t="str">
        <f>[16]Agosto!$I$13</f>
        <v>S</v>
      </c>
      <c r="K20" s="16" t="str">
        <f>[16]Agosto!$I$14</f>
        <v>SO</v>
      </c>
      <c r="L20" s="16" t="str">
        <f>[16]Agosto!$I$15</f>
        <v>O</v>
      </c>
      <c r="M20" s="16" t="str">
        <f>[16]Agosto!$I$16</f>
        <v>O</v>
      </c>
      <c r="N20" s="16" t="str">
        <f>[16]Agosto!$I$17</f>
        <v>SO</v>
      </c>
      <c r="O20" s="16" t="str">
        <f>[16]Agosto!$I$18</f>
        <v>NO</v>
      </c>
      <c r="P20" s="16" t="str">
        <f>[16]Agosto!$I$19</f>
        <v>O</v>
      </c>
      <c r="Q20" s="16" t="str">
        <f>[16]Agosto!$I$20</f>
        <v>NO</v>
      </c>
      <c r="R20" s="16" t="str">
        <f>[16]Agosto!$I$21</f>
        <v>O</v>
      </c>
      <c r="S20" s="16" t="str">
        <f>[16]Agosto!$I$22</f>
        <v>O</v>
      </c>
      <c r="T20" s="126" t="str">
        <f>[16]Agosto!$I$23</f>
        <v>O</v>
      </c>
      <c r="U20" s="126" t="str">
        <f>[16]Agosto!$I$24</f>
        <v>NE</v>
      </c>
      <c r="V20" s="126" t="str">
        <f>[16]Agosto!$I$25</f>
        <v>N</v>
      </c>
      <c r="W20" s="126" t="str">
        <f>[16]Agosto!$I$26</f>
        <v>O</v>
      </c>
      <c r="X20" s="126" t="str">
        <f>[16]Agosto!$I$27</f>
        <v>O</v>
      </c>
      <c r="Y20" s="126" t="str">
        <f>[16]Agosto!$I$28</f>
        <v>O</v>
      </c>
      <c r="Z20" s="126" t="str">
        <f>[16]Agosto!$I$29</f>
        <v>O</v>
      </c>
      <c r="AA20" s="126" t="str">
        <f>[16]Agosto!$I$30</f>
        <v>O</v>
      </c>
      <c r="AB20" s="126" t="str">
        <f>[16]Agosto!$I$31</f>
        <v>SO</v>
      </c>
      <c r="AC20" s="126" t="str">
        <f>[16]Agosto!$I$32</f>
        <v>O</v>
      </c>
      <c r="AD20" s="126" t="str">
        <f>[16]Agosto!$I$33</f>
        <v>O</v>
      </c>
      <c r="AE20" s="126" t="str">
        <f>[16]Agosto!$I$34</f>
        <v>SO</v>
      </c>
      <c r="AF20" s="126" t="str">
        <f>[16]Agosto!$I$35</f>
        <v>L</v>
      </c>
      <c r="AG20" s="120" t="str">
        <f>[16]Agosto!$I$36</f>
        <v>O</v>
      </c>
      <c r="AH20" s="2"/>
      <c r="AI20" t="s">
        <v>51</v>
      </c>
    </row>
    <row r="21" spans="1:35" ht="13.5" customHeight="1" x14ac:dyDescent="0.2">
      <c r="A21" s="87" t="s">
        <v>11</v>
      </c>
      <c r="B21" s="62" t="str">
        <f>[17]Agosto!$I$5</f>
        <v>SO</v>
      </c>
      <c r="C21" s="62" t="str">
        <f>[17]Agosto!$I$6</f>
        <v>O</v>
      </c>
      <c r="D21" s="62" t="str">
        <f>[17]Agosto!$I$7</f>
        <v>NO</v>
      </c>
      <c r="E21" s="62" t="str">
        <f>[17]Agosto!$I$8</f>
        <v>SO</v>
      </c>
      <c r="F21" s="62" t="str">
        <f>[17]Agosto!$I$9</f>
        <v>SO</v>
      </c>
      <c r="G21" s="62" t="str">
        <f>[17]Agosto!$I$10</f>
        <v>SO</v>
      </c>
      <c r="H21" s="62" t="str">
        <f>[17]Agosto!$I$11</f>
        <v>NE</v>
      </c>
      <c r="I21" s="62" t="str">
        <f>[17]Agosto!$I$12</f>
        <v>NE</v>
      </c>
      <c r="J21" s="62" t="str">
        <f>[17]Agosto!$I$13</f>
        <v>NE</v>
      </c>
      <c r="K21" s="62" t="str">
        <f>[17]Agosto!$I$14</f>
        <v>SO</v>
      </c>
      <c r="L21" s="62" t="str">
        <f>[17]Agosto!$I$15</f>
        <v>L</v>
      </c>
      <c r="M21" s="62" t="str">
        <f>[17]Agosto!$I$16</f>
        <v>L</v>
      </c>
      <c r="N21" s="62" t="str">
        <f>[17]Agosto!$I$17</f>
        <v>NE</v>
      </c>
      <c r="O21" s="62" t="str">
        <f>[17]Agosto!$I$18</f>
        <v>SO</v>
      </c>
      <c r="P21" s="62" t="str">
        <f>[17]Agosto!$I$19</f>
        <v>O</v>
      </c>
      <c r="Q21" s="62" t="str">
        <f>[17]Agosto!$I$20</f>
        <v>SO</v>
      </c>
      <c r="R21" s="62" t="str">
        <f>[17]Agosto!$I$21</f>
        <v>*</v>
      </c>
      <c r="S21" s="62" t="str">
        <f>[17]Agosto!$I$22</f>
        <v>SE</v>
      </c>
      <c r="T21" s="126" t="str">
        <f>[17]Agosto!$I$23</f>
        <v>L</v>
      </c>
      <c r="U21" s="126" t="str">
        <f>[17]Agosto!$I$24</f>
        <v>O</v>
      </c>
      <c r="V21" s="126" t="str">
        <f>[17]Agosto!$I$25</f>
        <v>O</v>
      </c>
      <c r="W21" s="126" t="str">
        <f>[17]Agosto!$I$26</f>
        <v>SO</v>
      </c>
      <c r="X21" s="126" t="str">
        <f>[17]Agosto!$I$27</f>
        <v>SO</v>
      </c>
      <c r="Y21" s="126" t="str">
        <f>[17]Agosto!$I$28</f>
        <v>SO</v>
      </c>
      <c r="Z21" s="126" t="str">
        <f>[17]Agosto!$I$29</f>
        <v>SE</v>
      </c>
      <c r="AA21" s="126" t="str">
        <f>[17]Agosto!$I$30</f>
        <v>NE</v>
      </c>
      <c r="AB21" s="126" t="str">
        <f>[17]Agosto!$I$31</f>
        <v>NE</v>
      </c>
      <c r="AC21" s="126" t="str">
        <f>[17]Agosto!$I$32</f>
        <v>S</v>
      </c>
      <c r="AD21" s="126" t="str">
        <f>[17]Agosto!$I$33</f>
        <v>NE</v>
      </c>
      <c r="AE21" s="126" t="str">
        <f>[17]Agosto!$I$34</f>
        <v>NE</v>
      </c>
      <c r="AF21" s="126" t="str">
        <f>[17]Agosto!$I$35</f>
        <v>NO</v>
      </c>
      <c r="AG21" s="120" t="str">
        <f>[17]Agosto!$I$36</f>
        <v>SO</v>
      </c>
      <c r="AH21" s="2"/>
    </row>
    <row r="22" spans="1:35" ht="13.5" customHeight="1" x14ac:dyDescent="0.2">
      <c r="A22" s="87" t="s">
        <v>12</v>
      </c>
      <c r="B22" s="62" t="str">
        <f>[18]Agosto!$I$5</f>
        <v>S</v>
      </c>
      <c r="C22" s="62" t="str">
        <f>[18]Agosto!$I$6</f>
        <v>O</v>
      </c>
      <c r="D22" s="62" t="str">
        <f>[18]Agosto!$I$7</f>
        <v>S</v>
      </c>
      <c r="E22" s="62" t="str">
        <f>[18]Agosto!$I$8</f>
        <v>S</v>
      </c>
      <c r="F22" s="62" t="str">
        <f>[18]Agosto!$I$9</f>
        <v>S</v>
      </c>
      <c r="G22" s="62" t="str">
        <f>[18]Agosto!$I$10</f>
        <v>S</v>
      </c>
      <c r="H22" s="62" t="str">
        <f>[18]Agosto!$I$11</f>
        <v>S</v>
      </c>
      <c r="I22" s="62" t="str">
        <f>[18]Agosto!$I$12</f>
        <v>N</v>
      </c>
      <c r="J22" s="62" t="str">
        <f>[18]Agosto!$I$13</f>
        <v>N</v>
      </c>
      <c r="K22" s="62" t="str">
        <f>[18]Agosto!$I$14</f>
        <v>O</v>
      </c>
      <c r="L22" s="62" t="str">
        <f>[18]Agosto!$I$15</f>
        <v>N</v>
      </c>
      <c r="M22" s="62" t="str">
        <f>[18]Agosto!$I$16</f>
        <v>N</v>
      </c>
      <c r="N22" s="62" t="str">
        <f>[18]Agosto!$I$17</f>
        <v>O</v>
      </c>
      <c r="O22" s="62" t="str">
        <f>[18]Agosto!$I$18</f>
        <v>S</v>
      </c>
      <c r="P22" s="62" t="str">
        <f>[18]Agosto!$I$19</f>
        <v>S</v>
      </c>
      <c r="Q22" s="62" t="str">
        <f>[18]Agosto!$I$20</f>
        <v>S</v>
      </c>
      <c r="R22" s="62" t="str">
        <f>[18]Agosto!$I$21</f>
        <v>S</v>
      </c>
      <c r="S22" s="62" t="str">
        <f>[18]Agosto!$I$22</f>
        <v>NE</v>
      </c>
      <c r="T22" s="62" t="str">
        <f>[18]Agosto!$I$23</f>
        <v>N</v>
      </c>
      <c r="U22" s="62" t="str">
        <f>[18]Agosto!$I$24</f>
        <v>S</v>
      </c>
      <c r="V22" s="62" t="str">
        <f>[18]Agosto!$I$25</f>
        <v>S</v>
      </c>
      <c r="W22" s="62" t="str">
        <f>[18]Agosto!$I$26</f>
        <v>S</v>
      </c>
      <c r="X22" s="62" t="str">
        <f>[18]Agosto!$I$27</f>
        <v>NE</v>
      </c>
      <c r="Y22" s="62" t="str">
        <f>[18]Agosto!$I$28</f>
        <v>NO</v>
      </c>
      <c r="Z22" s="62" t="str">
        <f>[18]Agosto!$I$29</f>
        <v>S</v>
      </c>
      <c r="AA22" s="62" t="str">
        <f>[18]Agosto!$I$30</f>
        <v>N</v>
      </c>
      <c r="AB22" s="62" t="str">
        <f>[18]Agosto!$I$31</f>
        <v>NO</v>
      </c>
      <c r="AC22" s="62" t="str">
        <f>[18]Agosto!$I$32</f>
        <v>S</v>
      </c>
      <c r="AD22" s="62" t="str">
        <f>[18]Agosto!$I$33</f>
        <v>SO</v>
      </c>
      <c r="AE22" s="62" t="str">
        <f>[18]Agosto!$I$34</f>
        <v>O</v>
      </c>
      <c r="AF22" s="62" t="str">
        <f>[18]Agosto!$I$35</f>
        <v>S</v>
      </c>
      <c r="AG22" s="119" t="str">
        <f>[18]Agosto!$I$36</f>
        <v>S</v>
      </c>
      <c r="AH22" s="2"/>
    </row>
    <row r="23" spans="1:35" ht="13.5" customHeight="1" x14ac:dyDescent="0.2">
      <c r="A23" s="87" t="s">
        <v>13</v>
      </c>
      <c r="B23" s="126" t="str">
        <f>[19]Agosto!$I$5</f>
        <v>N</v>
      </c>
      <c r="C23" s="126" t="str">
        <f>[19]Agosto!$I$6</f>
        <v>N</v>
      </c>
      <c r="D23" s="126" t="str">
        <f>[19]Agosto!$I$7</f>
        <v>S</v>
      </c>
      <c r="E23" s="126" t="str">
        <f>[19]Agosto!$I$8</f>
        <v>SE</v>
      </c>
      <c r="F23" s="126" t="str">
        <f>[19]Agosto!$I$9</f>
        <v>SE</v>
      </c>
      <c r="G23" s="126" t="str">
        <f>[19]Agosto!$I$10</f>
        <v>NE</v>
      </c>
      <c r="H23" s="126" t="str">
        <f>[19]Agosto!$I$11</f>
        <v>NE</v>
      </c>
      <c r="I23" s="126" t="str">
        <f>[19]Agosto!$I$12</f>
        <v>N</v>
      </c>
      <c r="J23" s="126" t="str">
        <f>[19]Agosto!$I$13</f>
        <v>NE</v>
      </c>
      <c r="K23" s="126" t="str">
        <f>[19]Agosto!$I$14</f>
        <v>N</v>
      </c>
      <c r="L23" s="126" t="str">
        <f>[19]Agosto!$I$15</f>
        <v>NO</v>
      </c>
      <c r="M23" s="126" t="str">
        <f>[19]Agosto!$I$16</f>
        <v>NO</v>
      </c>
      <c r="N23" s="126" t="str">
        <f>[19]Agosto!$I$17</f>
        <v>S</v>
      </c>
      <c r="O23" s="126" t="str">
        <f>[19]Agosto!$I$18</f>
        <v>SE</v>
      </c>
      <c r="P23" s="126" t="str">
        <f>[19]Agosto!$I$19</f>
        <v>S</v>
      </c>
      <c r="Q23" s="126" t="str">
        <f>[19]Agosto!$I$20</f>
        <v>L</v>
      </c>
      <c r="R23" s="126" t="str">
        <f>[19]Agosto!$I$21</f>
        <v>S</v>
      </c>
      <c r="S23" s="126" t="str">
        <f>[19]Agosto!$I$22</f>
        <v>NO</v>
      </c>
      <c r="T23" s="126" t="str">
        <f>[19]Agosto!$I$23</f>
        <v>N</v>
      </c>
      <c r="U23" s="126" t="str">
        <f>[19]Agosto!$I$24</f>
        <v>S</v>
      </c>
      <c r="V23" s="126" t="str">
        <f>[19]Agosto!$I$25</f>
        <v>SE</v>
      </c>
      <c r="W23" s="126" t="str">
        <f>[19]Agosto!$I$26</f>
        <v>S</v>
      </c>
      <c r="X23" s="126" t="str">
        <f>[19]Agosto!$I$27</f>
        <v>N</v>
      </c>
      <c r="Y23" s="126" t="str">
        <f>[19]Agosto!$I$28</f>
        <v>NE</v>
      </c>
      <c r="Z23" s="126" t="str">
        <f>[19]Agosto!$I$29</f>
        <v>NE</v>
      </c>
      <c r="AA23" s="126" t="str">
        <f>[19]Agosto!$I$30</f>
        <v>NE</v>
      </c>
      <c r="AB23" s="126" t="str">
        <f>[19]Agosto!$I$31</f>
        <v>NE</v>
      </c>
      <c r="AC23" s="126" t="str">
        <f>[19]Agosto!$I$32</f>
        <v>NE</v>
      </c>
      <c r="AD23" s="126" t="str">
        <f>[19]Agosto!$I$33</f>
        <v>N</v>
      </c>
      <c r="AE23" s="126" t="str">
        <f>[19]Agosto!$I$34</f>
        <v>S</v>
      </c>
      <c r="AF23" s="126" t="str">
        <f>[19]Agosto!$I$35</f>
        <v>S</v>
      </c>
      <c r="AG23" s="120" t="str">
        <f>[19]Agosto!$I$36</f>
        <v>S</v>
      </c>
      <c r="AH23" s="2"/>
    </row>
    <row r="24" spans="1:35" ht="13.5" customHeight="1" x14ac:dyDescent="0.2">
      <c r="A24" s="87" t="s">
        <v>14</v>
      </c>
      <c r="B24" s="62" t="str">
        <f>[20]Agosto!$I$5</f>
        <v>NE</v>
      </c>
      <c r="C24" s="62" t="str">
        <f>[20]Agosto!$I$6</f>
        <v>N</v>
      </c>
      <c r="D24" s="62" t="str">
        <f>[20]Agosto!$I$7</f>
        <v>SO</v>
      </c>
      <c r="E24" s="62" t="str">
        <f>[20]Agosto!$I$8</f>
        <v>S</v>
      </c>
      <c r="F24" s="62" t="str">
        <f>[20]Agosto!$I$9</f>
        <v>SE</v>
      </c>
      <c r="G24" s="62" t="str">
        <f>[20]Agosto!$I$10</f>
        <v>SE</v>
      </c>
      <c r="H24" s="62" t="str">
        <f>[20]Agosto!$I$11</f>
        <v>NO</v>
      </c>
      <c r="I24" s="62" t="str">
        <f>[20]Agosto!$I$12</f>
        <v>L</v>
      </c>
      <c r="J24" s="62" t="str">
        <f>[20]Agosto!$I$13</f>
        <v>O</v>
      </c>
      <c r="K24" s="62" t="str">
        <f>[20]Agosto!$I$14</f>
        <v>L</v>
      </c>
      <c r="L24" s="62" t="str">
        <f>[20]Agosto!$I$15</f>
        <v>L</v>
      </c>
      <c r="M24" s="62" t="str">
        <f>[20]Agosto!$I$16</f>
        <v>N</v>
      </c>
      <c r="N24" s="62" t="str">
        <f>[20]Agosto!$I$17</f>
        <v>N</v>
      </c>
      <c r="O24" s="62" t="str">
        <f>[20]Agosto!$I$18</f>
        <v>S</v>
      </c>
      <c r="P24" s="62" t="str">
        <f>[20]Agosto!$I$19</f>
        <v>S</v>
      </c>
      <c r="Q24" s="62" t="str">
        <f>[20]Agosto!$I$20</f>
        <v>SE</v>
      </c>
      <c r="R24" s="62" t="str">
        <f>[20]Agosto!$I$21</f>
        <v>SE</v>
      </c>
      <c r="S24" s="62" t="str">
        <f>[20]Agosto!$I$22</f>
        <v>SE</v>
      </c>
      <c r="T24" s="62" t="str">
        <f>[20]Agosto!$I$23</f>
        <v>N</v>
      </c>
      <c r="U24" s="62" t="str">
        <f>[20]Agosto!$I$24</f>
        <v>O</v>
      </c>
      <c r="V24" s="62" t="str">
        <f>[20]Agosto!$I$25</f>
        <v>S</v>
      </c>
      <c r="W24" s="62" t="str">
        <f>[20]Agosto!$I$26</f>
        <v>SE</v>
      </c>
      <c r="X24" s="62" t="str">
        <f>[20]Agosto!$I$27</f>
        <v>NE</v>
      </c>
      <c r="Y24" s="62" t="str">
        <f>[20]Agosto!$I$28</f>
        <v>L</v>
      </c>
      <c r="Z24" s="62" t="str">
        <f>[20]Agosto!$I$29</f>
        <v>L</v>
      </c>
      <c r="AA24" s="62" t="str">
        <f>[20]Agosto!$I$30</f>
        <v>L</v>
      </c>
      <c r="AB24" s="62" t="str">
        <f>[20]Agosto!$I$31</f>
        <v>SE</v>
      </c>
      <c r="AC24" s="62" t="str">
        <f>[20]Agosto!$I$32</f>
        <v>SE</v>
      </c>
      <c r="AD24" s="62" t="str">
        <f>[20]Agosto!$I$33</f>
        <v>S</v>
      </c>
      <c r="AE24" s="62" t="str">
        <f>[20]Agosto!$I$34</f>
        <v>SO</v>
      </c>
      <c r="AF24" s="62" t="str">
        <f>[20]Agosto!$I$35</f>
        <v>S</v>
      </c>
      <c r="AG24" s="119" t="str">
        <f>[20]Agosto!$I$36</f>
        <v>SE</v>
      </c>
      <c r="AH24" s="2"/>
    </row>
    <row r="25" spans="1:35" ht="12.75" customHeight="1" x14ac:dyDescent="0.2">
      <c r="A25" s="87" t="s">
        <v>15</v>
      </c>
      <c r="B25" s="62" t="str">
        <f>[21]Agosto!$I$5</f>
        <v>SO</v>
      </c>
      <c r="C25" s="62" t="str">
        <f>[21]Agosto!$I$6</f>
        <v>SO</v>
      </c>
      <c r="D25" s="62" t="str">
        <f>[21]Agosto!$I$7</f>
        <v>SO</v>
      </c>
      <c r="E25" s="62" t="str">
        <f>[21]Agosto!$I$8</f>
        <v>SO</v>
      </c>
      <c r="F25" s="62" t="str">
        <f>[21]Agosto!$I$9</f>
        <v>SO</v>
      </c>
      <c r="G25" s="62" t="str">
        <f>[21]Agosto!$I$10</f>
        <v>SO</v>
      </c>
      <c r="H25" s="62" t="str">
        <f>[21]Agosto!$I$11</f>
        <v>SO</v>
      </c>
      <c r="I25" s="62" t="str">
        <f>[21]Agosto!$I$12</f>
        <v>O</v>
      </c>
      <c r="J25" s="62" t="str">
        <f>[21]Agosto!$I$13</f>
        <v>O</v>
      </c>
      <c r="K25" s="62" t="str">
        <f>[21]Agosto!$I$14</f>
        <v>O</v>
      </c>
      <c r="L25" s="62" t="str">
        <f>[21]Agosto!$I$15</f>
        <v>O</v>
      </c>
      <c r="M25" s="62" t="str">
        <f>[21]Agosto!$I$16</f>
        <v>O</v>
      </c>
      <c r="N25" s="62" t="str">
        <f>[21]Agosto!$I$17</f>
        <v>O</v>
      </c>
      <c r="O25" s="62" t="str">
        <f>[21]Agosto!$I$18</f>
        <v>O</v>
      </c>
      <c r="P25" s="62" t="str">
        <f>[21]Agosto!$I$19</f>
        <v>O</v>
      </c>
      <c r="Q25" s="62" t="str">
        <f>[21]Agosto!$I$20</f>
        <v>O</v>
      </c>
      <c r="R25" s="62" t="str">
        <f>[21]Agosto!$I$21</f>
        <v>O</v>
      </c>
      <c r="S25" s="62" t="str">
        <f>[21]Agosto!$I$22</f>
        <v>O</v>
      </c>
      <c r="T25" s="62" t="str">
        <f>[21]Agosto!$I$23</f>
        <v>SO</v>
      </c>
      <c r="U25" s="62" t="str">
        <f>[21]Agosto!$I$24</f>
        <v>SO</v>
      </c>
      <c r="V25" s="62" t="str">
        <f>[21]Agosto!$I$25</f>
        <v>SO</v>
      </c>
      <c r="W25" s="62" t="str">
        <f>[21]Agosto!$I$26</f>
        <v>SO</v>
      </c>
      <c r="X25" s="62" t="str">
        <f>[21]Agosto!$I$27</f>
        <v>SO</v>
      </c>
      <c r="Y25" s="62" t="str">
        <f>[21]Agosto!$I$28</f>
        <v>SO</v>
      </c>
      <c r="Z25" s="62" t="str">
        <f>[21]Agosto!$I$29</f>
        <v>SO</v>
      </c>
      <c r="AA25" s="62" t="str">
        <f>[21]Agosto!$I$30</f>
        <v>SO</v>
      </c>
      <c r="AB25" s="62" t="str">
        <f>[21]Agosto!$I$31</f>
        <v>O</v>
      </c>
      <c r="AC25" s="62" t="str">
        <f>[21]Agosto!$I$32</f>
        <v>SO</v>
      </c>
      <c r="AD25" s="62" t="str">
        <f>[21]Agosto!$I$33</f>
        <v>SO</v>
      </c>
      <c r="AE25" s="62" t="str">
        <f>[21]Agosto!$I$34</f>
        <v>SO</v>
      </c>
      <c r="AF25" s="62" t="str">
        <f>[21]Agosto!$I$35</f>
        <v>SO</v>
      </c>
      <c r="AG25" s="119" t="str">
        <f>[21]Agosto!$I$36</f>
        <v>SO</v>
      </c>
      <c r="AH25" s="2"/>
    </row>
    <row r="26" spans="1:35" ht="12.75" customHeight="1" x14ac:dyDescent="0.2">
      <c r="A26" s="87" t="s">
        <v>16</v>
      </c>
      <c r="B26" s="17" t="str">
        <f>[22]Agosto!$I$5</f>
        <v>N</v>
      </c>
      <c r="C26" s="17" t="str">
        <f>[22]Agosto!$I$6</f>
        <v>SO</v>
      </c>
      <c r="D26" s="17" t="str">
        <f>[22]Agosto!$I$7</f>
        <v>SO</v>
      </c>
      <c r="E26" s="17" t="str">
        <f>[22]Agosto!$I$8</f>
        <v>SE</v>
      </c>
      <c r="F26" s="17" t="str">
        <f>[22]Agosto!$I$9</f>
        <v>SE</v>
      </c>
      <c r="G26" s="17" t="str">
        <f>[22]Agosto!$I$10</f>
        <v>L</v>
      </c>
      <c r="H26" s="17" t="str">
        <f>[22]Agosto!$I$11</f>
        <v>N</v>
      </c>
      <c r="I26" s="17" t="str">
        <f>[22]Agosto!$I$12</f>
        <v>N</v>
      </c>
      <c r="J26" s="17" t="str">
        <f>[22]Agosto!$I$13</f>
        <v>N</v>
      </c>
      <c r="K26" s="17" t="str">
        <f>[22]Agosto!$I$14</f>
        <v>N</v>
      </c>
      <c r="L26" s="17" t="str">
        <f>[22]Agosto!$I$15</f>
        <v>N</v>
      </c>
      <c r="M26" s="17" t="str">
        <f>[22]Agosto!$I$16</f>
        <v>N</v>
      </c>
      <c r="N26" s="17" t="str">
        <f>[22]Agosto!$I$17</f>
        <v>SO</v>
      </c>
      <c r="O26" s="17" t="str">
        <f>[22]Agosto!$I$18</f>
        <v>SE</v>
      </c>
      <c r="P26" s="17" t="str">
        <f>[22]Agosto!$I$19</f>
        <v>S</v>
      </c>
      <c r="Q26" s="17" t="str">
        <f>[22]Agosto!$I$20</f>
        <v>S</v>
      </c>
      <c r="R26" s="17" t="str">
        <f>[22]Agosto!$I$21</f>
        <v>SE</v>
      </c>
      <c r="S26" s="17" t="str">
        <f>[22]Agosto!$I$22</f>
        <v>N</v>
      </c>
      <c r="T26" s="17" t="str">
        <f>[22]Agosto!$I$23</f>
        <v>N</v>
      </c>
      <c r="U26" s="17" t="str">
        <f>[22]Agosto!$I$24</f>
        <v>S</v>
      </c>
      <c r="V26" s="17" t="str">
        <f>[22]Agosto!$I$25</f>
        <v>S</v>
      </c>
      <c r="W26" s="17" t="str">
        <f>[22]Agosto!$I$26</f>
        <v>SE</v>
      </c>
      <c r="X26" s="17" t="str">
        <f>[22]Agosto!$I$27</f>
        <v>N</v>
      </c>
      <c r="Y26" s="17" t="str">
        <f>[22]Agosto!$I$28</f>
        <v>N</v>
      </c>
      <c r="Z26" s="17" t="str">
        <f>[22]Agosto!$I$29</f>
        <v>NE</v>
      </c>
      <c r="AA26" s="17" t="str">
        <f>[22]Agosto!$I$30</f>
        <v>N</v>
      </c>
      <c r="AB26" s="17" t="str">
        <f>[22]Agosto!$I$31</f>
        <v>N</v>
      </c>
      <c r="AC26" s="17" t="str">
        <f>[22]Agosto!$I$32</f>
        <v>N</v>
      </c>
      <c r="AD26" s="17" t="str">
        <f>[22]Agosto!$I$33</f>
        <v>N</v>
      </c>
      <c r="AE26" s="17" t="str">
        <f>[22]Agosto!$I$34</f>
        <v>S</v>
      </c>
      <c r="AF26" s="17" t="str">
        <f>[22]Agosto!$I$35</f>
        <v>S</v>
      </c>
      <c r="AG26" s="121" t="str">
        <f>[22]Agosto!$I$36</f>
        <v>N</v>
      </c>
      <c r="AH26" s="2"/>
    </row>
    <row r="27" spans="1:35" ht="12" customHeight="1" x14ac:dyDescent="0.2">
      <c r="A27" s="87" t="s">
        <v>17</v>
      </c>
      <c r="B27" s="62" t="str">
        <f>[23]Agosto!$I$5</f>
        <v>N</v>
      </c>
      <c r="C27" s="62" t="str">
        <f>[23]Agosto!$I$6</f>
        <v>N</v>
      </c>
      <c r="D27" s="62" t="str">
        <f>[23]Agosto!$I$7</f>
        <v>S</v>
      </c>
      <c r="E27" s="62" t="str">
        <f>[23]Agosto!$I$8</f>
        <v>L</v>
      </c>
      <c r="F27" s="62" t="str">
        <f>[23]Agosto!$I$9</f>
        <v>N</v>
      </c>
      <c r="G27" s="62" t="str">
        <f>[23]Agosto!$I$10</f>
        <v>NE</v>
      </c>
      <c r="H27" s="62" t="str">
        <f>[23]Agosto!$I$11</f>
        <v>N</v>
      </c>
      <c r="I27" s="62" t="str">
        <f>[23]Agosto!$I$12</f>
        <v>N</v>
      </c>
      <c r="J27" s="62" t="str">
        <f>[23]Agosto!$I$13</f>
        <v>O</v>
      </c>
      <c r="K27" s="62" t="str">
        <f>[23]Agosto!$I$14</f>
        <v>N</v>
      </c>
      <c r="L27" s="62" t="str">
        <f>[23]Agosto!$I$15</f>
        <v>N</v>
      </c>
      <c r="M27" s="62" t="str">
        <f>[23]Agosto!$I$16</f>
        <v>N</v>
      </c>
      <c r="N27" s="62" t="str">
        <f>[23]Agosto!$I$17</f>
        <v>O</v>
      </c>
      <c r="O27" s="62" t="str">
        <f>[23]Agosto!$I$18</f>
        <v>L</v>
      </c>
      <c r="P27" s="62" t="str">
        <f>[23]Agosto!$I$19</f>
        <v>L</v>
      </c>
      <c r="Q27" s="62" t="str">
        <f>[23]Agosto!$I$20</f>
        <v>L</v>
      </c>
      <c r="R27" s="62" t="str">
        <f>[23]Agosto!$I$21</f>
        <v>L</v>
      </c>
      <c r="S27" s="62" t="str">
        <f>[23]Agosto!$I$22</f>
        <v>N</v>
      </c>
      <c r="T27" s="62" t="str">
        <f>[23]Agosto!$I$23</f>
        <v>N</v>
      </c>
      <c r="U27" s="62" t="str">
        <f>[23]Agosto!$I$24</f>
        <v>SE</v>
      </c>
      <c r="V27" s="62" t="str">
        <f>[23]Agosto!$I$25</f>
        <v>SE</v>
      </c>
      <c r="W27" s="62" t="str">
        <f>[23]Agosto!$I$26</f>
        <v>NE</v>
      </c>
      <c r="X27" s="62" t="str">
        <f>[23]Agosto!$I$27</f>
        <v>N</v>
      </c>
      <c r="Y27" s="62" t="str">
        <f>[23]Agosto!$I$28</f>
        <v>N</v>
      </c>
      <c r="Z27" s="62" t="str">
        <f>[23]Agosto!$I$29</f>
        <v>N</v>
      </c>
      <c r="AA27" s="62" t="str">
        <f>[23]Agosto!$I$30</f>
        <v>N</v>
      </c>
      <c r="AB27" s="62" t="str">
        <f>[23]Agosto!$I$31</f>
        <v>N</v>
      </c>
      <c r="AC27" s="62" t="str">
        <f>[23]Agosto!$I$32</f>
        <v>N</v>
      </c>
      <c r="AD27" s="62" t="str">
        <f>[23]Agosto!$I$33</f>
        <v>N</v>
      </c>
      <c r="AE27" s="62" t="str">
        <f>[23]Agosto!$I$34</f>
        <v>N</v>
      </c>
      <c r="AF27" s="62" t="str">
        <f>[23]Agosto!$I$35</f>
        <v>SE</v>
      </c>
      <c r="AG27" s="119" t="str">
        <f>[23]Agosto!$I$36</f>
        <v>N</v>
      </c>
      <c r="AH27" s="2"/>
    </row>
    <row r="28" spans="1:35" ht="12.75" customHeight="1" x14ac:dyDescent="0.2">
      <c r="A28" s="87" t="s">
        <v>18</v>
      </c>
      <c r="B28" s="62" t="str">
        <f>[24]Agosto!$I$5</f>
        <v>L</v>
      </c>
      <c r="C28" s="62" t="str">
        <f>[24]Agosto!$I$6</f>
        <v>N</v>
      </c>
      <c r="D28" s="62" t="str">
        <f>[24]Agosto!$I$7</f>
        <v>SO</v>
      </c>
      <c r="E28" s="62" t="str">
        <f>[24]Agosto!$I$8</f>
        <v>L</v>
      </c>
      <c r="F28" s="62" t="str">
        <f>[24]Agosto!$I$9</f>
        <v>L</v>
      </c>
      <c r="G28" s="62" t="str">
        <f>[24]Agosto!$I$10</f>
        <v>L</v>
      </c>
      <c r="H28" s="62" t="str">
        <f>[24]Agosto!$I$11</f>
        <v>L</v>
      </c>
      <c r="I28" s="62" t="str">
        <f>[24]Agosto!$I$12</f>
        <v>NO</v>
      </c>
      <c r="J28" s="62" t="str">
        <f>[24]Agosto!$I$13</f>
        <v>O</v>
      </c>
      <c r="K28" s="62" t="str">
        <f>[24]Agosto!$I$14</f>
        <v>N</v>
      </c>
      <c r="L28" s="62" t="str">
        <f>[24]Agosto!$I$15</f>
        <v>N</v>
      </c>
      <c r="M28" s="62" t="str">
        <f>[24]Agosto!$I$16</f>
        <v>NO</v>
      </c>
      <c r="N28" s="62" t="str">
        <f>[24]Agosto!$I$17</f>
        <v>O</v>
      </c>
      <c r="O28" s="62" t="str">
        <f>[24]Agosto!$I$18</f>
        <v>L</v>
      </c>
      <c r="P28" s="62" t="str">
        <f>[24]Agosto!$I$19</f>
        <v>L</v>
      </c>
      <c r="Q28" s="62" t="str">
        <f>[24]Agosto!$I$20</f>
        <v>L</v>
      </c>
      <c r="R28" s="62" t="str">
        <f>[24]Agosto!$I$21</f>
        <v>L</v>
      </c>
      <c r="S28" s="62" t="str">
        <f>[24]Agosto!$I$22</f>
        <v>L</v>
      </c>
      <c r="T28" s="62" t="str">
        <f>[24]Agosto!$I$23</f>
        <v>L</v>
      </c>
      <c r="U28" s="62" t="str">
        <f>[24]Agosto!$I$24</f>
        <v>O</v>
      </c>
      <c r="V28" s="62" t="str">
        <f>[24]Agosto!$I$25</f>
        <v>S</v>
      </c>
      <c r="W28" s="62" t="str">
        <f>[24]Agosto!$I$26</f>
        <v>L</v>
      </c>
      <c r="X28" s="62" t="str">
        <f>[24]Agosto!$I$27</f>
        <v>L</v>
      </c>
      <c r="Y28" s="62" t="str">
        <f>[24]Agosto!$I$28</f>
        <v>L</v>
      </c>
      <c r="Z28" s="62" t="str">
        <f>[24]Agosto!$I$29</f>
        <v>L</v>
      </c>
      <c r="AA28" s="62" t="str">
        <f>[24]Agosto!$I$30</f>
        <v>SE</v>
      </c>
      <c r="AB28" s="62" t="str">
        <f>[24]Agosto!$I$31</f>
        <v>SE</v>
      </c>
      <c r="AC28" s="62" t="str">
        <f>[24]Agosto!$I$32</f>
        <v>L</v>
      </c>
      <c r="AD28" s="62" t="str">
        <f>[24]Agosto!$I$33</f>
        <v>SE</v>
      </c>
      <c r="AE28" s="62" t="str">
        <f>[24]Agosto!$I$34</f>
        <v>S</v>
      </c>
      <c r="AF28" s="62" t="str">
        <f>[24]Agosto!$I$35</f>
        <v>L</v>
      </c>
      <c r="AG28" s="119" t="str">
        <f>[24]Agosto!$I$36</f>
        <v>L</v>
      </c>
      <c r="AH28" s="2"/>
    </row>
    <row r="29" spans="1:35" ht="13.5" customHeight="1" x14ac:dyDescent="0.2">
      <c r="A29" s="87" t="s">
        <v>19</v>
      </c>
      <c r="B29" s="62" t="str">
        <f>[25]Agosto!$I$5</f>
        <v>NE</v>
      </c>
      <c r="C29" s="62" t="str">
        <f>[25]Agosto!$I$6</f>
        <v>NE</v>
      </c>
      <c r="D29" s="62" t="str">
        <f>[25]Agosto!$I$7</f>
        <v>SO</v>
      </c>
      <c r="E29" s="62" t="str">
        <f>[25]Agosto!$I$8</f>
        <v>S</v>
      </c>
      <c r="F29" s="62" t="str">
        <f>[25]Agosto!$I$9</f>
        <v>SE</v>
      </c>
      <c r="G29" s="62" t="str">
        <f>[25]Agosto!$I$10</f>
        <v>NE</v>
      </c>
      <c r="H29" s="62" t="str">
        <f>[25]Agosto!$I$11</f>
        <v>NE</v>
      </c>
      <c r="I29" s="62" t="str">
        <f>[25]Agosto!$I$12</f>
        <v>NE</v>
      </c>
      <c r="J29" s="62" t="str">
        <f>[25]Agosto!$I$13</f>
        <v>SE</v>
      </c>
      <c r="K29" s="62" t="str">
        <f>[25]Agosto!$I$14</f>
        <v>SE</v>
      </c>
      <c r="L29" s="62" t="str">
        <f>[25]Agosto!$I$15</f>
        <v>NE</v>
      </c>
      <c r="M29" s="62" t="str">
        <f>[25]Agosto!$I$16</f>
        <v>NE</v>
      </c>
      <c r="N29" s="62" t="str">
        <f>[25]Agosto!$I$17</f>
        <v>SO</v>
      </c>
      <c r="O29" s="62" t="str">
        <f>[25]Agosto!$I$18</f>
        <v>S</v>
      </c>
      <c r="P29" s="62" t="str">
        <f>[25]Agosto!$I$19</f>
        <v>L</v>
      </c>
      <c r="Q29" s="62" t="str">
        <f>[25]Agosto!$I$20</f>
        <v>L</v>
      </c>
      <c r="R29" s="62" t="str">
        <f>[25]Agosto!$I$21</f>
        <v>L</v>
      </c>
      <c r="S29" s="62" t="str">
        <f>[25]Agosto!$I$22</f>
        <v>NE</v>
      </c>
      <c r="T29" s="62" t="str">
        <f>[25]Agosto!$I$23</f>
        <v>NE</v>
      </c>
      <c r="U29" s="62" t="str">
        <f>[25]Agosto!$I$24</f>
        <v>S</v>
      </c>
      <c r="V29" s="62" t="str">
        <f>[25]Agosto!$I$25</f>
        <v>S</v>
      </c>
      <c r="W29" s="62" t="str">
        <f>[25]Agosto!$I$26</f>
        <v>NE</v>
      </c>
      <c r="X29" s="62" t="str">
        <f>[25]Agosto!$I$27</f>
        <v>NE</v>
      </c>
      <c r="Y29" s="62" t="str">
        <f>[25]Agosto!$I$28</f>
        <v>L</v>
      </c>
      <c r="Z29" s="62" t="str">
        <f>[25]Agosto!$I$29</f>
        <v>NE</v>
      </c>
      <c r="AA29" s="62" t="str">
        <f>[25]Agosto!$I$30</f>
        <v>L</v>
      </c>
      <c r="AB29" s="62" t="str">
        <f>[25]Agosto!$I$31</f>
        <v>NE</v>
      </c>
      <c r="AC29" s="62" t="str">
        <f>[25]Agosto!$I$32</f>
        <v>NE</v>
      </c>
      <c r="AD29" s="62" t="str">
        <f>[25]Agosto!$I$33</f>
        <v>NE</v>
      </c>
      <c r="AE29" s="62" t="str">
        <f>[25]Agosto!$I$34</f>
        <v>NE</v>
      </c>
      <c r="AF29" s="62" t="str">
        <f>[25]Agosto!$I$35</f>
        <v>S</v>
      </c>
      <c r="AG29" s="119" t="str">
        <f>[25]Agosto!$I$36</f>
        <v>NE</v>
      </c>
      <c r="AH29" s="2"/>
    </row>
    <row r="30" spans="1:35" ht="12.75" customHeight="1" x14ac:dyDescent="0.2">
      <c r="A30" s="87" t="s">
        <v>31</v>
      </c>
      <c r="B30" s="62" t="str">
        <f>[26]Agosto!$I$5</f>
        <v>NE</v>
      </c>
      <c r="C30" s="62" t="str">
        <f>[26]Agosto!$I$6</f>
        <v>NO</v>
      </c>
      <c r="D30" s="62" t="str">
        <f>[26]Agosto!$I$7</f>
        <v>S</v>
      </c>
      <c r="E30" s="62" t="str">
        <f>[26]Agosto!$I$8</f>
        <v>SE</v>
      </c>
      <c r="F30" s="62" t="str">
        <f>[26]Agosto!$I$9</f>
        <v>NE</v>
      </c>
      <c r="G30" s="62" t="str">
        <f>[26]Agosto!$I$10</f>
        <v>L</v>
      </c>
      <c r="H30" s="62" t="str">
        <f>[26]Agosto!$I$11</f>
        <v>N</v>
      </c>
      <c r="I30" s="62" t="str">
        <f>[26]Agosto!$I$12</f>
        <v>NO</v>
      </c>
      <c r="J30" s="62" t="str">
        <f>[26]Agosto!$I$13</f>
        <v>NO</v>
      </c>
      <c r="K30" s="62" t="str">
        <f>[26]Agosto!$I$14</f>
        <v>N</v>
      </c>
      <c r="L30" s="62" t="str">
        <f>[26]Agosto!$I$15</f>
        <v>N</v>
      </c>
      <c r="M30" s="62" t="str">
        <f>[26]Agosto!$I$16</f>
        <v>NO</v>
      </c>
      <c r="N30" s="62" t="str">
        <f>[26]Agosto!$I$17</f>
        <v>O</v>
      </c>
      <c r="O30" s="62" t="str">
        <f>[26]Agosto!$I$18</f>
        <v>SE</v>
      </c>
      <c r="P30" s="62" t="str">
        <f>[26]Agosto!$I$19</f>
        <v>SE</v>
      </c>
      <c r="Q30" s="62" t="str">
        <f>[26]Agosto!$I$20</f>
        <v>*</v>
      </c>
      <c r="R30" s="62" t="str">
        <f>[26]Agosto!$I$21</f>
        <v>*</v>
      </c>
      <c r="S30" s="62" t="str">
        <f>[26]Agosto!$I$22</f>
        <v>N</v>
      </c>
      <c r="T30" s="62" t="str">
        <f>[26]Agosto!$I$23</f>
        <v>NO</v>
      </c>
      <c r="U30" s="62" t="str">
        <f>[26]Agosto!$I$24</f>
        <v>S</v>
      </c>
      <c r="V30" s="62" t="str">
        <f>[26]Agosto!$I$25</f>
        <v>SE</v>
      </c>
      <c r="W30" s="62" t="str">
        <f>[26]Agosto!$I$26</f>
        <v>L</v>
      </c>
      <c r="X30" s="62" t="str">
        <f>[26]Agosto!$I$27</f>
        <v>N</v>
      </c>
      <c r="Y30" s="62" t="str">
        <f>[26]Agosto!$I$28</f>
        <v>N</v>
      </c>
      <c r="Z30" s="62" t="str">
        <f>[26]Agosto!$I$29</f>
        <v>NE</v>
      </c>
      <c r="AA30" s="62" t="str">
        <f>[26]Agosto!$I$30</f>
        <v>NE</v>
      </c>
      <c r="AB30" s="62" t="str">
        <f>[26]Agosto!$I$31</f>
        <v>*</v>
      </c>
      <c r="AC30" s="62" t="str">
        <f>[26]Agosto!$I$32</f>
        <v>NE</v>
      </c>
      <c r="AD30" s="62" t="str">
        <f>[26]Agosto!$I$33</f>
        <v>NE</v>
      </c>
      <c r="AE30" s="62" t="str">
        <f>[26]Agosto!$I$34</f>
        <v>*</v>
      </c>
      <c r="AF30" s="62" t="str">
        <f>[26]Agosto!$I$35</f>
        <v>SE</v>
      </c>
      <c r="AG30" s="119" t="str">
        <f>[26]Agosto!$I$36</f>
        <v>NE</v>
      </c>
      <c r="AH30" s="2"/>
    </row>
    <row r="31" spans="1:35" ht="12.75" customHeight="1" x14ac:dyDescent="0.2">
      <c r="A31" s="87" t="s">
        <v>48</v>
      </c>
      <c r="B31" s="62" t="str">
        <f>[27]Agosto!$I$5</f>
        <v>NE</v>
      </c>
      <c r="C31" s="62" t="str">
        <f>[27]Agosto!$I$6</f>
        <v>NO</v>
      </c>
      <c r="D31" s="62" t="str">
        <f>[27]Agosto!$I$7</f>
        <v>SO</v>
      </c>
      <c r="E31" s="62" t="str">
        <f>[27]Agosto!$I$8</f>
        <v>S</v>
      </c>
      <c r="F31" s="62" t="str">
        <f>[27]Agosto!$I$9</f>
        <v>S</v>
      </c>
      <c r="G31" s="62" t="str">
        <f>[27]Agosto!$I$10</f>
        <v>SE</v>
      </c>
      <c r="H31" s="62" t="str">
        <f>[27]Agosto!$I$11</f>
        <v>L</v>
      </c>
      <c r="I31" s="62" t="str">
        <f>[27]Agosto!$I$12</f>
        <v>L</v>
      </c>
      <c r="J31" s="62" t="str">
        <f>[27]Agosto!$I$13</f>
        <v>L</v>
      </c>
      <c r="K31" s="62" t="str">
        <f>[27]Agosto!$I$14</f>
        <v>L</v>
      </c>
      <c r="L31" s="62" t="str">
        <f>[27]Agosto!$I$15</f>
        <v>L</v>
      </c>
      <c r="M31" s="62" t="str">
        <f>[27]Agosto!$I$16</f>
        <v>L</v>
      </c>
      <c r="N31" s="62" t="str">
        <f>[27]Agosto!$I$17</f>
        <v>NE</v>
      </c>
      <c r="O31" s="62" t="str">
        <f>[27]Agosto!$I$18</f>
        <v>SE</v>
      </c>
      <c r="P31" s="62" t="str">
        <f>[27]Agosto!$I$19</f>
        <v>L</v>
      </c>
      <c r="Q31" s="62" t="str">
        <f>[27]Agosto!$I$20</f>
        <v>SE</v>
      </c>
      <c r="R31" s="62" t="str">
        <f>[27]Agosto!$I$21</f>
        <v>SE</v>
      </c>
      <c r="S31" s="62" t="str">
        <f>[27]Agosto!$I$22</f>
        <v>SE</v>
      </c>
      <c r="T31" s="62" t="str">
        <f>[27]Agosto!$I$23</f>
        <v>N</v>
      </c>
      <c r="U31" s="62" t="str">
        <f>[27]Agosto!$I$24</f>
        <v>L</v>
      </c>
      <c r="V31" s="62" t="str">
        <f>[27]Agosto!$I$25</f>
        <v>SE</v>
      </c>
      <c r="W31" s="62" t="str">
        <f>[27]Agosto!$I$26</f>
        <v>SE</v>
      </c>
      <c r="X31" s="62" t="str">
        <f>[27]Agosto!$I$27</f>
        <v>L</v>
      </c>
      <c r="Y31" s="62" t="str">
        <f>[27]Agosto!$I$28</f>
        <v>L</v>
      </c>
      <c r="Z31" s="62" t="str">
        <f>[27]Agosto!$I$29</f>
        <v>L</v>
      </c>
      <c r="AA31" s="62" t="str">
        <f>[27]Agosto!$I$30</f>
        <v>L</v>
      </c>
      <c r="AB31" s="62" t="str">
        <f>[27]Agosto!$I$31</f>
        <v>L</v>
      </c>
      <c r="AC31" s="62" t="str">
        <f>[27]Agosto!$I$32</f>
        <v>SE</v>
      </c>
      <c r="AD31" s="62" t="str">
        <f>[27]Agosto!$I$33</f>
        <v>L</v>
      </c>
      <c r="AE31" s="62" t="str">
        <f>[27]Agosto!$I$34</f>
        <v>SE</v>
      </c>
      <c r="AF31" s="62" t="str">
        <f>[27]Agosto!$I$35</f>
        <v>SE</v>
      </c>
      <c r="AG31" s="119" t="str">
        <f>[27]Agosto!$I$36</f>
        <v>L</v>
      </c>
      <c r="AH31" s="2"/>
    </row>
    <row r="32" spans="1:35" ht="12.75" customHeight="1" x14ac:dyDescent="0.2">
      <c r="A32" s="87" t="s">
        <v>20</v>
      </c>
      <c r="B32" s="126" t="str">
        <f>[28]Agosto!$I$5</f>
        <v>*</v>
      </c>
      <c r="C32" s="126" t="str">
        <f>[28]Agosto!$I$6</f>
        <v>*</v>
      </c>
      <c r="D32" s="126" t="str">
        <f>[28]Agosto!$I$7</f>
        <v>*</v>
      </c>
      <c r="E32" s="126" t="str">
        <f>[28]Agosto!$I$8</f>
        <v>*</v>
      </c>
      <c r="F32" s="126" t="str">
        <f>[28]Agosto!$I$9</f>
        <v>*</v>
      </c>
      <c r="G32" s="126" t="str">
        <f>[28]Agosto!$I$10</f>
        <v>*</v>
      </c>
      <c r="H32" s="126" t="str">
        <f>[28]Agosto!$I$11</f>
        <v>*</v>
      </c>
      <c r="I32" s="126" t="str">
        <f>[28]Agosto!$I$12</f>
        <v>*</v>
      </c>
      <c r="J32" s="126" t="str">
        <f>[28]Agosto!$I$13</f>
        <v>*</v>
      </c>
      <c r="K32" s="126" t="str">
        <f>[28]Agosto!$I$14</f>
        <v>*</v>
      </c>
      <c r="L32" s="126" t="str">
        <f>[28]Agosto!$I$15</f>
        <v>*</v>
      </c>
      <c r="M32" s="126" t="str">
        <f>[28]Agosto!$I$16</f>
        <v>*</v>
      </c>
      <c r="N32" s="126" t="str">
        <f>[28]Agosto!$I$17</f>
        <v>*</v>
      </c>
      <c r="O32" s="126" t="str">
        <f>[28]Agosto!$I$18</f>
        <v>*</v>
      </c>
      <c r="P32" s="126" t="str">
        <f>[28]Agosto!$I$19</f>
        <v>*</v>
      </c>
      <c r="Q32" s="126" t="str">
        <f>[28]Agosto!$I$20</f>
        <v>*</v>
      </c>
      <c r="R32" s="126" t="str">
        <f>[28]Agosto!$I$21</f>
        <v>*</v>
      </c>
      <c r="S32" s="126" t="str">
        <f>[28]Agosto!$I$22</f>
        <v>*</v>
      </c>
      <c r="T32" s="126" t="str">
        <f>[28]Agosto!$I$23</f>
        <v>*</v>
      </c>
      <c r="U32" s="126" t="str">
        <f>[28]Agosto!$I$24</f>
        <v>*</v>
      </c>
      <c r="V32" s="126" t="str">
        <f>[28]Agosto!$I$25</f>
        <v>*</v>
      </c>
      <c r="W32" s="126" t="str">
        <f>[28]Agosto!$I$26</f>
        <v>*</v>
      </c>
      <c r="X32" s="126" t="str">
        <f>[28]Agosto!$I$27</f>
        <v>*</v>
      </c>
      <c r="Y32" s="126" t="str">
        <f>[28]Agosto!$I$28</f>
        <v>*</v>
      </c>
      <c r="Z32" s="126" t="str">
        <f>[28]Agosto!$I$29</f>
        <v>*</v>
      </c>
      <c r="AA32" s="126" t="str">
        <f>[28]Agosto!$I$30</f>
        <v>*</v>
      </c>
      <c r="AB32" s="126" t="str">
        <f>[28]Agosto!$I$31</f>
        <v>*</v>
      </c>
      <c r="AC32" s="126" t="str">
        <f>[28]Agosto!$I$32</f>
        <v>*</v>
      </c>
      <c r="AD32" s="126" t="str">
        <f>[28]Agosto!$I$33</f>
        <v>*</v>
      </c>
      <c r="AE32" s="126" t="str">
        <f>[28]Agosto!$I$34</f>
        <v>*</v>
      </c>
      <c r="AF32" s="126" t="str">
        <f>[28]Agosto!$I$35</f>
        <v>*</v>
      </c>
      <c r="AG32" s="120" t="s">
        <v>138</v>
      </c>
      <c r="AH32" s="2"/>
    </row>
    <row r="33" spans="1:35" s="5" customFormat="1" ht="17.100000000000001" customHeight="1" x14ac:dyDescent="0.2">
      <c r="A33" s="89" t="s">
        <v>131</v>
      </c>
      <c r="B33" s="19" t="s">
        <v>52</v>
      </c>
      <c r="C33" s="19" t="s">
        <v>142</v>
      </c>
      <c r="D33" s="19" t="s">
        <v>141</v>
      </c>
      <c r="E33" s="19" t="s">
        <v>140</v>
      </c>
      <c r="F33" s="19" t="s">
        <v>140</v>
      </c>
      <c r="G33" s="19" t="s">
        <v>139</v>
      </c>
      <c r="H33" s="19" t="s">
        <v>52</v>
      </c>
      <c r="I33" s="19" t="s">
        <v>52</v>
      </c>
      <c r="J33" s="19" t="s">
        <v>52</v>
      </c>
      <c r="K33" s="19" t="s">
        <v>142</v>
      </c>
      <c r="L33" s="19" t="s">
        <v>142</v>
      </c>
      <c r="M33" s="19" t="s">
        <v>142</v>
      </c>
      <c r="N33" s="19" t="s">
        <v>141</v>
      </c>
      <c r="O33" s="19" t="s">
        <v>140</v>
      </c>
      <c r="P33" s="28" t="s">
        <v>140</v>
      </c>
      <c r="Q33" s="28" t="s">
        <v>139</v>
      </c>
      <c r="R33" s="28" t="s">
        <v>140</v>
      </c>
      <c r="S33" s="28" t="s">
        <v>52</v>
      </c>
      <c r="T33" s="28" t="s">
        <v>142</v>
      </c>
      <c r="U33" s="28" t="s">
        <v>143</v>
      </c>
      <c r="V33" s="28" t="s">
        <v>143</v>
      </c>
      <c r="W33" s="28" t="s">
        <v>140</v>
      </c>
      <c r="X33" s="28" t="s">
        <v>52</v>
      </c>
      <c r="Y33" s="28" t="s">
        <v>139</v>
      </c>
      <c r="Z33" s="28" t="s">
        <v>139</v>
      </c>
      <c r="AA33" s="28" t="s">
        <v>139</v>
      </c>
      <c r="AB33" s="28" t="s">
        <v>52</v>
      </c>
      <c r="AC33" s="28" t="s">
        <v>139</v>
      </c>
      <c r="AD33" s="28" t="s">
        <v>52</v>
      </c>
      <c r="AE33" s="28" t="s">
        <v>141</v>
      </c>
      <c r="AF33" s="28" t="s">
        <v>141</v>
      </c>
      <c r="AG33" s="122"/>
      <c r="AH33" s="10"/>
    </row>
    <row r="34" spans="1:35" ht="13.5" thickBot="1" x14ac:dyDescent="0.25">
      <c r="A34" s="144" t="s">
        <v>132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04"/>
      <c r="AG34" s="123" t="s">
        <v>52</v>
      </c>
      <c r="AH34" s="2"/>
    </row>
    <row r="35" spans="1:35" x14ac:dyDescent="0.2">
      <c r="A35" s="63"/>
      <c r="B35" s="64"/>
      <c r="C35" s="64"/>
      <c r="D35" s="64" t="s">
        <v>137</v>
      </c>
      <c r="E35" s="64"/>
      <c r="F35" s="64"/>
      <c r="G35" s="64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66"/>
      <c r="AE35" s="67"/>
      <c r="AF35" s="68"/>
      <c r="AG35" s="69"/>
      <c r="AH35"/>
    </row>
    <row r="36" spans="1:35" x14ac:dyDescent="0.2">
      <c r="A36" s="63"/>
      <c r="B36" s="70" t="s">
        <v>134</v>
      </c>
      <c r="C36" s="70"/>
      <c r="D36" s="70"/>
      <c r="E36" s="70"/>
      <c r="F36" s="70"/>
      <c r="G36" s="70"/>
      <c r="H36" s="70"/>
      <c r="I36" s="70"/>
      <c r="J36" s="71"/>
      <c r="K36" s="71"/>
      <c r="L36" s="71"/>
      <c r="M36" s="71" t="s">
        <v>49</v>
      </c>
      <c r="N36" s="71"/>
      <c r="O36" s="71"/>
      <c r="P36" s="71"/>
      <c r="Q36" s="71"/>
      <c r="R36" s="71"/>
      <c r="S36" s="71"/>
      <c r="T36" s="128" t="s">
        <v>135</v>
      </c>
      <c r="U36" s="128"/>
      <c r="V36" s="128"/>
      <c r="W36" s="128"/>
      <c r="X36" s="128"/>
      <c r="Y36" s="71"/>
      <c r="Z36" s="71"/>
      <c r="AA36" s="71"/>
      <c r="AB36" s="71"/>
      <c r="AC36" s="71"/>
      <c r="AD36" s="66"/>
      <c r="AE36" s="71"/>
      <c r="AF36" s="71"/>
      <c r="AG36" s="72"/>
      <c r="AH36" s="2"/>
    </row>
    <row r="37" spans="1:35" x14ac:dyDescent="0.2">
      <c r="A37" s="73"/>
      <c r="B37" s="71"/>
      <c r="C37" s="71"/>
      <c r="D37" s="71"/>
      <c r="E37" s="71"/>
      <c r="F37" s="71"/>
      <c r="G37" s="71"/>
      <c r="H37" s="71"/>
      <c r="I37" s="71"/>
      <c r="J37" s="75"/>
      <c r="K37" s="75"/>
      <c r="L37" s="75"/>
      <c r="M37" s="75" t="s">
        <v>50</v>
      </c>
      <c r="N37" s="75"/>
      <c r="O37" s="75"/>
      <c r="P37" s="75"/>
      <c r="Q37" s="71"/>
      <c r="R37" s="71"/>
      <c r="S37" s="71"/>
      <c r="T37" s="129" t="s">
        <v>136</v>
      </c>
      <c r="U37" s="129"/>
      <c r="V37" s="129"/>
      <c r="W37" s="129"/>
      <c r="X37" s="129"/>
      <c r="Y37" s="71"/>
      <c r="Z37" s="71"/>
      <c r="AA37" s="71"/>
      <c r="AB37" s="71"/>
      <c r="AC37" s="71"/>
      <c r="AD37" s="66"/>
      <c r="AE37" s="67"/>
      <c r="AF37" s="68"/>
      <c r="AG37" s="76"/>
      <c r="AH37" s="2"/>
      <c r="AI37" s="2"/>
    </row>
    <row r="38" spans="1:35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66"/>
      <c r="AE38" s="67"/>
      <c r="AF38" s="68"/>
      <c r="AG38" s="77"/>
      <c r="AH38"/>
    </row>
    <row r="39" spans="1:35" ht="13.5" thickBot="1" x14ac:dyDescent="0.25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80"/>
    </row>
  </sheetData>
  <sheetProtection password="C6EC" sheet="1" objects="1" scenarios="1"/>
  <mergeCells count="37">
    <mergeCell ref="T36:X36"/>
    <mergeCell ref="T37:X37"/>
    <mergeCell ref="L3:L4"/>
    <mergeCell ref="AF3:AF4"/>
    <mergeCell ref="B2:AG2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Y3:Y4"/>
    <mergeCell ref="Z3:Z4"/>
    <mergeCell ref="A1:AG1"/>
    <mergeCell ref="A34:AE34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X3:X4"/>
    <mergeCell ref="M3:M4"/>
    <mergeCell ref="N3:N4"/>
    <mergeCell ref="AE3:AE4"/>
    <mergeCell ref="AA3:AA4"/>
    <mergeCell ref="AB3:AB4"/>
    <mergeCell ref="AC3:AC4"/>
    <mergeCell ref="AD3:AD4"/>
  </mergeCells>
  <phoneticPr fontId="1" type="noConversion"/>
  <printOptions horizontalCentered="1"/>
  <pageMargins left="0.39370078740157483" right="0.39370078740157483" top="1.1811023622047245" bottom="0.98425196850393704" header="0.51181102362204722" footer="0.51181102362204722"/>
  <pageSetup paperSize="9" scale="9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A5" zoomScale="90" zoomScaleNormal="90" workbookViewId="0">
      <selection activeCell="AI27" sqref="AI27"/>
    </sheetView>
  </sheetViews>
  <sheetFormatPr defaultRowHeight="12.75" x14ac:dyDescent="0.2"/>
  <cols>
    <col min="1" max="1" width="19.140625" style="2" bestFit="1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5" width="6" style="2" customWidth="1"/>
    <col min="6" max="27" width="5.42578125" style="2" bestFit="1" customWidth="1"/>
    <col min="28" max="29" width="6.140625" style="2" bestFit="1" customWidth="1"/>
    <col min="30" max="31" width="5.42578125" style="2" bestFit="1" customWidth="1"/>
    <col min="32" max="32" width="5.42578125" style="2" customWidth="1"/>
    <col min="33" max="33" width="7.42578125" style="6" bestFit="1" customWidth="1"/>
    <col min="34" max="34" width="9.140625" style="1"/>
  </cols>
  <sheetData>
    <row r="1" spans="1:34" ht="20.100000000000001" customHeight="1" x14ac:dyDescent="0.2">
      <c r="A1" s="132" t="s">
        <v>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4"/>
    </row>
    <row r="2" spans="1:34" s="4" customFormat="1" ht="20.100000000000001" customHeight="1" x14ac:dyDescent="0.2">
      <c r="A2" s="135" t="s">
        <v>21</v>
      </c>
      <c r="B2" s="130" t="s">
        <v>133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1"/>
      <c r="AH2" s="7"/>
    </row>
    <row r="3" spans="1:34" s="5" customFormat="1" ht="20.100000000000001" customHeight="1" x14ac:dyDescent="0.2">
      <c r="A3" s="135"/>
      <c r="B3" s="127">
        <v>1</v>
      </c>
      <c r="C3" s="127">
        <f>SUM(B3+1)</f>
        <v>2</v>
      </c>
      <c r="D3" s="127">
        <f t="shared" ref="D3:AD3" si="0">SUM(C3+1)</f>
        <v>3</v>
      </c>
      <c r="E3" s="127">
        <f t="shared" si="0"/>
        <v>4</v>
      </c>
      <c r="F3" s="127">
        <f t="shared" si="0"/>
        <v>5</v>
      </c>
      <c r="G3" s="127">
        <f t="shared" si="0"/>
        <v>6</v>
      </c>
      <c r="H3" s="127">
        <f t="shared" si="0"/>
        <v>7</v>
      </c>
      <c r="I3" s="127">
        <f t="shared" si="0"/>
        <v>8</v>
      </c>
      <c r="J3" s="127">
        <f t="shared" si="0"/>
        <v>9</v>
      </c>
      <c r="K3" s="127">
        <f t="shared" si="0"/>
        <v>10</v>
      </c>
      <c r="L3" s="127">
        <f t="shared" si="0"/>
        <v>11</v>
      </c>
      <c r="M3" s="127">
        <f t="shared" si="0"/>
        <v>12</v>
      </c>
      <c r="N3" s="127">
        <f t="shared" si="0"/>
        <v>13</v>
      </c>
      <c r="O3" s="127">
        <f t="shared" si="0"/>
        <v>14</v>
      </c>
      <c r="P3" s="127">
        <f t="shared" si="0"/>
        <v>15</v>
      </c>
      <c r="Q3" s="127">
        <f t="shared" si="0"/>
        <v>16</v>
      </c>
      <c r="R3" s="127">
        <f t="shared" si="0"/>
        <v>17</v>
      </c>
      <c r="S3" s="127">
        <f t="shared" si="0"/>
        <v>18</v>
      </c>
      <c r="T3" s="127">
        <f t="shared" si="0"/>
        <v>19</v>
      </c>
      <c r="U3" s="127">
        <f t="shared" si="0"/>
        <v>20</v>
      </c>
      <c r="V3" s="127">
        <f t="shared" si="0"/>
        <v>21</v>
      </c>
      <c r="W3" s="127">
        <f t="shared" si="0"/>
        <v>22</v>
      </c>
      <c r="X3" s="127">
        <f t="shared" si="0"/>
        <v>23</v>
      </c>
      <c r="Y3" s="127">
        <f t="shared" si="0"/>
        <v>24</v>
      </c>
      <c r="Z3" s="127">
        <f t="shared" si="0"/>
        <v>25</v>
      </c>
      <c r="AA3" s="127">
        <f t="shared" si="0"/>
        <v>26</v>
      </c>
      <c r="AB3" s="127">
        <f t="shared" si="0"/>
        <v>27</v>
      </c>
      <c r="AC3" s="127">
        <f t="shared" si="0"/>
        <v>28</v>
      </c>
      <c r="AD3" s="127">
        <f t="shared" si="0"/>
        <v>29</v>
      </c>
      <c r="AE3" s="127">
        <v>30</v>
      </c>
      <c r="AF3" s="127">
        <v>31</v>
      </c>
      <c r="AG3" s="115" t="s">
        <v>39</v>
      </c>
      <c r="AH3" s="10"/>
    </row>
    <row r="4" spans="1:34" s="5" customFormat="1" ht="20.100000000000001" customHeight="1" x14ac:dyDescent="0.2">
      <c r="A4" s="135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15" t="s">
        <v>37</v>
      </c>
      <c r="AH4" s="10"/>
    </row>
    <row r="5" spans="1:34" s="5" customFormat="1" ht="20.100000000000001" customHeight="1" x14ac:dyDescent="0.2">
      <c r="A5" s="87" t="s">
        <v>44</v>
      </c>
      <c r="B5" s="16">
        <f>[1]Agosto!$J$5</f>
        <v>32.04</v>
      </c>
      <c r="C5" s="16">
        <f>[1]Agosto!$J$6</f>
        <v>33.119999999999997</v>
      </c>
      <c r="D5" s="16">
        <f>[1]Agosto!$J$7</f>
        <v>37.080000000000005</v>
      </c>
      <c r="E5" s="16">
        <f>[1]Agosto!$J$8</f>
        <v>25.2</v>
      </c>
      <c r="F5" s="16">
        <f>[1]Agosto!$J$9</f>
        <v>28.8</v>
      </c>
      <c r="G5" s="16">
        <f>[1]Agosto!$J$10</f>
        <v>21.96</v>
      </c>
      <c r="H5" s="16">
        <f>[1]Agosto!$J$11</f>
        <v>25.92</v>
      </c>
      <c r="I5" s="16">
        <f>[1]Agosto!$J$12</f>
        <v>28.08</v>
      </c>
      <c r="J5" s="16">
        <f>[1]Agosto!$J$13</f>
        <v>35.64</v>
      </c>
      <c r="K5" s="16">
        <f>[1]Agosto!$J$14</f>
        <v>27</v>
      </c>
      <c r="L5" s="16">
        <f>[1]Agosto!$J$15</f>
        <v>36.36</v>
      </c>
      <c r="M5" s="16">
        <f>[1]Agosto!$J$16</f>
        <v>37.800000000000004</v>
      </c>
      <c r="N5" s="16">
        <f>[1]Agosto!$J$17</f>
        <v>52.2</v>
      </c>
      <c r="O5" s="16">
        <f>[1]Agosto!$J$18</f>
        <v>23.400000000000002</v>
      </c>
      <c r="P5" s="16">
        <f>[1]Agosto!$J$19</f>
        <v>39.96</v>
      </c>
      <c r="Q5" s="16">
        <f>[1]Agosto!$J$20</f>
        <v>21.240000000000002</v>
      </c>
      <c r="R5" s="16">
        <f>[1]Agosto!$J$21</f>
        <v>18.720000000000002</v>
      </c>
      <c r="S5" s="16">
        <f>[1]Agosto!$J$22</f>
        <v>17.28</v>
      </c>
      <c r="T5" s="16">
        <f>[1]Agosto!$J$23</f>
        <v>16.920000000000002</v>
      </c>
      <c r="U5" s="16">
        <f>[1]Agosto!$J$24</f>
        <v>53.28</v>
      </c>
      <c r="V5" s="16">
        <f>[1]Agosto!$J$25</f>
        <v>28.44</v>
      </c>
      <c r="W5" s="16">
        <f>[1]Agosto!$J$26</f>
        <v>27.720000000000002</v>
      </c>
      <c r="X5" s="16">
        <f>[1]Agosto!$J$27</f>
        <v>40.32</v>
      </c>
      <c r="Y5" s="16">
        <f>[1]Agosto!$J$28</f>
        <v>35.28</v>
      </c>
      <c r="Z5" s="16">
        <f>[1]Agosto!$J$29</f>
        <v>24.12</v>
      </c>
      <c r="AA5" s="16">
        <f>[1]Agosto!$J$30</f>
        <v>20.88</v>
      </c>
      <c r="AB5" s="16">
        <f>[1]Agosto!$J$31</f>
        <v>24.48</v>
      </c>
      <c r="AC5" s="16">
        <f>[1]Agosto!$J$32</f>
        <v>24.48</v>
      </c>
      <c r="AD5" s="16">
        <f>[1]Agosto!$J$33</f>
        <v>25.56</v>
      </c>
      <c r="AE5" s="16">
        <f>[1]Agosto!$J$34</f>
        <v>29.880000000000003</v>
      </c>
      <c r="AF5" s="16">
        <f>[1]Agosto!$J$35</f>
        <v>29.16</v>
      </c>
      <c r="AG5" s="116">
        <f>MAX(B5:AF5)</f>
        <v>53.28</v>
      </c>
      <c r="AH5" s="10"/>
    </row>
    <row r="6" spans="1:34" s="1" customFormat="1" ht="17.100000000000001" customHeight="1" x14ac:dyDescent="0.2">
      <c r="A6" s="87" t="s">
        <v>0</v>
      </c>
      <c r="B6" s="16">
        <f>[2]Agosto!$J$5</f>
        <v>34.56</v>
      </c>
      <c r="C6" s="16">
        <f>[2]Agosto!$J$6</f>
        <v>39.96</v>
      </c>
      <c r="D6" s="16">
        <f>[2]Agosto!$J$7</f>
        <v>40.32</v>
      </c>
      <c r="E6" s="16">
        <f>[2]Agosto!$J$8</f>
        <v>31.680000000000003</v>
      </c>
      <c r="F6" s="16">
        <f>[2]Agosto!$J$9</f>
        <v>38.159999999999997</v>
      </c>
      <c r="G6" s="16">
        <f>[2]Agosto!$J$10</f>
        <v>34.200000000000003</v>
      </c>
      <c r="H6" s="16">
        <f>[2]Agosto!$J$11</f>
        <v>37.440000000000005</v>
      </c>
      <c r="I6" s="16">
        <f>[2]Agosto!$J$12</f>
        <v>47.88</v>
      </c>
      <c r="J6" s="16">
        <f>[2]Agosto!$J$13</f>
        <v>41.76</v>
      </c>
      <c r="K6" s="16">
        <f>[2]Agosto!$J$14</f>
        <v>39.24</v>
      </c>
      <c r="L6" s="16">
        <f>[2]Agosto!$J$15</f>
        <v>44.64</v>
      </c>
      <c r="M6" s="16">
        <f>[2]Agosto!$J$16</f>
        <v>60.839999999999996</v>
      </c>
      <c r="N6" s="16">
        <f>[2]Agosto!$J$17</f>
        <v>43.92</v>
      </c>
      <c r="O6" s="16">
        <f>[2]Agosto!$J$18</f>
        <v>23.759999999999998</v>
      </c>
      <c r="P6" s="16">
        <f>[2]Agosto!$J$19</f>
        <v>27</v>
      </c>
      <c r="Q6" s="16">
        <f>[2]Agosto!$J$20</f>
        <v>27</v>
      </c>
      <c r="R6" s="16">
        <f>[2]Agosto!$J$21</f>
        <v>17.64</v>
      </c>
      <c r="S6" s="16">
        <f>[2]Agosto!$J$22</f>
        <v>28.44</v>
      </c>
      <c r="T6" s="16">
        <f>[2]Agosto!$J$23</f>
        <v>40.32</v>
      </c>
      <c r="U6" s="16">
        <f>[2]Agosto!$J$24</f>
        <v>56.16</v>
      </c>
      <c r="V6" s="16">
        <f>[2]Agosto!$J$25</f>
        <v>30.96</v>
      </c>
      <c r="W6" s="16">
        <f>[2]Agosto!$J$26</f>
        <v>39.6</v>
      </c>
      <c r="X6" s="16">
        <f>[2]Agosto!$J$27</f>
        <v>46.440000000000005</v>
      </c>
      <c r="Y6" s="16">
        <f>[2]Agosto!$J$28</f>
        <v>41.76</v>
      </c>
      <c r="Z6" s="16">
        <f>[2]Agosto!$J$29</f>
        <v>42.84</v>
      </c>
      <c r="AA6" s="16">
        <f>[2]Agosto!$J$30</f>
        <v>32.4</v>
      </c>
      <c r="AB6" s="16">
        <f>[2]Agosto!$J$31</f>
        <v>34.56</v>
      </c>
      <c r="AC6" s="16">
        <f>[2]Agosto!$J$32</f>
        <v>43.56</v>
      </c>
      <c r="AD6" s="16">
        <f>[2]Agosto!$J$33</f>
        <v>33.480000000000004</v>
      </c>
      <c r="AE6" s="16">
        <f>[2]Agosto!$J$34</f>
        <v>30.6</v>
      </c>
      <c r="AF6" s="16">
        <f>[2]Agosto!$J$35</f>
        <v>24.840000000000003</v>
      </c>
      <c r="AG6" s="113">
        <f>MAX(B6:AF6)</f>
        <v>60.839999999999996</v>
      </c>
      <c r="AH6" s="2"/>
    </row>
    <row r="7" spans="1:34" ht="17.100000000000001" customHeight="1" x14ac:dyDescent="0.2">
      <c r="A7" s="87" t="s">
        <v>1</v>
      </c>
      <c r="B7" s="16">
        <f>[3]Agosto!$J$5</f>
        <v>22.32</v>
      </c>
      <c r="C7" s="16">
        <f>[3]Agosto!$J$6</f>
        <v>44.64</v>
      </c>
      <c r="D7" s="16" t="str">
        <f>[3]Agosto!$J$7</f>
        <v>*</v>
      </c>
      <c r="E7" s="16">
        <f>[3]Agosto!$J$8</f>
        <v>26.28</v>
      </c>
      <c r="F7" s="16">
        <f>[3]Agosto!$J$9</f>
        <v>31.680000000000003</v>
      </c>
      <c r="G7" s="16">
        <f>[3]Agosto!$J$10</f>
        <v>29.52</v>
      </c>
      <c r="H7" s="16">
        <f>[3]Agosto!$J$11</f>
        <v>28.08</v>
      </c>
      <c r="I7" s="16">
        <f>[3]Agosto!$J$12</f>
        <v>27.720000000000002</v>
      </c>
      <c r="J7" s="16">
        <f>[3]Agosto!$J$13</f>
        <v>30.240000000000002</v>
      </c>
      <c r="K7" s="16">
        <f>[3]Agosto!$J$14</f>
        <v>36.72</v>
      </c>
      <c r="L7" s="16">
        <f>[3]Agosto!$J$15</f>
        <v>40.32</v>
      </c>
      <c r="M7" s="16">
        <f>[3]Agosto!$J$16</f>
        <v>44.64</v>
      </c>
      <c r="N7" s="16">
        <f>[3]Agosto!$J$17</f>
        <v>17.64</v>
      </c>
      <c r="O7" s="16">
        <f>[3]Agosto!$J$18</f>
        <v>27.720000000000002</v>
      </c>
      <c r="P7" s="16">
        <f>[3]Agosto!$J$19</f>
        <v>47.519999999999996</v>
      </c>
      <c r="Q7" s="16">
        <f>[3]Agosto!$J$20</f>
        <v>22.32</v>
      </c>
      <c r="R7" s="16" t="str">
        <f>[3]Agosto!$J$21</f>
        <v>*</v>
      </c>
      <c r="S7" s="16">
        <f>[3]Agosto!$J$22</f>
        <v>28.44</v>
      </c>
      <c r="T7" s="16">
        <f>[3]Agosto!$J$23</f>
        <v>39.6</v>
      </c>
      <c r="U7" s="16">
        <f>[3]Agosto!$J$24</f>
        <v>41.04</v>
      </c>
      <c r="V7" s="16">
        <f>[3]Agosto!$J$25</f>
        <v>28.8</v>
      </c>
      <c r="W7" s="16">
        <f>[3]Agosto!$J$26</f>
        <v>30.96</v>
      </c>
      <c r="X7" s="16">
        <f>[3]Agosto!$J$27</f>
        <v>37.440000000000005</v>
      </c>
      <c r="Y7" s="16">
        <f>[3]Agosto!$J$28</f>
        <v>32.4</v>
      </c>
      <c r="Z7" s="16">
        <f>[3]Agosto!$J$29</f>
        <v>45</v>
      </c>
      <c r="AA7" s="16">
        <f>[3]Agosto!$J$30</f>
        <v>45.36</v>
      </c>
      <c r="AB7" s="16">
        <f>[3]Agosto!$J$31</f>
        <v>28.08</v>
      </c>
      <c r="AC7" s="16">
        <f>[3]Agosto!$J$32</f>
        <v>27</v>
      </c>
      <c r="AD7" s="16">
        <f>[3]Agosto!$J$33</f>
        <v>24.48</v>
      </c>
      <c r="AE7" s="16">
        <f>[3]Agosto!$J$34</f>
        <v>32.04</v>
      </c>
      <c r="AF7" s="16">
        <f>[3]Agosto!$J$35</f>
        <v>30.6</v>
      </c>
      <c r="AG7" s="113">
        <f t="shared" ref="AG7:AG17" si="1">MAX(B7:AF7)</f>
        <v>47.519999999999996</v>
      </c>
      <c r="AH7" s="2"/>
    </row>
    <row r="8" spans="1:34" ht="17.100000000000001" customHeight="1" x14ac:dyDescent="0.2">
      <c r="A8" s="87" t="s">
        <v>72</v>
      </c>
      <c r="B8" s="16">
        <f>[4]Agosto!$J$5</f>
        <v>30.240000000000002</v>
      </c>
      <c r="C8" s="16">
        <f>[4]Agosto!$J$6</f>
        <v>40.680000000000007</v>
      </c>
      <c r="D8" s="16">
        <f>[4]Agosto!$J$7</f>
        <v>46.800000000000004</v>
      </c>
      <c r="E8" s="16">
        <f>[4]Agosto!$J$8</f>
        <v>36</v>
      </c>
      <c r="F8" s="16">
        <f>[4]Agosto!$J$9</f>
        <v>44.28</v>
      </c>
      <c r="G8" s="16">
        <f>[4]Agosto!$J$10</f>
        <v>34.200000000000003</v>
      </c>
      <c r="H8" s="16">
        <f>[4]Agosto!$J$11</f>
        <v>33.119999999999997</v>
      </c>
      <c r="I8" s="16">
        <f>[4]Agosto!$J$12</f>
        <v>28.08</v>
      </c>
      <c r="J8" s="16">
        <f>[4]Agosto!$J$13</f>
        <v>27.720000000000002</v>
      </c>
      <c r="K8" s="16">
        <f>[4]Agosto!$J$14</f>
        <v>30.96</v>
      </c>
      <c r="L8" s="16">
        <f>[4]Agosto!$J$15</f>
        <v>40.32</v>
      </c>
      <c r="M8" s="16">
        <f>[4]Agosto!$J$16</f>
        <v>38.519999999999996</v>
      </c>
      <c r="N8" s="16">
        <f>[4]Agosto!$J$17</f>
        <v>57.24</v>
      </c>
      <c r="O8" s="16">
        <f>[4]Agosto!$J$18</f>
        <v>28.8</v>
      </c>
      <c r="P8" s="16">
        <f>[4]Agosto!$J$19</f>
        <v>48.24</v>
      </c>
      <c r="Q8" s="16">
        <f>[4]Agosto!$J$20</f>
        <v>39.24</v>
      </c>
      <c r="R8" s="16">
        <f>[4]Agosto!$J$21</f>
        <v>27</v>
      </c>
      <c r="S8" s="16">
        <f>[4]Agosto!$J$22</f>
        <v>40.680000000000007</v>
      </c>
      <c r="T8" s="16">
        <f>[4]Agosto!$J$23</f>
        <v>36.36</v>
      </c>
      <c r="U8" s="16">
        <f>[4]Agosto!$J$24</f>
        <v>50.76</v>
      </c>
      <c r="V8" s="16">
        <f>[4]Agosto!$J$25</f>
        <v>38.880000000000003</v>
      </c>
      <c r="W8" s="16">
        <f>[4]Agosto!$J$26</f>
        <v>45.36</v>
      </c>
      <c r="X8" s="16">
        <f>[4]Agosto!$J$27</f>
        <v>38.159999999999997</v>
      </c>
      <c r="Y8" s="16">
        <f>[4]Agosto!$J$28</f>
        <v>36.36</v>
      </c>
      <c r="Z8" s="16">
        <f>[4]Agosto!$J$29</f>
        <v>30.6</v>
      </c>
      <c r="AA8" s="16">
        <f>[4]Agosto!$J$30</f>
        <v>28.8</v>
      </c>
      <c r="AB8" s="16">
        <f>[4]Agosto!$J$31</f>
        <v>34.92</v>
      </c>
      <c r="AC8" s="16">
        <f>[4]Agosto!$J$32</f>
        <v>40.680000000000007</v>
      </c>
      <c r="AD8" s="16">
        <f>[4]Agosto!$J$33</f>
        <v>34.200000000000003</v>
      </c>
      <c r="AE8" s="16">
        <f>[4]Agosto!$J$34</f>
        <v>23.040000000000003</v>
      </c>
      <c r="AF8" s="16">
        <f>[4]Agosto!$J$35</f>
        <v>33.480000000000004</v>
      </c>
      <c r="AG8" s="113">
        <f t="shared" si="1"/>
        <v>57.24</v>
      </c>
      <c r="AH8" s="2"/>
    </row>
    <row r="9" spans="1:34" ht="17.100000000000001" customHeight="1" x14ac:dyDescent="0.2">
      <c r="A9" s="87" t="s">
        <v>45</v>
      </c>
      <c r="B9" s="16">
        <f>[5]Agosto!$J$5</f>
        <v>31.319999999999997</v>
      </c>
      <c r="C9" s="16">
        <f>[5]Agosto!$J$6</f>
        <v>43.92</v>
      </c>
      <c r="D9" s="16">
        <f>[5]Agosto!$J$7</f>
        <v>33.840000000000003</v>
      </c>
      <c r="E9" s="16">
        <f>[5]Agosto!$J$8</f>
        <v>35.28</v>
      </c>
      <c r="F9" s="16">
        <f>[5]Agosto!$J$9</f>
        <v>34.200000000000003</v>
      </c>
      <c r="G9" s="16">
        <f>[5]Agosto!$J$10</f>
        <v>30.6</v>
      </c>
      <c r="H9" s="16">
        <f>[5]Agosto!$J$11</f>
        <v>38.519999999999996</v>
      </c>
      <c r="I9" s="16">
        <f>[5]Agosto!$J$12</f>
        <v>45.72</v>
      </c>
      <c r="J9" s="16">
        <f>[5]Agosto!$J$13</f>
        <v>42.84</v>
      </c>
      <c r="K9" s="16">
        <f>[5]Agosto!$J$14</f>
        <v>41.04</v>
      </c>
      <c r="L9" s="16">
        <f>[5]Agosto!$J$15</f>
        <v>53.64</v>
      </c>
      <c r="M9" s="16">
        <f>[5]Agosto!$J$16</f>
        <v>78.48</v>
      </c>
      <c r="N9" s="16">
        <f>[5]Agosto!$J$17</f>
        <v>36.36</v>
      </c>
      <c r="O9" s="16">
        <f>[5]Agosto!$J$18</f>
        <v>26.64</v>
      </c>
      <c r="P9" s="16">
        <f>[5]Agosto!$J$19</f>
        <v>45.72</v>
      </c>
      <c r="Q9" s="16">
        <f>[5]Agosto!$J$20</f>
        <v>32.76</v>
      </c>
      <c r="R9" s="16">
        <f>[5]Agosto!$J$21</f>
        <v>15.840000000000002</v>
      </c>
      <c r="S9" s="16">
        <f>[5]Agosto!$J$22</f>
        <v>37.440000000000005</v>
      </c>
      <c r="T9" s="16">
        <f>[5]Agosto!$J$23</f>
        <v>45.72</v>
      </c>
      <c r="U9" s="16">
        <f>[5]Agosto!$J$24</f>
        <v>59.4</v>
      </c>
      <c r="V9" s="16">
        <f>[5]Agosto!$J$25</f>
        <v>35.28</v>
      </c>
      <c r="W9" s="16">
        <f>[5]Agosto!$J$26</f>
        <v>36</v>
      </c>
      <c r="X9" s="16">
        <f>[5]Agosto!$J$27</f>
        <v>50.04</v>
      </c>
      <c r="Y9" s="16">
        <f>[5]Agosto!$J$28</f>
        <v>48.96</v>
      </c>
      <c r="Z9" s="16">
        <f>[5]Agosto!$J$29</f>
        <v>45.36</v>
      </c>
      <c r="AA9" s="16">
        <f>[5]Agosto!$J$30</f>
        <v>33.840000000000003</v>
      </c>
      <c r="AB9" s="16">
        <f>[5]Agosto!$J$31</f>
        <v>34.200000000000003</v>
      </c>
      <c r="AC9" s="16">
        <f>[5]Agosto!$J$32</f>
        <v>38.159999999999997</v>
      </c>
      <c r="AD9" s="16">
        <f>[5]Agosto!$J$33</f>
        <v>36</v>
      </c>
      <c r="AE9" s="16">
        <f>[5]Agosto!$J$34</f>
        <v>34.92</v>
      </c>
      <c r="AF9" s="16">
        <f>[5]Agosto!$J$35</f>
        <v>33.840000000000003</v>
      </c>
      <c r="AG9" s="113">
        <f t="shared" si="1"/>
        <v>78.48</v>
      </c>
      <c r="AH9" s="2"/>
    </row>
    <row r="10" spans="1:34" ht="17.100000000000001" customHeight="1" x14ac:dyDescent="0.2">
      <c r="A10" s="87" t="s">
        <v>2</v>
      </c>
      <c r="B10" s="16">
        <f>[6]Agosto!$J$5</f>
        <v>37.800000000000004</v>
      </c>
      <c r="C10" s="16">
        <f>[6]Agosto!$J$6</f>
        <v>50.4</v>
      </c>
      <c r="D10" s="16">
        <f>[6]Agosto!$J$7</f>
        <v>37.440000000000005</v>
      </c>
      <c r="E10" s="16">
        <f>[6]Agosto!$J$8</f>
        <v>30.96</v>
      </c>
      <c r="F10" s="16">
        <f>[6]Agosto!$J$9</f>
        <v>53.64</v>
      </c>
      <c r="G10" s="16">
        <f>[6]Agosto!$J$10</f>
        <v>48.6</v>
      </c>
      <c r="H10" s="16">
        <f>[6]Agosto!$J$11</f>
        <v>42.12</v>
      </c>
      <c r="I10" s="16">
        <f>[6]Agosto!$J$12</f>
        <v>46.080000000000005</v>
      </c>
      <c r="J10" s="16">
        <f>[6]Agosto!$J$13</f>
        <v>40.32</v>
      </c>
      <c r="K10" s="16">
        <f>[6]Agosto!$J$14</f>
        <v>41.04</v>
      </c>
      <c r="L10" s="16">
        <f>[6]Agosto!$J$15</f>
        <v>50.04</v>
      </c>
      <c r="M10" s="16">
        <f>[6]Agosto!$J$16</f>
        <v>53.28</v>
      </c>
      <c r="N10" s="16">
        <f>[6]Agosto!$J$17</f>
        <v>51.84</v>
      </c>
      <c r="O10" s="16">
        <f>[6]Agosto!$J$18</f>
        <v>28.8</v>
      </c>
      <c r="P10" s="16">
        <f>[6]Agosto!$J$19</f>
        <v>64.08</v>
      </c>
      <c r="Q10" s="16">
        <f>[6]Agosto!$J$20</f>
        <v>44.64</v>
      </c>
      <c r="R10" s="16">
        <f>[6]Agosto!$J$21</f>
        <v>33.480000000000004</v>
      </c>
      <c r="S10" s="16">
        <f>[6]Agosto!$J$22</f>
        <v>25.92</v>
      </c>
      <c r="T10" s="16">
        <f>[6]Agosto!$J$23</f>
        <v>44.64</v>
      </c>
      <c r="U10" s="16">
        <f>[6]Agosto!$J$24</f>
        <v>52.92</v>
      </c>
      <c r="V10" s="16">
        <f>[6]Agosto!$J$25</f>
        <v>41.04</v>
      </c>
      <c r="W10" s="16">
        <f>[6]Agosto!$J$26</f>
        <v>52.2</v>
      </c>
      <c r="X10" s="16">
        <f>[6]Agosto!$J$27</f>
        <v>43.56</v>
      </c>
      <c r="Y10" s="16">
        <f>[6]Agosto!$J$28</f>
        <v>46.440000000000005</v>
      </c>
      <c r="Z10" s="16">
        <f>[6]Agosto!$J$29</f>
        <v>47.16</v>
      </c>
      <c r="AA10" s="16">
        <f>[6]Agosto!$J$30</f>
        <v>38.159999999999997</v>
      </c>
      <c r="AB10" s="16">
        <f>[6]Agosto!$J$31</f>
        <v>35.64</v>
      </c>
      <c r="AC10" s="16">
        <f>[6]Agosto!$J$32</f>
        <v>44.28</v>
      </c>
      <c r="AD10" s="16">
        <f>[6]Agosto!$J$33</f>
        <v>41.4</v>
      </c>
      <c r="AE10" s="16">
        <f>[6]Agosto!$J$34</f>
        <v>30.6</v>
      </c>
      <c r="AF10" s="16">
        <f>[6]Agosto!$J$35</f>
        <v>37.080000000000005</v>
      </c>
      <c r="AG10" s="113">
        <f t="shared" si="1"/>
        <v>64.08</v>
      </c>
      <c r="AH10" s="2"/>
    </row>
    <row r="11" spans="1:34" ht="17.100000000000001" customHeight="1" x14ac:dyDescent="0.2">
      <c r="A11" s="87" t="s">
        <v>3</v>
      </c>
      <c r="B11" s="16">
        <f>[7]Agosto!$J$5</f>
        <v>29.16</v>
      </c>
      <c r="C11" s="16">
        <f>[7]Agosto!$J$6</f>
        <v>23.400000000000002</v>
      </c>
      <c r="D11" s="16">
        <f>[7]Agosto!$J$7</f>
        <v>39.24</v>
      </c>
      <c r="E11" s="16">
        <f>[7]Agosto!$J$8</f>
        <v>25.92</v>
      </c>
      <c r="F11" s="16">
        <f>[7]Agosto!$J$9</f>
        <v>27</v>
      </c>
      <c r="G11" s="16">
        <f>[7]Agosto!$J$10</f>
        <v>22.32</v>
      </c>
      <c r="H11" s="16">
        <f>[7]Agosto!$J$11</f>
        <v>32.76</v>
      </c>
      <c r="I11" s="16">
        <f>[7]Agosto!$J$12</f>
        <v>34.92</v>
      </c>
      <c r="J11" s="16">
        <f>[7]Agosto!$J$13</f>
        <v>32.4</v>
      </c>
      <c r="K11" s="16">
        <f>[7]Agosto!$J$14</f>
        <v>24.840000000000003</v>
      </c>
      <c r="L11" s="16">
        <f>[7]Agosto!$J$15</f>
        <v>27.36</v>
      </c>
      <c r="M11" s="16">
        <f>[7]Agosto!$J$16</f>
        <v>31.680000000000003</v>
      </c>
      <c r="N11" s="16">
        <f>[7]Agosto!$J$17</f>
        <v>52.2</v>
      </c>
      <c r="O11" s="16">
        <f>[7]Agosto!$J$18</f>
        <v>29.16</v>
      </c>
      <c r="P11" s="16">
        <f>[7]Agosto!$J$19</f>
        <v>33.119999999999997</v>
      </c>
      <c r="Q11" s="16">
        <f>[7]Agosto!$J$20</f>
        <v>34.92</v>
      </c>
      <c r="R11" s="16">
        <f>[7]Agosto!$J$21</f>
        <v>21.240000000000002</v>
      </c>
      <c r="S11" s="16">
        <f>[7]Agosto!$J$22</f>
        <v>16.559999999999999</v>
      </c>
      <c r="T11" s="16">
        <f>[7]Agosto!$J$23</f>
        <v>34.200000000000003</v>
      </c>
      <c r="U11" s="16">
        <f>[7]Agosto!$J$24</f>
        <v>56.88</v>
      </c>
      <c r="V11" s="16">
        <f>[7]Agosto!$J$25</f>
        <v>29.880000000000003</v>
      </c>
      <c r="W11" s="16">
        <f>[7]Agosto!$J$26</f>
        <v>29.880000000000003</v>
      </c>
      <c r="X11" s="16">
        <f>[7]Agosto!$J$27</f>
        <v>33.480000000000004</v>
      </c>
      <c r="Y11" s="16">
        <f>[7]Agosto!$J$28</f>
        <v>46.800000000000004</v>
      </c>
      <c r="Z11" s="16">
        <f>[7]Agosto!$J$29</f>
        <v>29.16</v>
      </c>
      <c r="AA11" s="16">
        <f>[7]Agosto!$J$30</f>
        <v>22.32</v>
      </c>
      <c r="AB11" s="16">
        <f>[7]Agosto!$J$31</f>
        <v>29.52</v>
      </c>
      <c r="AC11" s="16">
        <f>[7]Agosto!$J$32</f>
        <v>23.759999999999998</v>
      </c>
      <c r="AD11" s="16">
        <f>[7]Agosto!$J$33</f>
        <v>23.400000000000002</v>
      </c>
      <c r="AE11" s="16">
        <f>[7]Agosto!$J$34</f>
        <v>19.8</v>
      </c>
      <c r="AF11" s="16">
        <f>[7]Agosto!$J$35</f>
        <v>32.4</v>
      </c>
      <c r="AG11" s="113">
        <f>MAX(B11:AF11)</f>
        <v>56.88</v>
      </c>
      <c r="AH11" s="2"/>
    </row>
    <row r="12" spans="1:34" ht="17.100000000000001" customHeight="1" x14ac:dyDescent="0.2">
      <c r="A12" s="87" t="s">
        <v>4</v>
      </c>
      <c r="B12" s="16" t="str">
        <f>[8]Agosto!$J$5</f>
        <v>*</v>
      </c>
      <c r="C12" s="16" t="str">
        <f>[8]Agosto!$J$6</f>
        <v>*</v>
      </c>
      <c r="D12" s="16" t="str">
        <f>[8]Agosto!$J$7</f>
        <v>*</v>
      </c>
      <c r="E12" s="16" t="str">
        <f>[8]Agosto!$J$8</f>
        <v>*</v>
      </c>
      <c r="F12" s="16" t="str">
        <f>[8]Agosto!$J$9</f>
        <v>*</v>
      </c>
      <c r="G12" s="16" t="str">
        <f>[8]Agosto!$J$10</f>
        <v>*</v>
      </c>
      <c r="H12" s="16" t="str">
        <f>[8]Agosto!$J$11</f>
        <v>*</v>
      </c>
      <c r="I12" s="16" t="str">
        <f>[8]Agosto!$J$12</f>
        <v>*</v>
      </c>
      <c r="J12" s="16" t="str">
        <f>[8]Agosto!$J$13</f>
        <v>*</v>
      </c>
      <c r="K12" s="16" t="str">
        <f>[8]Agosto!$J$14</f>
        <v>*</v>
      </c>
      <c r="L12" s="16" t="str">
        <f>[8]Agosto!$J$15</f>
        <v>*</v>
      </c>
      <c r="M12" s="16" t="str">
        <f>[8]Agosto!$J$16</f>
        <v>*</v>
      </c>
      <c r="N12" s="16" t="str">
        <f>[8]Agosto!$J$17</f>
        <v>*</v>
      </c>
      <c r="O12" s="16" t="str">
        <f>[8]Agosto!$J$18</f>
        <v>*</v>
      </c>
      <c r="P12" s="16" t="str">
        <f>[8]Agosto!$J$19</f>
        <v>*</v>
      </c>
      <c r="Q12" s="16" t="str">
        <f>[8]Agosto!$J$20</f>
        <v>*</v>
      </c>
      <c r="R12" s="16" t="str">
        <f>[8]Agosto!$J$21</f>
        <v>*</v>
      </c>
      <c r="S12" s="16" t="str">
        <f>[8]Agosto!$J$22</f>
        <v>*</v>
      </c>
      <c r="T12" s="16" t="str">
        <f>[8]Agosto!$J$23</f>
        <v>*</v>
      </c>
      <c r="U12" s="16" t="str">
        <f>[8]Agosto!$J$24</f>
        <v>*</v>
      </c>
      <c r="V12" s="16" t="str">
        <f>[8]Agosto!$J$25</f>
        <v>*</v>
      </c>
      <c r="W12" s="16" t="str">
        <f>[8]Agosto!$J$26</f>
        <v>*</v>
      </c>
      <c r="X12" s="16" t="str">
        <f>[8]Agosto!$J$27</f>
        <v>*</v>
      </c>
      <c r="Y12" s="16" t="str">
        <f>[8]Agosto!$J$28</f>
        <v>*</v>
      </c>
      <c r="Z12" s="16" t="str">
        <f>[8]Agosto!$J$29</f>
        <v>*</v>
      </c>
      <c r="AA12" s="16" t="str">
        <f>[8]Agosto!$J$30</f>
        <v>*</v>
      </c>
      <c r="AB12" s="16" t="str">
        <f>[8]Agosto!$J$31</f>
        <v>*</v>
      </c>
      <c r="AC12" s="16" t="str">
        <f>[8]Agosto!$J$32</f>
        <v>*</v>
      </c>
      <c r="AD12" s="16" t="str">
        <f>[8]Agosto!$J$33</f>
        <v>*</v>
      </c>
      <c r="AE12" s="16" t="str">
        <f>[8]Agosto!$J$34</f>
        <v>*</v>
      </c>
      <c r="AF12" s="16" t="str">
        <f>[8]Agosto!$J$35</f>
        <v>*</v>
      </c>
      <c r="AG12" s="113" t="s">
        <v>138</v>
      </c>
      <c r="AH12" s="2"/>
    </row>
    <row r="13" spans="1:34" ht="17.100000000000001" customHeight="1" x14ac:dyDescent="0.2">
      <c r="A13" s="87" t="s">
        <v>5</v>
      </c>
      <c r="B13" s="16">
        <f>[9]Agosto!$J$5</f>
        <v>33.840000000000003</v>
      </c>
      <c r="C13" s="16">
        <f>[9]Agosto!$J$6</f>
        <v>47.16</v>
      </c>
      <c r="D13" s="16">
        <f>[9]Agosto!$J$7</f>
        <v>39.96</v>
      </c>
      <c r="E13" s="16">
        <f>[9]Agosto!$J$8</f>
        <v>30.6</v>
      </c>
      <c r="F13" s="16">
        <f>[9]Agosto!$J$9</f>
        <v>20.88</v>
      </c>
      <c r="G13" s="16">
        <f>[9]Agosto!$J$10</f>
        <v>28.08</v>
      </c>
      <c r="H13" s="16">
        <f>[9]Agosto!$J$11</f>
        <v>33.480000000000004</v>
      </c>
      <c r="I13" s="16">
        <f>[9]Agosto!$J$12</f>
        <v>19.8</v>
      </c>
      <c r="J13" s="16">
        <f>[9]Agosto!$J$13</f>
        <v>17.64</v>
      </c>
      <c r="K13" s="16">
        <f>[9]Agosto!$J$14</f>
        <v>26.64</v>
      </c>
      <c r="L13" s="16">
        <f>[9]Agosto!$J$15</f>
        <v>30.6</v>
      </c>
      <c r="M13" s="16">
        <f>[9]Agosto!$J$16</f>
        <v>39.24</v>
      </c>
      <c r="N13" s="16">
        <f>[9]Agosto!$J$17</f>
        <v>63.72</v>
      </c>
      <c r="O13" s="16">
        <f>[9]Agosto!$J$18</f>
        <v>26.64</v>
      </c>
      <c r="P13" s="16">
        <f>[9]Agosto!$J$19</f>
        <v>50.76</v>
      </c>
      <c r="Q13" s="16">
        <f>[9]Agosto!$J$20</f>
        <v>46.080000000000005</v>
      </c>
      <c r="R13" s="16">
        <f>[9]Agosto!$J$21</f>
        <v>20.52</v>
      </c>
      <c r="S13" s="16">
        <f>[9]Agosto!$J$22</f>
        <v>19.440000000000001</v>
      </c>
      <c r="T13" s="16">
        <f>[9]Agosto!$J$23</f>
        <v>27</v>
      </c>
      <c r="U13" s="16">
        <f>[9]Agosto!$J$24</f>
        <v>59.760000000000005</v>
      </c>
      <c r="V13" s="16">
        <f>[9]Agosto!$J$25</f>
        <v>46.440000000000005</v>
      </c>
      <c r="W13" s="16">
        <f>[9]Agosto!$J$26</f>
        <v>25.2</v>
      </c>
      <c r="X13" s="16">
        <f>[9]Agosto!$J$27</f>
        <v>32.04</v>
      </c>
      <c r="Y13" s="16">
        <f>[9]Agosto!$J$28</f>
        <v>41.04</v>
      </c>
      <c r="Z13" s="16">
        <f>[9]Agosto!$J$29</f>
        <v>32.04</v>
      </c>
      <c r="AA13" s="16">
        <f>[9]Agosto!$J$30</f>
        <v>19.440000000000001</v>
      </c>
      <c r="AB13" s="16">
        <f>[9]Agosto!$J$31</f>
        <v>21.6</v>
      </c>
      <c r="AC13" s="16">
        <f>[9]Agosto!$J$32</f>
        <v>21.240000000000002</v>
      </c>
      <c r="AD13" s="16">
        <f>[9]Agosto!$J$33</f>
        <v>23.400000000000002</v>
      </c>
      <c r="AE13" s="16">
        <f>[9]Agosto!$J$34</f>
        <v>53.64</v>
      </c>
      <c r="AF13" s="16">
        <f>[9]Agosto!$J$35</f>
        <v>65.160000000000011</v>
      </c>
      <c r="AG13" s="113">
        <f t="shared" si="1"/>
        <v>65.160000000000011</v>
      </c>
      <c r="AH13" s="2"/>
    </row>
    <row r="14" spans="1:34" ht="17.100000000000001" customHeight="1" x14ac:dyDescent="0.2">
      <c r="A14" s="87" t="s">
        <v>47</v>
      </c>
      <c r="B14" s="16">
        <f>[10]Agosto!$J$5</f>
        <v>41.4</v>
      </c>
      <c r="C14" s="16">
        <f>[10]Agosto!$J$6</f>
        <v>35.64</v>
      </c>
      <c r="D14" s="16">
        <f>[10]Agosto!$J$7</f>
        <v>32.4</v>
      </c>
      <c r="E14" s="16">
        <f>[10]Agosto!$J$8</f>
        <v>27</v>
      </c>
      <c r="F14" s="16">
        <f>[10]Agosto!$J$9</f>
        <v>32.76</v>
      </c>
      <c r="G14" s="16">
        <f>[10]Agosto!$J$10</f>
        <v>27</v>
      </c>
      <c r="H14" s="16">
        <f>[10]Agosto!$J$11</f>
        <v>32.04</v>
      </c>
      <c r="I14" s="16">
        <f>[10]Agosto!$J$12</f>
        <v>37.440000000000005</v>
      </c>
      <c r="J14" s="16">
        <f>[10]Agosto!$J$13</f>
        <v>33.840000000000003</v>
      </c>
      <c r="K14" s="16">
        <f>[10]Agosto!$J$14</f>
        <v>29.880000000000003</v>
      </c>
      <c r="L14" s="16">
        <f>[10]Agosto!$J$15</f>
        <v>41.76</v>
      </c>
      <c r="M14" s="16">
        <f>[10]Agosto!$J$16</f>
        <v>43.2</v>
      </c>
      <c r="N14" s="16">
        <f>[10]Agosto!$J$17</f>
        <v>54</v>
      </c>
      <c r="O14" s="16">
        <f>[10]Agosto!$J$18</f>
        <v>29.880000000000003</v>
      </c>
      <c r="P14" s="16">
        <f>[10]Agosto!$J$19</f>
        <v>50.4</v>
      </c>
      <c r="Q14" s="16">
        <f>[10]Agosto!$J$20</f>
        <v>47.519999999999996</v>
      </c>
      <c r="R14" s="16">
        <f>[10]Agosto!$J$21</f>
        <v>29.880000000000003</v>
      </c>
      <c r="S14" s="16">
        <f>[10]Agosto!$J$22</f>
        <v>34.56</v>
      </c>
      <c r="T14" s="16">
        <f>[10]Agosto!$J$23</f>
        <v>45.36</v>
      </c>
      <c r="U14" s="16">
        <f>[10]Agosto!$J$24</f>
        <v>50.76</v>
      </c>
      <c r="V14" s="16">
        <f>[10]Agosto!$J$25</f>
        <v>37.080000000000005</v>
      </c>
      <c r="W14" s="16">
        <f>[10]Agosto!$J$26</f>
        <v>36.36</v>
      </c>
      <c r="X14" s="16">
        <f>[10]Agosto!$J$27</f>
        <v>42.480000000000004</v>
      </c>
      <c r="Y14" s="16">
        <f>[10]Agosto!$J$28</f>
        <v>42.12</v>
      </c>
      <c r="Z14" s="16">
        <f>[10]Agosto!$J$29</f>
        <v>33.119999999999997</v>
      </c>
      <c r="AA14" s="16">
        <f>[10]Agosto!$J$30</f>
        <v>28.44</v>
      </c>
      <c r="AB14" s="16">
        <f>[10]Agosto!$J$31</f>
        <v>38.159999999999997</v>
      </c>
      <c r="AC14" s="16">
        <f>[10]Agosto!$J$32</f>
        <v>33.840000000000003</v>
      </c>
      <c r="AD14" s="16">
        <f>[10]Agosto!$J$33</f>
        <v>30.240000000000002</v>
      </c>
      <c r="AE14" s="16">
        <f>[10]Agosto!$J$34</f>
        <v>36.72</v>
      </c>
      <c r="AF14" s="16">
        <f>[10]Agosto!$J$35</f>
        <v>36</v>
      </c>
      <c r="AG14" s="113">
        <f>MAX(B14:AF14)</f>
        <v>54</v>
      </c>
      <c r="AH14" s="2"/>
    </row>
    <row r="15" spans="1:34" ht="17.100000000000001" customHeight="1" x14ac:dyDescent="0.2">
      <c r="A15" s="87" t="s">
        <v>6</v>
      </c>
      <c r="B15" s="16">
        <f>[11]Agosto!$J$5</f>
        <v>25.56</v>
      </c>
      <c r="C15" s="16">
        <f>[11]Agosto!$J$6</f>
        <v>29.880000000000003</v>
      </c>
      <c r="D15" s="16">
        <f>[11]Agosto!$J$7</f>
        <v>33.480000000000004</v>
      </c>
      <c r="E15" s="16">
        <f>[11]Agosto!$J$8</f>
        <v>27</v>
      </c>
      <c r="F15" s="16">
        <f>[11]Agosto!$J$9</f>
        <v>24.840000000000003</v>
      </c>
      <c r="G15" s="16">
        <f>[11]Agosto!$J$10</f>
        <v>24.48</v>
      </c>
      <c r="H15" s="16">
        <f>[11]Agosto!$J$11</f>
        <v>23.040000000000003</v>
      </c>
      <c r="I15" s="16">
        <f>[11]Agosto!$J$12</f>
        <v>35.64</v>
      </c>
      <c r="J15" s="16">
        <f>[11]Agosto!$J$13</f>
        <v>25.92</v>
      </c>
      <c r="K15" s="16">
        <f>[11]Agosto!$J$14</f>
        <v>27.720000000000002</v>
      </c>
      <c r="L15" s="16">
        <f>[11]Agosto!$J$15</f>
        <v>34.92</v>
      </c>
      <c r="M15" s="16">
        <f>[11]Agosto!$J$16</f>
        <v>45</v>
      </c>
      <c r="N15" s="16">
        <f>[11]Agosto!$J$17</f>
        <v>37.080000000000005</v>
      </c>
      <c r="O15" s="16">
        <f>[11]Agosto!$J$18</f>
        <v>20.88</v>
      </c>
      <c r="P15" s="16">
        <f>[11]Agosto!$J$19</f>
        <v>45</v>
      </c>
      <c r="Q15" s="16">
        <f>[11]Agosto!$J$20</f>
        <v>32.4</v>
      </c>
      <c r="R15" s="16">
        <f>[11]Agosto!$J$21</f>
        <v>23.040000000000003</v>
      </c>
      <c r="S15" s="16">
        <f>[11]Agosto!$J$22</f>
        <v>22.32</v>
      </c>
      <c r="T15" s="16">
        <f>[11]Agosto!$J$23</f>
        <v>30.6</v>
      </c>
      <c r="U15" s="16">
        <f>[11]Agosto!$J$24</f>
        <v>30.6</v>
      </c>
      <c r="V15" s="16">
        <f>[11]Agosto!$J$25</f>
        <v>32.76</v>
      </c>
      <c r="W15" s="16">
        <f>[11]Agosto!$J$26</f>
        <v>28.08</v>
      </c>
      <c r="X15" s="16">
        <f>[11]Agosto!$J$27</f>
        <v>38.159999999999997</v>
      </c>
      <c r="Y15" s="16">
        <f>[11]Agosto!$J$28</f>
        <v>35.64</v>
      </c>
      <c r="Z15" s="16">
        <f>[11]Agosto!$J$29</f>
        <v>30.96</v>
      </c>
      <c r="AA15" s="16">
        <f>[11]Agosto!$J$30</f>
        <v>19.8</v>
      </c>
      <c r="AB15" s="16">
        <f>[11]Agosto!$J$31</f>
        <v>20.52</v>
      </c>
      <c r="AC15" s="16">
        <f>[11]Agosto!$J$32</f>
        <v>25.2</v>
      </c>
      <c r="AD15" s="16">
        <f>[11]Agosto!$J$33</f>
        <v>22.68</v>
      </c>
      <c r="AE15" s="16">
        <f>[11]Agosto!$J$34</f>
        <v>20.16</v>
      </c>
      <c r="AF15" s="16">
        <f>[11]Agosto!$J$35</f>
        <v>28.44</v>
      </c>
      <c r="AG15" s="113">
        <f t="shared" si="1"/>
        <v>45</v>
      </c>
      <c r="AH15" s="2"/>
    </row>
    <row r="16" spans="1:34" ht="17.100000000000001" customHeight="1" x14ac:dyDescent="0.2">
      <c r="A16" s="87" t="s">
        <v>7</v>
      </c>
      <c r="B16" s="16">
        <f>[12]Agosto!$J$5</f>
        <v>35.64</v>
      </c>
      <c r="C16" s="16">
        <f>[12]Agosto!$J$6</f>
        <v>45.36</v>
      </c>
      <c r="D16" s="16">
        <f>[12]Agosto!$J$7</f>
        <v>38.159999999999997</v>
      </c>
      <c r="E16" s="16">
        <f>[12]Agosto!$J$8</f>
        <v>33.480000000000004</v>
      </c>
      <c r="F16" s="16">
        <f>[12]Agosto!$J$9</f>
        <v>46.080000000000005</v>
      </c>
      <c r="G16" s="16">
        <f>[12]Agosto!$J$10</f>
        <v>36</v>
      </c>
      <c r="H16" s="16">
        <f>[12]Agosto!$J$11</f>
        <v>41.76</v>
      </c>
      <c r="I16" s="16">
        <f>[12]Agosto!$J$12</f>
        <v>43.2</v>
      </c>
      <c r="J16" s="16">
        <f>[12]Agosto!$J$13</f>
        <v>44.28</v>
      </c>
      <c r="K16" s="16">
        <f>[12]Agosto!$J$14</f>
        <v>40.680000000000007</v>
      </c>
      <c r="L16" s="16">
        <f>[12]Agosto!$J$15</f>
        <v>50.76</v>
      </c>
      <c r="M16" s="16">
        <f>[12]Agosto!$J$16</f>
        <v>57.24</v>
      </c>
      <c r="N16" s="16">
        <f>[12]Agosto!$J$17</f>
        <v>41.4</v>
      </c>
      <c r="O16" s="16">
        <f>[12]Agosto!$J$18</f>
        <v>25.2</v>
      </c>
      <c r="P16" s="16">
        <f>[12]Agosto!$J$19</f>
        <v>33.840000000000003</v>
      </c>
      <c r="Q16" s="16">
        <f>[12]Agosto!$J$20</f>
        <v>33.840000000000003</v>
      </c>
      <c r="R16" s="16">
        <f>[12]Agosto!$J$21</f>
        <v>22.32</v>
      </c>
      <c r="S16" s="16">
        <f>[12]Agosto!$J$22</f>
        <v>31.680000000000003</v>
      </c>
      <c r="T16" s="16">
        <f>[12]Agosto!$J$23</f>
        <v>34.92</v>
      </c>
      <c r="U16" s="16">
        <f>[12]Agosto!$J$24</f>
        <v>64.8</v>
      </c>
      <c r="V16" s="16">
        <f>[12]Agosto!$J$25</f>
        <v>37.440000000000005</v>
      </c>
      <c r="W16" s="16">
        <f>[12]Agosto!$J$26</f>
        <v>36.72</v>
      </c>
      <c r="X16" s="16">
        <f>[12]Agosto!$J$27</f>
        <v>39.96</v>
      </c>
      <c r="Y16" s="16">
        <f>[12]Agosto!$J$28</f>
        <v>43.92</v>
      </c>
      <c r="Z16" s="16">
        <f>[12]Agosto!$J$29</f>
        <v>46.440000000000005</v>
      </c>
      <c r="AA16" s="16">
        <f>[12]Agosto!$J$30</f>
        <v>34.200000000000003</v>
      </c>
      <c r="AB16" s="16">
        <f>[12]Agosto!$J$31</f>
        <v>37.800000000000004</v>
      </c>
      <c r="AC16" s="16">
        <f>[12]Agosto!$J$32</f>
        <v>35.28</v>
      </c>
      <c r="AD16" s="16">
        <f>[12]Agosto!$J$33</f>
        <v>34.56</v>
      </c>
      <c r="AE16" s="16">
        <f>[12]Agosto!$J$34</f>
        <v>34.56</v>
      </c>
      <c r="AF16" s="16">
        <f>[12]Agosto!$J$35</f>
        <v>30.240000000000002</v>
      </c>
      <c r="AG16" s="113">
        <f t="shared" si="1"/>
        <v>64.8</v>
      </c>
      <c r="AH16" s="2"/>
    </row>
    <row r="17" spans="1:34" ht="17.100000000000001" customHeight="1" x14ac:dyDescent="0.2">
      <c r="A17" s="87" t="s">
        <v>8</v>
      </c>
      <c r="B17" s="16">
        <f>[13]Agosto!$J$5</f>
        <v>31.319999999999997</v>
      </c>
      <c r="C17" s="16">
        <f>[13]Agosto!$J$6</f>
        <v>41.4</v>
      </c>
      <c r="D17" s="16">
        <f>[13]Agosto!$J$7</f>
        <v>41.76</v>
      </c>
      <c r="E17" s="16">
        <f>[13]Agosto!$J$8</f>
        <v>28.44</v>
      </c>
      <c r="F17" s="16">
        <f>[13]Agosto!$J$9</f>
        <v>41.04</v>
      </c>
      <c r="G17" s="16">
        <f>[13]Agosto!$J$10</f>
        <v>34.92</v>
      </c>
      <c r="H17" s="16">
        <f>[13]Agosto!$J$11</f>
        <v>32.76</v>
      </c>
      <c r="I17" s="16">
        <f>[13]Agosto!$J$12</f>
        <v>46.800000000000004</v>
      </c>
      <c r="J17" s="16">
        <f>[13]Agosto!$J$13</f>
        <v>28.8</v>
      </c>
      <c r="K17" s="16">
        <f>[13]Agosto!$J$14</f>
        <v>30.240000000000002</v>
      </c>
      <c r="L17" s="16">
        <f>[13]Agosto!$J$15</f>
        <v>50.04</v>
      </c>
      <c r="M17" s="16">
        <f>[13]Agosto!$J$16</f>
        <v>45</v>
      </c>
      <c r="N17" s="16">
        <f>[13]Agosto!$J$17</f>
        <v>37.800000000000004</v>
      </c>
      <c r="O17" s="16">
        <f>[13]Agosto!$J$18</f>
        <v>27.36</v>
      </c>
      <c r="P17" s="16">
        <f>[13]Agosto!$J$19</f>
        <v>40.680000000000007</v>
      </c>
      <c r="Q17" s="16">
        <f>[13]Agosto!$J$20</f>
        <v>23.400000000000002</v>
      </c>
      <c r="R17" s="16">
        <f>[13]Agosto!$J$21</f>
        <v>19.440000000000001</v>
      </c>
      <c r="S17" s="16">
        <f>[13]Agosto!$J$22</f>
        <v>33.480000000000004</v>
      </c>
      <c r="T17" s="16">
        <f>[13]Agosto!$J$23</f>
        <v>39.24</v>
      </c>
      <c r="U17" s="16">
        <f>[13]Agosto!$J$24</f>
        <v>56.16</v>
      </c>
      <c r="V17" s="16">
        <f>[13]Agosto!$J$25</f>
        <v>30.6</v>
      </c>
      <c r="W17" s="16">
        <f>[13]Agosto!$J$26</f>
        <v>42.480000000000004</v>
      </c>
      <c r="X17" s="16">
        <f>[13]Agosto!$J$27</f>
        <v>47.16</v>
      </c>
      <c r="Y17" s="16">
        <f>[13]Agosto!$J$28</f>
        <v>38.519999999999996</v>
      </c>
      <c r="Z17" s="16">
        <f>[13]Agosto!$J$29</f>
        <v>44.28</v>
      </c>
      <c r="AA17" s="16">
        <f>[13]Agosto!$J$30</f>
        <v>31.680000000000003</v>
      </c>
      <c r="AB17" s="16">
        <f>[13]Agosto!$J$31</f>
        <v>35.64</v>
      </c>
      <c r="AC17" s="16">
        <f>[13]Agosto!$J$32</f>
        <v>43.56</v>
      </c>
      <c r="AD17" s="16">
        <f>[13]Agosto!$J$33</f>
        <v>31.319999999999997</v>
      </c>
      <c r="AE17" s="16">
        <f>[13]Agosto!$J$34</f>
        <v>23.759999999999998</v>
      </c>
      <c r="AF17" s="16">
        <f>[13]Agosto!$J$35</f>
        <v>25.56</v>
      </c>
      <c r="AG17" s="113">
        <f t="shared" si="1"/>
        <v>56.16</v>
      </c>
      <c r="AH17" s="2"/>
    </row>
    <row r="18" spans="1:34" ht="17.100000000000001" customHeight="1" x14ac:dyDescent="0.2">
      <c r="A18" s="87" t="s">
        <v>9</v>
      </c>
      <c r="B18" s="16">
        <f>[14]Agosto!$J$5</f>
        <v>24.12</v>
      </c>
      <c r="C18" s="16" t="str">
        <f>[14]Agosto!$J$6</f>
        <v>*</v>
      </c>
      <c r="D18" s="16" t="str">
        <f>[14]Agosto!$J$7</f>
        <v>*</v>
      </c>
      <c r="E18" s="16">
        <f>[14]Agosto!$J$8</f>
        <v>27</v>
      </c>
      <c r="F18" s="16">
        <f>[14]Agosto!$J$9</f>
        <v>34.92</v>
      </c>
      <c r="G18" s="16">
        <f>[14]Agosto!$J$10</f>
        <v>35.64</v>
      </c>
      <c r="H18" s="16">
        <f>[14]Agosto!$J$11</f>
        <v>32.4</v>
      </c>
      <c r="I18" s="16">
        <f>[14]Agosto!$J$12</f>
        <v>42.12</v>
      </c>
      <c r="J18" s="16">
        <f>[14]Agosto!$J$13</f>
        <v>37.080000000000005</v>
      </c>
      <c r="K18" s="16">
        <f>[14]Agosto!$J$14</f>
        <v>32.4</v>
      </c>
      <c r="L18" s="16">
        <f>[14]Agosto!$J$15</f>
        <v>47.519999999999996</v>
      </c>
      <c r="M18" s="16">
        <f>[14]Agosto!$J$16</f>
        <v>47.16</v>
      </c>
      <c r="N18" s="16">
        <f>[14]Agosto!$J$17</f>
        <v>52.2</v>
      </c>
      <c r="O18" s="16">
        <f>[14]Agosto!$J$18</f>
        <v>27.720000000000002</v>
      </c>
      <c r="P18" s="16">
        <f>[14]Agosto!$J$19</f>
        <v>47.88</v>
      </c>
      <c r="Q18" s="16">
        <f>[14]Agosto!$J$20</f>
        <v>43.56</v>
      </c>
      <c r="R18" s="16">
        <f>[14]Agosto!$J$21</f>
        <v>23.040000000000003</v>
      </c>
      <c r="S18" s="16">
        <f>[14]Agosto!$J$22</f>
        <v>24.48</v>
      </c>
      <c r="T18" s="16">
        <f>[14]Agosto!$J$23</f>
        <v>35.28</v>
      </c>
      <c r="U18" s="16">
        <f>[14]Agosto!$J$24</f>
        <v>54.72</v>
      </c>
      <c r="V18" s="16">
        <f>[14]Agosto!$J$25</f>
        <v>42.84</v>
      </c>
      <c r="W18" s="16">
        <f>[14]Agosto!$J$26</f>
        <v>37.440000000000005</v>
      </c>
      <c r="X18" s="16">
        <f>[14]Agosto!$J$27</f>
        <v>41.04</v>
      </c>
      <c r="Y18" s="16">
        <f>[14]Agosto!$J$28</f>
        <v>71.28</v>
      </c>
      <c r="Z18" s="16">
        <f>[14]Agosto!$J$29</f>
        <v>33.119999999999997</v>
      </c>
      <c r="AA18" s="16">
        <f>[14]Agosto!$J$30</f>
        <v>28.44</v>
      </c>
      <c r="AB18" s="16">
        <f>[14]Agosto!$J$31</f>
        <v>32.4</v>
      </c>
      <c r="AC18" s="16">
        <f>[14]Agosto!$J$32</f>
        <v>35.64</v>
      </c>
      <c r="AD18" s="16">
        <f>[14]Agosto!$J$33</f>
        <v>29.52</v>
      </c>
      <c r="AE18" s="16">
        <f>[14]Agosto!$J$34</f>
        <v>18.36</v>
      </c>
      <c r="AF18" s="16">
        <f>[14]Agosto!$J$35</f>
        <v>24.48</v>
      </c>
      <c r="AG18" s="113">
        <f t="shared" ref="AG18:AG25" si="2">MAX(B18:AF18)</f>
        <v>71.28</v>
      </c>
      <c r="AH18" s="2"/>
    </row>
    <row r="19" spans="1:34" ht="17.100000000000001" customHeight="1" x14ac:dyDescent="0.2">
      <c r="A19" s="87" t="s">
        <v>46</v>
      </c>
      <c r="B19" s="16">
        <f>[15]Agosto!$J$5</f>
        <v>27.720000000000002</v>
      </c>
      <c r="C19" s="16">
        <f>[15]Agosto!$J$6</f>
        <v>41.04</v>
      </c>
      <c r="D19" s="16">
        <f>[15]Agosto!$J$7</f>
        <v>36.72</v>
      </c>
      <c r="E19" s="16">
        <f>[15]Agosto!$J$8</f>
        <v>27.36</v>
      </c>
      <c r="F19" s="16">
        <f>[15]Agosto!$J$9</f>
        <v>32.76</v>
      </c>
      <c r="G19" s="16">
        <f>[15]Agosto!$J$10</f>
        <v>26.64</v>
      </c>
      <c r="H19" s="16">
        <f>[15]Agosto!$J$11</f>
        <v>41.76</v>
      </c>
      <c r="I19" s="16">
        <f>[15]Agosto!$J$12</f>
        <v>33.119999999999997</v>
      </c>
      <c r="J19" s="16">
        <f>[15]Agosto!$J$13</f>
        <v>30.240000000000002</v>
      </c>
      <c r="K19" s="16">
        <f>[15]Agosto!$J$14</f>
        <v>38.880000000000003</v>
      </c>
      <c r="L19" s="16">
        <f>[15]Agosto!$J$15</f>
        <v>47.16</v>
      </c>
      <c r="M19" s="16">
        <f>[15]Agosto!$J$16</f>
        <v>54.72</v>
      </c>
      <c r="N19" s="16">
        <f>[15]Agosto!$J$17</f>
        <v>40.32</v>
      </c>
      <c r="O19" s="16">
        <f>[15]Agosto!$J$18</f>
        <v>25.92</v>
      </c>
      <c r="P19" s="16">
        <f>[15]Agosto!$J$19</f>
        <v>48.96</v>
      </c>
      <c r="Q19" s="16">
        <f>[15]Agosto!$J$20</f>
        <v>23.400000000000002</v>
      </c>
      <c r="R19" s="16">
        <f>[15]Agosto!$J$21</f>
        <v>10.8</v>
      </c>
      <c r="S19" s="16">
        <f>[15]Agosto!$J$22</f>
        <v>23.400000000000002</v>
      </c>
      <c r="T19" s="16">
        <f>[15]Agosto!$J$23</f>
        <v>45.72</v>
      </c>
      <c r="U19" s="16">
        <f>[15]Agosto!$J$24</f>
        <v>50.76</v>
      </c>
      <c r="V19" s="16">
        <f>[15]Agosto!$J$25</f>
        <v>23.400000000000002</v>
      </c>
      <c r="W19" s="16">
        <f>[15]Agosto!$J$26</f>
        <v>27.36</v>
      </c>
      <c r="X19" s="16">
        <f>[15]Agosto!$J$27</f>
        <v>41.04</v>
      </c>
      <c r="Y19" s="16">
        <f>[15]Agosto!$J$28</f>
        <v>36</v>
      </c>
      <c r="Z19" s="16">
        <f>[15]Agosto!$J$29</f>
        <v>43.92</v>
      </c>
      <c r="AA19" s="16">
        <f>[15]Agosto!$J$30</f>
        <v>33.840000000000003</v>
      </c>
      <c r="AB19" s="16">
        <f>[15]Agosto!$J$31</f>
        <v>33.840000000000003</v>
      </c>
      <c r="AC19" s="16">
        <f>[15]Agosto!$J$32</f>
        <v>30.240000000000002</v>
      </c>
      <c r="AD19" s="16">
        <f>[15]Agosto!$J$33</f>
        <v>27</v>
      </c>
      <c r="AE19" s="16">
        <f>[15]Agosto!$J$34</f>
        <v>31.680000000000003</v>
      </c>
      <c r="AF19" s="16">
        <f>[15]Agosto!$J$35</f>
        <v>36.72</v>
      </c>
      <c r="AG19" s="113">
        <f t="shared" si="2"/>
        <v>54.72</v>
      </c>
      <c r="AH19" s="2"/>
    </row>
    <row r="20" spans="1:34" ht="17.100000000000001" customHeight="1" x14ac:dyDescent="0.2">
      <c r="A20" s="87" t="s">
        <v>10</v>
      </c>
      <c r="B20" s="16">
        <f>[16]Agosto!$J$5</f>
        <v>30.6</v>
      </c>
      <c r="C20" s="16">
        <f>[16]Agosto!$J$6</f>
        <v>36.72</v>
      </c>
      <c r="D20" s="16">
        <f>[16]Agosto!$J$7</f>
        <v>38.880000000000003</v>
      </c>
      <c r="E20" s="16">
        <f>[16]Agosto!$J$8</f>
        <v>27</v>
      </c>
      <c r="F20" s="16">
        <f>[16]Agosto!$J$9</f>
        <v>38.519999999999996</v>
      </c>
      <c r="G20" s="16">
        <f>[16]Agosto!$J$10</f>
        <v>35.64</v>
      </c>
      <c r="H20" s="16">
        <f>[16]Agosto!$J$11</f>
        <v>32.4</v>
      </c>
      <c r="I20" s="16">
        <f>[16]Agosto!$J$12</f>
        <v>41.76</v>
      </c>
      <c r="J20" s="16">
        <f>[16]Agosto!$J$13</f>
        <v>35.28</v>
      </c>
      <c r="K20" s="16">
        <f>[16]Agosto!$J$14</f>
        <v>36.72</v>
      </c>
      <c r="L20" s="16">
        <f>[16]Agosto!$J$15</f>
        <v>48.24</v>
      </c>
      <c r="M20" s="16">
        <f>[16]Agosto!$J$16</f>
        <v>53.28</v>
      </c>
      <c r="N20" s="16">
        <f>[16]Agosto!$J$17</f>
        <v>41.4</v>
      </c>
      <c r="O20" s="16">
        <f>[16]Agosto!$J$18</f>
        <v>22.32</v>
      </c>
      <c r="P20" s="16">
        <f>[16]Agosto!$J$19</f>
        <v>33.480000000000004</v>
      </c>
      <c r="Q20" s="16">
        <f>[16]Agosto!$J$20</f>
        <v>21.6</v>
      </c>
      <c r="R20" s="16">
        <f>[16]Agosto!$J$21</f>
        <v>22.68</v>
      </c>
      <c r="S20" s="16">
        <f>[16]Agosto!$J$22</f>
        <v>32.4</v>
      </c>
      <c r="T20" s="16">
        <f>[16]Agosto!$J$23</f>
        <v>31.319999999999997</v>
      </c>
      <c r="U20" s="16">
        <f>[16]Agosto!$J$24</f>
        <v>53.64</v>
      </c>
      <c r="V20" s="16">
        <f>[16]Agosto!$J$25</f>
        <v>32.04</v>
      </c>
      <c r="W20" s="16">
        <f>[16]Agosto!$J$26</f>
        <v>35.28</v>
      </c>
      <c r="X20" s="16">
        <f>[16]Agosto!$J$27</f>
        <v>36</v>
      </c>
      <c r="Y20" s="16">
        <f>[16]Agosto!$J$28</f>
        <v>40.32</v>
      </c>
      <c r="Z20" s="16">
        <f>[16]Agosto!$J$29</f>
        <v>45.72</v>
      </c>
      <c r="AA20" s="16">
        <f>[16]Agosto!$J$30</f>
        <v>37.800000000000004</v>
      </c>
      <c r="AB20" s="16">
        <f>[16]Agosto!$J$31</f>
        <v>36.72</v>
      </c>
      <c r="AC20" s="16">
        <f>[16]Agosto!$J$32</f>
        <v>33.119999999999997</v>
      </c>
      <c r="AD20" s="16">
        <f>[16]Agosto!$J$33</f>
        <v>30.6</v>
      </c>
      <c r="AE20" s="16">
        <f>[16]Agosto!$J$34</f>
        <v>24.12</v>
      </c>
      <c r="AF20" s="16">
        <f>[16]Agosto!$J$35</f>
        <v>27</v>
      </c>
      <c r="AG20" s="113">
        <f t="shared" si="2"/>
        <v>53.64</v>
      </c>
      <c r="AH20" s="2"/>
    </row>
    <row r="21" spans="1:34" ht="17.100000000000001" customHeight="1" x14ac:dyDescent="0.2">
      <c r="A21" s="87" t="s">
        <v>11</v>
      </c>
      <c r="B21" s="16">
        <f>[17]Agosto!$J$5</f>
        <v>27.720000000000002</v>
      </c>
      <c r="C21" s="16">
        <f>[17]Agosto!$J$6</f>
        <v>38.519999999999996</v>
      </c>
      <c r="D21" s="16">
        <f>[17]Agosto!$J$7</f>
        <v>23.759999999999998</v>
      </c>
      <c r="E21" s="16">
        <f>[17]Agosto!$J$8</f>
        <v>20.16</v>
      </c>
      <c r="F21" s="16">
        <f>[17]Agosto!$J$9</f>
        <v>30.96</v>
      </c>
      <c r="G21" s="16">
        <f>[17]Agosto!$J$10</f>
        <v>24.48</v>
      </c>
      <c r="H21" s="16">
        <f>[17]Agosto!$J$11</f>
        <v>18</v>
      </c>
      <c r="I21" s="16">
        <f>[17]Agosto!$J$12</f>
        <v>44.28</v>
      </c>
      <c r="J21" s="16">
        <f>[17]Agosto!$J$13</f>
        <v>43.92</v>
      </c>
      <c r="K21" s="16">
        <f>[17]Agosto!$J$14</f>
        <v>27</v>
      </c>
      <c r="L21" s="16">
        <f>[17]Agosto!$J$15</f>
        <v>42.84</v>
      </c>
      <c r="M21" s="16">
        <f>[17]Agosto!$J$16</f>
        <v>50.04</v>
      </c>
      <c r="N21" s="16">
        <f>[17]Agosto!$J$17</f>
        <v>39.24</v>
      </c>
      <c r="O21" s="16">
        <f>[17]Agosto!$J$18</f>
        <v>21.6</v>
      </c>
      <c r="P21" s="16">
        <f>[17]Agosto!$J$19</f>
        <v>34.200000000000003</v>
      </c>
      <c r="Q21" s="16">
        <f>[17]Agosto!$J$20</f>
        <v>16.2</v>
      </c>
      <c r="R21" s="16" t="str">
        <f>[17]Agosto!$J$21</f>
        <v>*</v>
      </c>
      <c r="S21" s="16">
        <f>[17]Agosto!$J$22</f>
        <v>0</v>
      </c>
      <c r="T21" s="16">
        <f>[17]Agosto!$J$23</f>
        <v>33.840000000000003</v>
      </c>
      <c r="U21" s="16">
        <f>[17]Agosto!$J$24</f>
        <v>52.56</v>
      </c>
      <c r="V21" s="16">
        <f>[17]Agosto!$J$25</f>
        <v>30.96</v>
      </c>
      <c r="W21" s="16">
        <f>[17]Agosto!$J$26</f>
        <v>31.319999999999997</v>
      </c>
      <c r="X21" s="16">
        <f>[17]Agosto!$J$27</f>
        <v>33.840000000000003</v>
      </c>
      <c r="Y21" s="16">
        <f>[17]Agosto!$J$28</f>
        <v>34.200000000000003</v>
      </c>
      <c r="Z21" s="16">
        <f>[17]Agosto!$J$29</f>
        <v>27.720000000000002</v>
      </c>
      <c r="AA21" s="16">
        <f>[17]Agosto!$J$30</f>
        <v>27</v>
      </c>
      <c r="AB21" s="16">
        <f>[17]Agosto!$J$31</f>
        <v>28.8</v>
      </c>
      <c r="AC21" s="16">
        <f>[17]Agosto!$J$32</f>
        <v>23.400000000000002</v>
      </c>
      <c r="AD21" s="16">
        <f>[17]Agosto!$J$33</f>
        <v>26.28</v>
      </c>
      <c r="AE21" s="16">
        <f>[17]Agosto!$J$34</f>
        <v>18</v>
      </c>
      <c r="AF21" s="16">
        <f>[17]Agosto!$J$35</f>
        <v>32.4</v>
      </c>
      <c r="AG21" s="113">
        <f t="shared" si="2"/>
        <v>52.56</v>
      </c>
      <c r="AH21" s="2"/>
    </row>
    <row r="22" spans="1:34" ht="17.100000000000001" customHeight="1" x14ac:dyDescent="0.2">
      <c r="A22" s="87" t="s">
        <v>12</v>
      </c>
      <c r="B22" s="16">
        <f>[18]Agosto!$J$5</f>
        <v>23.759999999999998</v>
      </c>
      <c r="C22" s="16">
        <f>[18]Agosto!$J$6</f>
        <v>34.56</v>
      </c>
      <c r="D22" s="16">
        <f>[18]Agosto!$J$7</f>
        <v>32.4</v>
      </c>
      <c r="E22" s="16">
        <f>[18]Agosto!$J$8</f>
        <v>17.28</v>
      </c>
      <c r="F22" s="16">
        <f>[18]Agosto!$J$9</f>
        <v>18.36</v>
      </c>
      <c r="G22" s="16">
        <f>[18]Agosto!$J$10</f>
        <v>16.559999999999999</v>
      </c>
      <c r="H22" s="16">
        <f>[18]Agosto!$J$11</f>
        <v>29.880000000000003</v>
      </c>
      <c r="I22" s="16">
        <f>[18]Agosto!$J$12</f>
        <v>31.319999999999997</v>
      </c>
      <c r="J22" s="16">
        <f>[18]Agosto!$J$13</f>
        <v>30.240000000000002</v>
      </c>
      <c r="K22" s="16">
        <f>[18]Agosto!$J$14</f>
        <v>33.119999999999997</v>
      </c>
      <c r="L22" s="16">
        <f>[18]Agosto!$J$15</f>
        <v>45</v>
      </c>
      <c r="M22" s="16">
        <f>[18]Agosto!$J$16</f>
        <v>54.36</v>
      </c>
      <c r="N22" s="16">
        <f>[18]Agosto!$J$17</f>
        <v>34.200000000000003</v>
      </c>
      <c r="O22" s="16">
        <f>[18]Agosto!$J$18</f>
        <v>18.36</v>
      </c>
      <c r="P22" s="16">
        <f>[18]Agosto!$J$19</f>
        <v>33.840000000000003</v>
      </c>
      <c r="Q22" s="16">
        <f>[18]Agosto!$J$20</f>
        <v>26.28</v>
      </c>
      <c r="R22" s="16">
        <f>[18]Agosto!$J$21</f>
        <v>11.879999999999999</v>
      </c>
      <c r="S22" s="16">
        <f>[18]Agosto!$J$22</f>
        <v>24.840000000000003</v>
      </c>
      <c r="T22" s="16">
        <f>[18]Agosto!$J$23</f>
        <v>49.680000000000007</v>
      </c>
      <c r="U22" s="16">
        <f>[18]Agosto!$J$24</f>
        <v>46.800000000000004</v>
      </c>
      <c r="V22" s="16">
        <f>[18]Agosto!$J$25</f>
        <v>30.96</v>
      </c>
      <c r="W22" s="16">
        <f>[18]Agosto!$J$26</f>
        <v>23.040000000000003</v>
      </c>
      <c r="X22" s="16">
        <f>[18]Agosto!$J$27</f>
        <v>37.800000000000004</v>
      </c>
      <c r="Y22" s="16">
        <f>[18]Agosto!$J$28</f>
        <v>38.519999999999996</v>
      </c>
      <c r="Z22" s="16">
        <f>[18]Agosto!$J$29</f>
        <v>38.159999999999997</v>
      </c>
      <c r="AA22" s="16">
        <f>[18]Agosto!$J$30</f>
        <v>32.76</v>
      </c>
      <c r="AB22" s="16">
        <f>[18]Agosto!$J$31</f>
        <v>32.4</v>
      </c>
      <c r="AC22" s="16">
        <f>[18]Agosto!$J$32</f>
        <v>30.240000000000002</v>
      </c>
      <c r="AD22" s="16">
        <f>[18]Agosto!$J$33</f>
        <v>29.16</v>
      </c>
      <c r="AE22" s="16">
        <f>[18]Agosto!$J$34</f>
        <v>27.36</v>
      </c>
      <c r="AF22" s="16">
        <f>[18]Agosto!$J$35</f>
        <v>20.16</v>
      </c>
      <c r="AG22" s="113">
        <f t="shared" si="2"/>
        <v>54.36</v>
      </c>
      <c r="AH22" s="2"/>
    </row>
    <row r="23" spans="1:34" ht="17.100000000000001" customHeight="1" x14ac:dyDescent="0.2">
      <c r="A23" s="87" t="s">
        <v>13</v>
      </c>
      <c r="B23" s="16">
        <f>[19]Agosto!$J$5</f>
        <v>32.4</v>
      </c>
      <c r="C23" s="16">
        <f>[19]Agosto!$J$6</f>
        <v>46.800000000000004</v>
      </c>
      <c r="D23" s="16">
        <f>[19]Agosto!$J$7</f>
        <v>48.6</v>
      </c>
      <c r="E23" s="16">
        <f>[19]Agosto!$J$8</f>
        <v>0</v>
      </c>
      <c r="F23" s="16">
        <f>[19]Agosto!$J$9</f>
        <v>25.2</v>
      </c>
      <c r="G23" s="16">
        <f>[19]Agosto!$J$10</f>
        <v>21.240000000000002</v>
      </c>
      <c r="H23" s="16">
        <f>[19]Agosto!$J$11</f>
        <v>38.880000000000003</v>
      </c>
      <c r="I23" s="16">
        <f>[19]Agosto!$J$12</f>
        <v>38.880000000000003</v>
      </c>
      <c r="J23" s="16">
        <f>[19]Agosto!$J$13</f>
        <v>37.440000000000005</v>
      </c>
      <c r="K23" s="16">
        <f>[19]Agosto!$J$14</f>
        <v>37.080000000000005</v>
      </c>
      <c r="L23" s="16">
        <f>[19]Agosto!$J$15</f>
        <v>44.64</v>
      </c>
      <c r="M23" s="16">
        <f>[19]Agosto!$J$16</f>
        <v>47.519999999999996</v>
      </c>
      <c r="N23" s="16">
        <f>[19]Agosto!$J$17</f>
        <v>43.56</v>
      </c>
      <c r="O23" s="16">
        <f>[19]Agosto!$J$18</f>
        <v>19.079999999999998</v>
      </c>
      <c r="P23" s="16">
        <f>[19]Agosto!$J$19</f>
        <v>20.16</v>
      </c>
      <c r="Q23" s="16">
        <f>[19]Agosto!$J$20</f>
        <v>35.28</v>
      </c>
      <c r="R23" s="16">
        <f>[19]Agosto!$J$21</f>
        <v>9.7200000000000006</v>
      </c>
      <c r="S23" s="16">
        <f>[19]Agosto!$J$22</f>
        <v>19.440000000000001</v>
      </c>
      <c r="T23" s="16">
        <f>[19]Agosto!$J$23</f>
        <v>44.28</v>
      </c>
      <c r="U23" s="16">
        <f>[19]Agosto!$J$24</f>
        <v>48.24</v>
      </c>
      <c r="V23" s="16">
        <f>[19]Agosto!$J$25</f>
        <v>38.159999999999997</v>
      </c>
      <c r="W23" s="16">
        <f>[19]Agosto!$J$26</f>
        <v>10.44</v>
      </c>
      <c r="X23" s="16">
        <f>[19]Agosto!$J$27</f>
        <v>31.680000000000003</v>
      </c>
      <c r="Y23" s="16">
        <f>[19]Agosto!$J$28</f>
        <v>34.200000000000003</v>
      </c>
      <c r="Z23" s="16">
        <f>[19]Agosto!$J$29</f>
        <v>36.72</v>
      </c>
      <c r="AA23" s="16">
        <f>[19]Agosto!$J$30</f>
        <v>33.840000000000003</v>
      </c>
      <c r="AB23" s="16">
        <f>[19]Agosto!$J$31</f>
        <v>29.16</v>
      </c>
      <c r="AC23" s="16">
        <f>[19]Agosto!$J$32</f>
        <v>34.200000000000003</v>
      </c>
      <c r="AD23" s="16">
        <f>[19]Agosto!$J$33</f>
        <v>38.880000000000003</v>
      </c>
      <c r="AE23" s="16">
        <f>[19]Agosto!$J$34</f>
        <v>34.200000000000003</v>
      </c>
      <c r="AF23" s="16">
        <f>[19]Agosto!$J$35</f>
        <v>28.8</v>
      </c>
      <c r="AG23" s="113">
        <f t="shared" si="2"/>
        <v>48.6</v>
      </c>
      <c r="AH23" s="2"/>
    </row>
    <row r="24" spans="1:34" ht="17.100000000000001" customHeight="1" x14ac:dyDescent="0.2">
      <c r="A24" s="87" t="s">
        <v>14</v>
      </c>
      <c r="B24" s="16">
        <f>[20]Agosto!$J$5</f>
        <v>23.759999999999998</v>
      </c>
      <c r="C24" s="16">
        <f>[20]Agosto!$J$6</f>
        <v>34.56</v>
      </c>
      <c r="D24" s="16">
        <f>[20]Agosto!$J$7</f>
        <v>32.04</v>
      </c>
      <c r="E24" s="16">
        <f>[20]Agosto!$J$8</f>
        <v>25.92</v>
      </c>
      <c r="F24" s="16">
        <f>[20]Agosto!$J$9</f>
        <v>37.800000000000004</v>
      </c>
      <c r="G24" s="16">
        <f>[20]Agosto!$J$10</f>
        <v>29.16</v>
      </c>
      <c r="H24" s="16">
        <f>[20]Agosto!$J$11</f>
        <v>37.800000000000004</v>
      </c>
      <c r="I24" s="16">
        <f>[20]Agosto!$J$12</f>
        <v>26.28</v>
      </c>
      <c r="J24" s="16">
        <f>[20]Agosto!$J$13</f>
        <v>30.240000000000002</v>
      </c>
      <c r="K24" s="16">
        <f>[20]Agosto!$J$14</f>
        <v>31.319999999999997</v>
      </c>
      <c r="L24" s="16">
        <f>[20]Agosto!$J$15</f>
        <v>25.2</v>
      </c>
      <c r="M24" s="16">
        <f>[20]Agosto!$J$16</f>
        <v>32.76</v>
      </c>
      <c r="N24" s="16">
        <f>[20]Agosto!$J$17</f>
        <v>51.84</v>
      </c>
      <c r="O24" s="16">
        <f>[20]Agosto!$J$18</f>
        <v>27.36</v>
      </c>
      <c r="P24" s="16">
        <f>[20]Agosto!$J$19</f>
        <v>50.4</v>
      </c>
      <c r="Q24" s="16">
        <f>[20]Agosto!$J$20</f>
        <v>34.56</v>
      </c>
      <c r="R24" s="16">
        <f>[20]Agosto!$J$21</f>
        <v>23.040000000000003</v>
      </c>
      <c r="S24" s="16">
        <f>[20]Agosto!$J$22</f>
        <v>23.759999999999998</v>
      </c>
      <c r="T24" s="16">
        <f>[20]Agosto!$J$23</f>
        <v>29.52</v>
      </c>
      <c r="U24" s="16">
        <f>[20]Agosto!$J$24</f>
        <v>38.159999999999997</v>
      </c>
      <c r="V24" s="16">
        <f>[20]Agosto!$J$25</f>
        <v>31.680000000000003</v>
      </c>
      <c r="W24" s="16">
        <f>[20]Agosto!$J$26</f>
        <v>30.240000000000002</v>
      </c>
      <c r="X24" s="16">
        <f>[20]Agosto!$J$27</f>
        <v>47.519999999999996</v>
      </c>
      <c r="Y24" s="16">
        <f>[20]Agosto!$J$28</f>
        <v>38.880000000000003</v>
      </c>
      <c r="Z24" s="16">
        <f>[20]Agosto!$J$29</f>
        <v>30.96</v>
      </c>
      <c r="AA24" s="16">
        <f>[20]Agosto!$J$30</f>
        <v>27.36</v>
      </c>
      <c r="AB24" s="16">
        <f>[20]Agosto!$J$31</f>
        <v>23.040000000000003</v>
      </c>
      <c r="AC24" s="16">
        <f>[20]Agosto!$J$32</f>
        <v>21.6</v>
      </c>
      <c r="AD24" s="16">
        <f>[20]Agosto!$J$33</f>
        <v>23.759999999999998</v>
      </c>
      <c r="AE24" s="16">
        <f>[20]Agosto!$J$34</f>
        <v>31.680000000000003</v>
      </c>
      <c r="AF24" s="16">
        <f>[20]Agosto!$J$35</f>
        <v>30.96</v>
      </c>
      <c r="AG24" s="113">
        <f t="shared" si="2"/>
        <v>51.84</v>
      </c>
      <c r="AH24" s="2"/>
    </row>
    <row r="25" spans="1:34" ht="17.100000000000001" customHeight="1" x14ac:dyDescent="0.2">
      <c r="A25" s="87" t="s">
        <v>15</v>
      </c>
      <c r="B25" s="16">
        <f>[21]Agosto!$J$5</f>
        <v>39.24</v>
      </c>
      <c r="C25" s="16">
        <f>[21]Agosto!$J$6</f>
        <v>45</v>
      </c>
      <c r="D25" s="16">
        <f>[21]Agosto!$J$7</f>
        <v>50.4</v>
      </c>
      <c r="E25" s="16">
        <f>[21]Agosto!$J$8</f>
        <v>32.4</v>
      </c>
      <c r="F25" s="16">
        <f>[21]Agosto!$J$9</f>
        <v>45</v>
      </c>
      <c r="G25" s="16">
        <f>[21]Agosto!$J$10</f>
        <v>46.080000000000005</v>
      </c>
      <c r="H25" s="16">
        <f>[21]Agosto!$J$11</f>
        <v>38.519999999999996</v>
      </c>
      <c r="I25" s="16">
        <f>[21]Agosto!$J$12</f>
        <v>46.800000000000004</v>
      </c>
      <c r="J25" s="16">
        <f>[21]Agosto!$J$13</f>
        <v>40.680000000000007</v>
      </c>
      <c r="K25" s="16">
        <f>[21]Agosto!$J$14</f>
        <v>40.32</v>
      </c>
      <c r="L25" s="16">
        <f>[21]Agosto!$J$15</f>
        <v>50.76</v>
      </c>
      <c r="M25" s="16">
        <f>[21]Agosto!$J$16</f>
        <v>62.639999999999993</v>
      </c>
      <c r="N25" s="16">
        <f>[21]Agosto!$J$17</f>
        <v>49.680000000000007</v>
      </c>
      <c r="O25" s="16">
        <f>[21]Agosto!$J$18</f>
        <v>35.28</v>
      </c>
      <c r="P25" s="16">
        <f>[21]Agosto!$J$19</f>
        <v>34.92</v>
      </c>
      <c r="Q25" s="16">
        <f>[21]Agosto!$J$20</f>
        <v>39.24</v>
      </c>
      <c r="R25" s="16">
        <f>[21]Agosto!$J$21</f>
        <v>33.119999999999997</v>
      </c>
      <c r="S25" s="16">
        <f>[21]Agosto!$J$22</f>
        <v>31.319999999999997</v>
      </c>
      <c r="T25" s="16">
        <f>[21]Agosto!$J$23</f>
        <v>47.519999999999996</v>
      </c>
      <c r="U25" s="16">
        <f>[21]Agosto!$J$24</f>
        <v>57.24</v>
      </c>
      <c r="V25" s="16">
        <f>[21]Agosto!$J$25</f>
        <v>31.680000000000003</v>
      </c>
      <c r="W25" s="16">
        <f>[21]Agosto!$J$26</f>
        <v>47.16</v>
      </c>
      <c r="X25" s="16">
        <f>[21]Agosto!$J$27</f>
        <v>38.159999999999997</v>
      </c>
      <c r="Y25" s="16">
        <f>[21]Agosto!$J$28</f>
        <v>45.72</v>
      </c>
      <c r="Z25" s="16">
        <f>[21]Agosto!$J$29</f>
        <v>48.96</v>
      </c>
      <c r="AA25" s="16">
        <f>[21]Agosto!$J$30</f>
        <v>35.64</v>
      </c>
      <c r="AB25" s="16">
        <f>[21]Agosto!$J$31</f>
        <v>34.56</v>
      </c>
      <c r="AC25" s="16">
        <f>[21]Agosto!$J$32</f>
        <v>39.6</v>
      </c>
      <c r="AD25" s="16">
        <f>[21]Agosto!$J$33</f>
        <v>39.6</v>
      </c>
      <c r="AE25" s="16">
        <f>[21]Agosto!$J$34</f>
        <v>32.04</v>
      </c>
      <c r="AF25" s="16">
        <f>[21]Agosto!$J$35</f>
        <v>31.319999999999997</v>
      </c>
      <c r="AG25" s="113">
        <f t="shared" si="2"/>
        <v>62.639999999999993</v>
      </c>
      <c r="AH25" s="2"/>
    </row>
    <row r="26" spans="1:34" ht="17.100000000000001" customHeight="1" x14ac:dyDescent="0.2">
      <c r="A26" s="87" t="s">
        <v>16</v>
      </c>
      <c r="B26" s="16">
        <f>[22]Agosto!$J$5</f>
        <v>32.04</v>
      </c>
      <c r="C26" s="16">
        <f>[22]Agosto!$J$6</f>
        <v>32.76</v>
      </c>
      <c r="D26" s="16">
        <f>[22]Agosto!$J$7</f>
        <v>28.8</v>
      </c>
      <c r="E26" s="16">
        <f>[22]Agosto!$J$8</f>
        <v>27.36</v>
      </c>
      <c r="F26" s="16">
        <f>[22]Agosto!$J$9</f>
        <v>20.88</v>
      </c>
      <c r="G26" s="16">
        <f>[22]Agosto!$J$10</f>
        <v>26.28</v>
      </c>
      <c r="H26" s="16">
        <f>[22]Agosto!$J$11</f>
        <v>43.56</v>
      </c>
      <c r="I26" s="16">
        <f>[22]Agosto!$J$12</f>
        <v>44.28</v>
      </c>
      <c r="J26" s="16">
        <f>[22]Agosto!$J$13</f>
        <v>42.84</v>
      </c>
      <c r="K26" s="16">
        <f>[22]Agosto!$J$14</f>
        <v>55.800000000000004</v>
      </c>
      <c r="L26" s="16">
        <f>[22]Agosto!$J$15</f>
        <v>59.4</v>
      </c>
      <c r="M26" s="16">
        <f>[22]Agosto!$J$16</f>
        <v>55.800000000000004</v>
      </c>
      <c r="N26" s="16">
        <f>[22]Agosto!$J$17</f>
        <v>33.119999999999997</v>
      </c>
      <c r="O26" s="16">
        <f>[22]Agosto!$J$18</f>
        <v>23.759999999999998</v>
      </c>
      <c r="P26" s="16">
        <f>[22]Agosto!$J$19</f>
        <v>21.240000000000002</v>
      </c>
      <c r="Q26" s="16">
        <f>[22]Agosto!$J$20</f>
        <v>23.040000000000003</v>
      </c>
      <c r="R26" s="16">
        <f>[22]Agosto!$J$21</f>
        <v>21.6</v>
      </c>
      <c r="S26" s="16">
        <f>[22]Agosto!$J$22</f>
        <v>28.44</v>
      </c>
      <c r="T26" s="16">
        <f>[22]Agosto!$J$23</f>
        <v>51.84</v>
      </c>
      <c r="U26" s="16">
        <f>[22]Agosto!$J$24</f>
        <v>56.519999999999996</v>
      </c>
      <c r="V26" s="16">
        <f>[22]Agosto!$J$25</f>
        <v>39.6</v>
      </c>
      <c r="W26" s="16">
        <f>[22]Agosto!$J$26</f>
        <v>28.8</v>
      </c>
      <c r="X26" s="16">
        <f>[22]Agosto!$J$27</f>
        <v>52.92</v>
      </c>
      <c r="Y26" s="16">
        <f>[22]Agosto!$J$28</f>
        <v>51.84</v>
      </c>
      <c r="Z26" s="16">
        <f>[22]Agosto!$J$29</f>
        <v>47.519999999999996</v>
      </c>
      <c r="AA26" s="16">
        <f>[22]Agosto!$J$30</f>
        <v>42.84</v>
      </c>
      <c r="AB26" s="16">
        <f>[22]Agosto!$J$31</f>
        <v>29.52</v>
      </c>
      <c r="AC26" s="16">
        <f>[22]Agosto!$J$32</f>
        <v>35.64</v>
      </c>
      <c r="AD26" s="16">
        <f>[22]Agosto!$J$33</f>
        <v>41.04</v>
      </c>
      <c r="AE26" s="16">
        <f>[22]Agosto!$J$34</f>
        <v>36.72</v>
      </c>
      <c r="AF26" s="16">
        <f>[22]Agosto!$J$35</f>
        <v>28.8</v>
      </c>
      <c r="AG26" s="113">
        <f t="shared" ref="AG26:AG30" si="3">MAX(B26:AF26)</f>
        <v>59.4</v>
      </c>
      <c r="AH26" s="2"/>
    </row>
    <row r="27" spans="1:34" ht="17.100000000000001" customHeight="1" x14ac:dyDescent="0.2">
      <c r="A27" s="87" t="s">
        <v>17</v>
      </c>
      <c r="B27" s="16">
        <f>[23]Agosto!$J$5</f>
        <v>36</v>
      </c>
      <c r="C27" s="16">
        <f>[23]Agosto!$J$6</f>
        <v>57.6</v>
      </c>
      <c r="D27" s="16">
        <f>[23]Agosto!$J$7</f>
        <v>46.080000000000005</v>
      </c>
      <c r="E27" s="16">
        <f>[23]Agosto!$J$8</f>
        <v>22.68</v>
      </c>
      <c r="F27" s="16">
        <f>[23]Agosto!$J$9</f>
        <v>37.800000000000004</v>
      </c>
      <c r="G27" s="16">
        <f>[23]Agosto!$J$10</f>
        <v>33.840000000000003</v>
      </c>
      <c r="H27" s="16">
        <f>[23]Agosto!$J$11</f>
        <v>35.28</v>
      </c>
      <c r="I27" s="16">
        <f>[23]Agosto!$J$12</f>
        <v>51.12</v>
      </c>
      <c r="J27" s="16">
        <f>[23]Agosto!$J$13</f>
        <v>49.32</v>
      </c>
      <c r="K27" s="16">
        <f>[23]Agosto!$J$14</f>
        <v>40.32</v>
      </c>
      <c r="L27" s="16">
        <f>[23]Agosto!$J$15</f>
        <v>44.64</v>
      </c>
      <c r="M27" s="16">
        <f>[23]Agosto!$J$16</f>
        <v>58.680000000000007</v>
      </c>
      <c r="N27" s="16">
        <f>[23]Agosto!$J$17</f>
        <v>50.04</v>
      </c>
      <c r="O27" s="16">
        <f>[23]Agosto!$J$18</f>
        <v>23.759999999999998</v>
      </c>
      <c r="P27" s="16">
        <f>[23]Agosto!$J$19</f>
        <v>38.159999999999997</v>
      </c>
      <c r="Q27" s="16">
        <f>[23]Agosto!$J$20</f>
        <v>29.880000000000003</v>
      </c>
      <c r="R27" s="16">
        <f>[23]Agosto!$J$21</f>
        <v>18.36</v>
      </c>
      <c r="S27" s="16">
        <f>[23]Agosto!$J$22</f>
        <v>25.56</v>
      </c>
      <c r="T27" s="16">
        <f>[23]Agosto!$J$23</f>
        <v>43.2</v>
      </c>
      <c r="U27" s="16">
        <f>[23]Agosto!$J$24</f>
        <v>52.2</v>
      </c>
      <c r="V27" s="16">
        <f>[23]Agosto!$J$25</f>
        <v>35.64</v>
      </c>
      <c r="W27" s="16">
        <f>[23]Agosto!$J$26</f>
        <v>34.56</v>
      </c>
      <c r="X27" s="16">
        <f>[23]Agosto!$J$27</f>
        <v>78.84</v>
      </c>
      <c r="Y27" s="16">
        <f>[23]Agosto!$J$28</f>
        <v>39.24</v>
      </c>
      <c r="Z27" s="16">
        <f>[23]Agosto!$J$29</f>
        <v>38.519999999999996</v>
      </c>
      <c r="AA27" s="16">
        <f>[23]Agosto!$J$30</f>
        <v>33.840000000000003</v>
      </c>
      <c r="AB27" s="16">
        <f>[23]Agosto!$J$31</f>
        <v>43.92</v>
      </c>
      <c r="AC27" s="16">
        <f>[23]Agosto!$J$32</f>
        <v>36.36</v>
      </c>
      <c r="AD27" s="16">
        <f>[23]Agosto!$J$33</f>
        <v>30.96</v>
      </c>
      <c r="AE27" s="16">
        <f>[23]Agosto!$J$34</f>
        <v>29.52</v>
      </c>
      <c r="AF27" s="16">
        <f>[23]Agosto!$J$35</f>
        <v>30.240000000000002</v>
      </c>
      <c r="AG27" s="113">
        <f t="shared" si="3"/>
        <v>78.84</v>
      </c>
      <c r="AH27" s="2"/>
    </row>
    <row r="28" spans="1:34" ht="17.100000000000001" customHeight="1" x14ac:dyDescent="0.2">
      <c r="A28" s="87" t="s">
        <v>18</v>
      </c>
      <c r="B28" s="16">
        <f>[24]Agosto!$J$5</f>
        <v>34.56</v>
      </c>
      <c r="C28" s="16">
        <f>[24]Agosto!$J$6</f>
        <v>45.72</v>
      </c>
      <c r="D28" s="16">
        <f>[24]Agosto!$J$7</f>
        <v>41.04</v>
      </c>
      <c r="E28" s="16">
        <f>[24]Agosto!$J$8</f>
        <v>31.319999999999997</v>
      </c>
      <c r="F28" s="16">
        <f>[24]Agosto!$J$9</f>
        <v>38.159999999999997</v>
      </c>
      <c r="G28" s="16">
        <f>[24]Agosto!$J$10</f>
        <v>30.96</v>
      </c>
      <c r="H28" s="16">
        <f>[24]Agosto!$J$11</f>
        <v>46.800000000000004</v>
      </c>
      <c r="I28" s="16">
        <f>[24]Agosto!$J$12</f>
        <v>45.72</v>
      </c>
      <c r="J28" s="16">
        <f>[24]Agosto!$J$13</f>
        <v>43.56</v>
      </c>
      <c r="K28" s="16">
        <f>[24]Agosto!$J$14</f>
        <v>38.519999999999996</v>
      </c>
      <c r="L28" s="16">
        <f>[24]Agosto!$J$15</f>
        <v>42.480000000000004</v>
      </c>
      <c r="M28" s="16">
        <f>[24]Agosto!$J$16</f>
        <v>54</v>
      </c>
      <c r="N28" s="16">
        <f>[24]Agosto!$J$17</f>
        <v>53.64</v>
      </c>
      <c r="O28" s="16">
        <f>[24]Agosto!$J$18</f>
        <v>25.56</v>
      </c>
      <c r="P28" s="16">
        <f>[24]Agosto!$J$19</f>
        <v>49.680000000000007</v>
      </c>
      <c r="Q28" s="16">
        <f>[24]Agosto!$J$20</f>
        <v>51.480000000000004</v>
      </c>
      <c r="R28" s="16">
        <f>[24]Agosto!$J$21</f>
        <v>33.119999999999997</v>
      </c>
      <c r="S28" s="16">
        <f>[24]Agosto!$J$22</f>
        <v>20.52</v>
      </c>
      <c r="T28" s="16">
        <f>[24]Agosto!$J$23</f>
        <v>34.92</v>
      </c>
      <c r="U28" s="16">
        <f>[24]Agosto!$J$24</f>
        <v>78.84</v>
      </c>
      <c r="V28" s="16">
        <f>[24]Agosto!$J$25</f>
        <v>40.32</v>
      </c>
      <c r="W28" s="16">
        <f>[24]Agosto!$J$26</f>
        <v>40.32</v>
      </c>
      <c r="X28" s="16">
        <f>[24]Agosto!$J$27</f>
        <v>46.800000000000004</v>
      </c>
      <c r="Y28" s="16">
        <f>[24]Agosto!$J$28</f>
        <v>44.64</v>
      </c>
      <c r="Z28" s="16">
        <f>[24]Agosto!$J$29</f>
        <v>42.84</v>
      </c>
      <c r="AA28" s="16">
        <f>[24]Agosto!$J$30</f>
        <v>32.4</v>
      </c>
      <c r="AB28" s="16">
        <f>[24]Agosto!$J$31</f>
        <v>35.64</v>
      </c>
      <c r="AC28" s="16">
        <f>[24]Agosto!$J$32</f>
        <v>36</v>
      </c>
      <c r="AD28" s="16">
        <f>[24]Agosto!$J$33</f>
        <v>36.36</v>
      </c>
      <c r="AE28" s="16">
        <f>[24]Agosto!$J$34</f>
        <v>24.840000000000003</v>
      </c>
      <c r="AF28" s="16">
        <f>[24]Agosto!$J$35</f>
        <v>41.76</v>
      </c>
      <c r="AG28" s="113">
        <f t="shared" si="3"/>
        <v>78.84</v>
      </c>
      <c r="AH28" s="2"/>
    </row>
    <row r="29" spans="1:34" ht="17.100000000000001" customHeight="1" x14ac:dyDescent="0.2">
      <c r="A29" s="87" t="s">
        <v>19</v>
      </c>
      <c r="B29" s="16">
        <f>[25]Agosto!$J$5</f>
        <v>36.36</v>
      </c>
      <c r="C29" s="16">
        <f>[25]Agosto!$J$6</f>
        <v>42.480000000000004</v>
      </c>
      <c r="D29" s="16">
        <f>[25]Agosto!$J$7</f>
        <v>41.04</v>
      </c>
      <c r="E29" s="16">
        <f>[25]Agosto!$J$8</f>
        <v>27.36</v>
      </c>
      <c r="F29" s="16">
        <f>[25]Agosto!$J$9</f>
        <v>39.24</v>
      </c>
      <c r="G29" s="16">
        <f>[25]Agosto!$J$10</f>
        <v>37.800000000000004</v>
      </c>
      <c r="H29" s="16">
        <f>[25]Agosto!$J$11</f>
        <v>37.080000000000005</v>
      </c>
      <c r="I29" s="16">
        <f>[25]Agosto!$J$12</f>
        <v>40.680000000000007</v>
      </c>
      <c r="J29" s="16">
        <f>[25]Agosto!$J$13</f>
        <v>21.240000000000002</v>
      </c>
      <c r="K29" s="16">
        <f>[25]Agosto!$J$14</f>
        <v>39.24</v>
      </c>
      <c r="L29" s="16">
        <f>[25]Agosto!$J$15</f>
        <v>49.680000000000007</v>
      </c>
      <c r="M29" s="16">
        <f>[25]Agosto!$J$16</f>
        <v>50.4</v>
      </c>
      <c r="N29" s="16">
        <f>[25]Agosto!$J$17</f>
        <v>42.480000000000004</v>
      </c>
      <c r="O29" s="16">
        <f>[25]Agosto!$J$18</f>
        <v>23.759999999999998</v>
      </c>
      <c r="P29" s="16">
        <f>[25]Agosto!$J$19</f>
        <v>30.6</v>
      </c>
      <c r="Q29" s="16">
        <f>[25]Agosto!$J$20</f>
        <v>26.28</v>
      </c>
      <c r="R29" s="16">
        <f>[25]Agosto!$J$21</f>
        <v>21.240000000000002</v>
      </c>
      <c r="S29" s="16">
        <f>[25]Agosto!$J$22</f>
        <v>34.200000000000003</v>
      </c>
      <c r="T29" s="16">
        <f>[25]Agosto!$J$23</f>
        <v>39.96</v>
      </c>
      <c r="U29" s="16">
        <f>[25]Agosto!$J$24</f>
        <v>64.08</v>
      </c>
      <c r="V29" s="16">
        <f>[25]Agosto!$J$25</f>
        <v>35.28</v>
      </c>
      <c r="W29" s="16">
        <f>[25]Agosto!$J$26</f>
        <v>43.56</v>
      </c>
      <c r="X29" s="16">
        <f>[25]Agosto!$J$27</f>
        <v>49.680000000000007</v>
      </c>
      <c r="Y29" s="16">
        <f>[25]Agosto!$J$28</f>
        <v>43.92</v>
      </c>
      <c r="Z29" s="16">
        <f>[25]Agosto!$J$29</f>
        <v>46.440000000000005</v>
      </c>
      <c r="AA29" s="16">
        <f>[25]Agosto!$J$30</f>
        <v>42.12</v>
      </c>
      <c r="AB29" s="16">
        <f>[25]Agosto!$J$31</f>
        <v>39.96</v>
      </c>
      <c r="AC29" s="16">
        <f>[25]Agosto!$J$32</f>
        <v>41.4</v>
      </c>
      <c r="AD29" s="16">
        <f>[25]Agosto!$J$33</f>
        <v>34.200000000000003</v>
      </c>
      <c r="AE29" s="16">
        <f>[25]Agosto!$J$34</f>
        <v>38.159999999999997</v>
      </c>
      <c r="AF29" s="16">
        <f>[25]Agosto!$J$35</f>
        <v>38.159999999999997</v>
      </c>
      <c r="AG29" s="113">
        <f t="shared" si="3"/>
        <v>64.08</v>
      </c>
      <c r="AH29" s="2"/>
    </row>
    <row r="30" spans="1:34" ht="17.100000000000001" customHeight="1" x14ac:dyDescent="0.2">
      <c r="A30" s="87" t="s">
        <v>31</v>
      </c>
      <c r="B30" s="16">
        <f>[26]Agosto!$J$5</f>
        <v>36.36</v>
      </c>
      <c r="C30" s="16">
        <f>[26]Agosto!$J$6</f>
        <v>45.72</v>
      </c>
      <c r="D30" s="16">
        <f>[26]Agosto!$J$7</f>
        <v>29.16</v>
      </c>
      <c r="E30" s="16">
        <f>[26]Agosto!$J$8</f>
        <v>27.720000000000002</v>
      </c>
      <c r="F30" s="16">
        <f>[26]Agosto!$J$9</f>
        <v>41.4</v>
      </c>
      <c r="G30" s="16">
        <f>[26]Agosto!$J$10</f>
        <v>41.04</v>
      </c>
      <c r="H30" s="16">
        <f>[26]Agosto!$J$11</f>
        <v>36</v>
      </c>
      <c r="I30" s="16">
        <f>[26]Agosto!$J$12</f>
        <v>38.519999999999996</v>
      </c>
      <c r="J30" s="16">
        <f>[26]Agosto!$J$13</f>
        <v>38.159999999999997</v>
      </c>
      <c r="K30" s="16">
        <f>[26]Agosto!$J$14</f>
        <v>38.519999999999996</v>
      </c>
      <c r="L30" s="16">
        <f>[26]Agosto!$J$15</f>
        <v>47.16</v>
      </c>
      <c r="M30" s="16">
        <f>[26]Agosto!$J$16</f>
        <v>53.28</v>
      </c>
      <c r="N30" s="16">
        <f>[26]Agosto!$J$17</f>
        <v>23.759999999999998</v>
      </c>
      <c r="O30" s="16">
        <f>[26]Agosto!$J$18</f>
        <v>28.44</v>
      </c>
      <c r="P30" s="16">
        <f>[26]Agosto!$J$19</f>
        <v>0</v>
      </c>
      <c r="Q30" s="16" t="str">
        <f>[26]Agosto!$J$20</f>
        <v>*</v>
      </c>
      <c r="R30" s="16" t="str">
        <f>[26]Agosto!$J$21</f>
        <v>*</v>
      </c>
      <c r="S30" s="16">
        <f>[26]Agosto!$J$22</f>
        <v>0</v>
      </c>
      <c r="T30" s="16">
        <f>[26]Agosto!$J$23</f>
        <v>38.519999999999996</v>
      </c>
      <c r="U30" s="16">
        <f>[26]Agosto!$J$24</f>
        <v>50.4</v>
      </c>
      <c r="V30" s="16">
        <f>[26]Agosto!$J$25</f>
        <v>37.440000000000005</v>
      </c>
      <c r="W30" s="16">
        <f>[26]Agosto!$J$26</f>
        <v>27.720000000000002</v>
      </c>
      <c r="X30" s="16">
        <f>[26]Agosto!$J$27</f>
        <v>0</v>
      </c>
      <c r="Y30" s="16">
        <f>[26]Agosto!$J$28</f>
        <v>35.64</v>
      </c>
      <c r="Z30" s="16">
        <f>[26]Agosto!$J$29</f>
        <v>52.2</v>
      </c>
      <c r="AA30" s="16">
        <f>[26]Agosto!$J$30</f>
        <v>34.200000000000003</v>
      </c>
      <c r="AB30" s="16" t="str">
        <f>[26]Agosto!$J$31</f>
        <v>*</v>
      </c>
      <c r="AC30" s="16">
        <f>[26]Agosto!$J$32</f>
        <v>39.24</v>
      </c>
      <c r="AD30" s="16">
        <f>[26]Agosto!$J$33</f>
        <v>45</v>
      </c>
      <c r="AE30" s="16" t="str">
        <f>[26]Agosto!$J$34</f>
        <v>*</v>
      </c>
      <c r="AF30" s="16">
        <f>[26]Agosto!$J$35</f>
        <v>36</v>
      </c>
      <c r="AG30" s="113">
        <f t="shared" si="3"/>
        <v>53.28</v>
      </c>
      <c r="AH30" s="2"/>
    </row>
    <row r="31" spans="1:34" ht="17.100000000000001" customHeight="1" x14ac:dyDescent="0.2">
      <c r="A31" s="87" t="s">
        <v>48</v>
      </c>
      <c r="B31" s="16">
        <f>[27]Agosto!$J$5</f>
        <v>36.72</v>
      </c>
      <c r="C31" s="16">
        <f>[27]Agosto!$J$6</f>
        <v>41.04</v>
      </c>
      <c r="D31" s="16">
        <f>[27]Agosto!$J$7</f>
        <v>43.2</v>
      </c>
      <c r="E31" s="16">
        <f>[27]Agosto!$J$8</f>
        <v>38.880000000000003</v>
      </c>
      <c r="F31" s="16">
        <f>[27]Agosto!$J$9</f>
        <v>26.28</v>
      </c>
      <c r="G31" s="16">
        <f>[27]Agosto!$J$10</f>
        <v>38.880000000000003</v>
      </c>
      <c r="H31" s="16">
        <f>[27]Agosto!$J$11</f>
        <v>35.28</v>
      </c>
      <c r="I31" s="16">
        <f>[27]Agosto!$J$12</f>
        <v>46.800000000000004</v>
      </c>
      <c r="J31" s="16">
        <f>[27]Agosto!$J$13</f>
        <v>28.8</v>
      </c>
      <c r="K31" s="16">
        <f>[27]Agosto!$J$14</f>
        <v>37.800000000000004</v>
      </c>
      <c r="L31" s="16">
        <f>[27]Agosto!$J$15</f>
        <v>40.680000000000007</v>
      </c>
      <c r="M31" s="16">
        <f>[27]Agosto!$J$16</f>
        <v>46.080000000000005</v>
      </c>
      <c r="N31" s="16">
        <f>[27]Agosto!$J$17</f>
        <v>41.04</v>
      </c>
      <c r="O31" s="16">
        <f>[27]Agosto!$J$18</f>
        <v>37.080000000000005</v>
      </c>
      <c r="P31" s="16">
        <f>[27]Agosto!$J$19</f>
        <v>32.76</v>
      </c>
      <c r="Q31" s="16">
        <f>[27]Agosto!$J$20</f>
        <v>56.16</v>
      </c>
      <c r="R31" s="16">
        <f>[27]Agosto!$J$21</f>
        <v>51.84</v>
      </c>
      <c r="S31" s="16">
        <f>[27]Agosto!$J$22</f>
        <v>44.64</v>
      </c>
      <c r="T31" s="16">
        <f>[27]Agosto!$J$23</f>
        <v>45.36</v>
      </c>
      <c r="U31" s="16">
        <f>[27]Agosto!$J$24</f>
        <v>47.519999999999996</v>
      </c>
      <c r="V31" s="16">
        <f>[27]Agosto!$J$25</f>
        <v>42.84</v>
      </c>
      <c r="W31" s="16">
        <f>[27]Agosto!$J$26</f>
        <v>37.800000000000004</v>
      </c>
      <c r="X31" s="16">
        <f>[27]Agosto!$J$27</f>
        <v>46.800000000000004</v>
      </c>
      <c r="Y31" s="16">
        <f>[27]Agosto!$J$28</f>
        <v>66.239999999999995</v>
      </c>
      <c r="Z31" s="16">
        <f>[27]Agosto!$J$29</f>
        <v>36</v>
      </c>
      <c r="AA31" s="16">
        <f>[27]Agosto!$J$30</f>
        <v>32.4</v>
      </c>
      <c r="AB31" s="16">
        <f>[27]Agosto!$J$31</f>
        <v>31.680000000000003</v>
      </c>
      <c r="AC31" s="16">
        <f>[27]Agosto!$J$32</f>
        <v>40.32</v>
      </c>
      <c r="AD31" s="16">
        <f>[27]Agosto!$J$33</f>
        <v>36.36</v>
      </c>
      <c r="AE31" s="16">
        <f>[27]Agosto!$J$34</f>
        <v>38.880000000000003</v>
      </c>
      <c r="AF31" s="16">
        <f>[27]Agosto!$J$35</f>
        <v>30.6</v>
      </c>
      <c r="AG31" s="113">
        <f>MAX(B31:AF31)</f>
        <v>66.239999999999995</v>
      </c>
      <c r="AH31" s="2"/>
    </row>
    <row r="32" spans="1:34" ht="17.100000000000001" customHeight="1" x14ac:dyDescent="0.2">
      <c r="A32" s="87" t="s">
        <v>20</v>
      </c>
      <c r="B32" s="16" t="str">
        <f>[28]Agosto!$J$5</f>
        <v>*</v>
      </c>
      <c r="C32" s="16" t="str">
        <f>[28]Agosto!$J$6</f>
        <v>*</v>
      </c>
      <c r="D32" s="16" t="str">
        <f>[28]Agosto!$J$7</f>
        <v>*</v>
      </c>
      <c r="E32" s="16" t="str">
        <f>[28]Agosto!$J$8</f>
        <v>*</v>
      </c>
      <c r="F32" s="16" t="str">
        <f>[28]Agosto!$J$9</f>
        <v>*</v>
      </c>
      <c r="G32" s="16" t="str">
        <f>[28]Agosto!$J$10</f>
        <v>*</v>
      </c>
      <c r="H32" s="16" t="str">
        <f>[28]Agosto!$J$11</f>
        <v>*</v>
      </c>
      <c r="I32" s="16" t="str">
        <f>[28]Agosto!$J$12</f>
        <v>*</v>
      </c>
      <c r="J32" s="16" t="str">
        <f>[28]Agosto!$J$13</f>
        <v>*</v>
      </c>
      <c r="K32" s="16" t="str">
        <f>[28]Agosto!$J$14</f>
        <v>*</v>
      </c>
      <c r="L32" s="16" t="str">
        <f>[28]Agosto!$J$15</f>
        <v>*</v>
      </c>
      <c r="M32" s="16" t="str">
        <f>[28]Agosto!$J$16</f>
        <v>*</v>
      </c>
      <c r="N32" s="16" t="str">
        <f>[28]Agosto!$J$17</f>
        <v>*</v>
      </c>
      <c r="O32" s="16" t="str">
        <f>[28]Agosto!$J$18</f>
        <v>*</v>
      </c>
      <c r="P32" s="16" t="str">
        <f>[28]Agosto!$J$19</f>
        <v>*</v>
      </c>
      <c r="Q32" s="16" t="str">
        <f>[28]Agosto!$J$20</f>
        <v>*</v>
      </c>
      <c r="R32" s="16" t="str">
        <f>[28]Agosto!$J$21</f>
        <v>*</v>
      </c>
      <c r="S32" s="16" t="str">
        <f>[28]Agosto!$J$22</f>
        <v>*</v>
      </c>
      <c r="T32" s="16" t="str">
        <f>[28]Agosto!$J$23</f>
        <v>*</v>
      </c>
      <c r="U32" s="16" t="str">
        <f>[28]Agosto!$J$24</f>
        <v>*</v>
      </c>
      <c r="V32" s="16" t="str">
        <f>[28]Agosto!$J$25</f>
        <v>*</v>
      </c>
      <c r="W32" s="16" t="str">
        <f>[28]Agosto!$J$26</f>
        <v>*</v>
      </c>
      <c r="X32" s="16" t="str">
        <f>[28]Agosto!$J$27</f>
        <v>*</v>
      </c>
      <c r="Y32" s="16" t="str">
        <f>[28]Agosto!$J$28</f>
        <v>*</v>
      </c>
      <c r="Z32" s="16" t="str">
        <f>[28]Agosto!$J$29</f>
        <v>*</v>
      </c>
      <c r="AA32" s="16" t="str">
        <f>[28]Agosto!$J$30</f>
        <v>*</v>
      </c>
      <c r="AB32" s="16" t="str">
        <f>[28]Agosto!$J$31</f>
        <v>*</v>
      </c>
      <c r="AC32" s="16" t="str">
        <f>[28]Agosto!$J$32</f>
        <v>*</v>
      </c>
      <c r="AD32" s="16" t="str">
        <f>[28]Agosto!$J$33</f>
        <v>*</v>
      </c>
      <c r="AE32" s="16" t="str">
        <f>[28]Agosto!$J$34</f>
        <v>*</v>
      </c>
      <c r="AF32" s="16" t="str">
        <f>[28]Agosto!$J$35</f>
        <v>*</v>
      </c>
      <c r="AG32" s="113" t="s">
        <v>138</v>
      </c>
      <c r="AH32" s="2"/>
    </row>
    <row r="33" spans="1:35" s="5" customFormat="1" ht="17.100000000000001" customHeight="1" thickBot="1" x14ac:dyDescent="0.25">
      <c r="A33" s="107" t="s">
        <v>33</v>
      </c>
      <c r="B33" s="103">
        <f t="shared" ref="B33:AG33" si="4">MAX(B5:B32)</f>
        <v>41.4</v>
      </c>
      <c r="C33" s="103">
        <f t="shared" si="4"/>
        <v>57.6</v>
      </c>
      <c r="D33" s="103">
        <f t="shared" si="4"/>
        <v>50.4</v>
      </c>
      <c r="E33" s="103">
        <f t="shared" si="4"/>
        <v>38.880000000000003</v>
      </c>
      <c r="F33" s="103">
        <f t="shared" si="4"/>
        <v>53.64</v>
      </c>
      <c r="G33" s="103">
        <f t="shared" si="4"/>
        <v>48.6</v>
      </c>
      <c r="H33" s="103">
        <f t="shared" si="4"/>
        <v>46.800000000000004</v>
      </c>
      <c r="I33" s="103">
        <f t="shared" si="4"/>
        <v>51.12</v>
      </c>
      <c r="J33" s="103">
        <f t="shared" si="4"/>
        <v>49.32</v>
      </c>
      <c r="K33" s="103">
        <f t="shared" si="4"/>
        <v>55.800000000000004</v>
      </c>
      <c r="L33" s="103">
        <f t="shared" si="4"/>
        <v>59.4</v>
      </c>
      <c r="M33" s="103">
        <f t="shared" si="4"/>
        <v>78.48</v>
      </c>
      <c r="N33" s="103">
        <f t="shared" si="4"/>
        <v>63.72</v>
      </c>
      <c r="O33" s="103">
        <f t="shared" si="4"/>
        <v>37.080000000000005</v>
      </c>
      <c r="P33" s="103">
        <f t="shared" si="4"/>
        <v>64.08</v>
      </c>
      <c r="Q33" s="103">
        <f t="shared" si="4"/>
        <v>56.16</v>
      </c>
      <c r="R33" s="103">
        <f t="shared" si="4"/>
        <v>51.84</v>
      </c>
      <c r="S33" s="103">
        <f t="shared" si="4"/>
        <v>44.64</v>
      </c>
      <c r="T33" s="103">
        <f t="shared" si="4"/>
        <v>51.84</v>
      </c>
      <c r="U33" s="103">
        <f t="shared" si="4"/>
        <v>78.84</v>
      </c>
      <c r="V33" s="103">
        <f t="shared" si="4"/>
        <v>46.440000000000005</v>
      </c>
      <c r="W33" s="103">
        <f t="shared" si="4"/>
        <v>52.2</v>
      </c>
      <c r="X33" s="103">
        <f t="shared" si="4"/>
        <v>78.84</v>
      </c>
      <c r="Y33" s="103">
        <f t="shared" si="4"/>
        <v>71.28</v>
      </c>
      <c r="Z33" s="103">
        <f t="shared" si="4"/>
        <v>52.2</v>
      </c>
      <c r="AA33" s="103">
        <f t="shared" si="4"/>
        <v>45.36</v>
      </c>
      <c r="AB33" s="103">
        <f t="shared" si="4"/>
        <v>43.92</v>
      </c>
      <c r="AC33" s="103">
        <f t="shared" si="4"/>
        <v>44.28</v>
      </c>
      <c r="AD33" s="103">
        <f t="shared" si="4"/>
        <v>45</v>
      </c>
      <c r="AE33" s="103">
        <f t="shared" si="4"/>
        <v>53.64</v>
      </c>
      <c r="AF33" s="103">
        <f t="shared" si="4"/>
        <v>65.160000000000011</v>
      </c>
      <c r="AG33" s="124">
        <f t="shared" si="4"/>
        <v>78.84</v>
      </c>
      <c r="AH33" s="10"/>
    </row>
    <row r="34" spans="1:35" x14ac:dyDescent="0.2">
      <c r="A34" s="63"/>
      <c r="B34" s="64"/>
      <c r="C34" s="64"/>
      <c r="D34" s="64" t="s">
        <v>137</v>
      </c>
      <c r="E34" s="64"/>
      <c r="F34" s="64"/>
      <c r="G34" s="64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66"/>
      <c r="AE34" s="67"/>
      <c r="AF34" s="68"/>
      <c r="AG34" s="69"/>
      <c r="AH34"/>
    </row>
    <row r="35" spans="1:35" x14ac:dyDescent="0.2">
      <c r="A35" s="63"/>
      <c r="B35" s="70" t="s">
        <v>134</v>
      </c>
      <c r="C35" s="70"/>
      <c r="D35" s="70"/>
      <c r="E35" s="70"/>
      <c r="F35" s="70"/>
      <c r="G35" s="70"/>
      <c r="H35" s="70"/>
      <c r="I35" s="70"/>
      <c r="J35" s="71"/>
      <c r="K35" s="71"/>
      <c r="L35" s="71"/>
      <c r="M35" s="71" t="s">
        <v>49</v>
      </c>
      <c r="N35" s="71"/>
      <c r="O35" s="71"/>
      <c r="P35" s="71"/>
      <c r="Q35" s="71"/>
      <c r="R35" s="71"/>
      <c r="S35" s="71"/>
      <c r="T35" s="128" t="s">
        <v>135</v>
      </c>
      <c r="U35" s="128"/>
      <c r="V35" s="128"/>
      <c r="W35" s="128"/>
      <c r="X35" s="128"/>
      <c r="Y35" s="71"/>
      <c r="Z35" s="71"/>
      <c r="AA35" s="71"/>
      <c r="AB35" s="71"/>
      <c r="AC35" s="71"/>
      <c r="AD35" s="66"/>
      <c r="AE35" s="71"/>
      <c r="AF35" s="71"/>
      <c r="AG35" s="72"/>
      <c r="AH35" s="2"/>
    </row>
    <row r="36" spans="1:35" x14ac:dyDescent="0.2">
      <c r="A36" s="73"/>
      <c r="B36" s="71"/>
      <c r="C36" s="71"/>
      <c r="D36" s="71"/>
      <c r="E36" s="71"/>
      <c r="F36" s="71"/>
      <c r="G36" s="71"/>
      <c r="H36" s="71"/>
      <c r="I36" s="71"/>
      <c r="J36" s="75"/>
      <c r="K36" s="75"/>
      <c r="L36" s="75"/>
      <c r="M36" s="75" t="s">
        <v>50</v>
      </c>
      <c r="N36" s="75"/>
      <c r="O36" s="75"/>
      <c r="P36" s="75"/>
      <c r="Q36" s="71"/>
      <c r="R36" s="71"/>
      <c r="S36" s="71"/>
      <c r="T36" s="129" t="s">
        <v>136</v>
      </c>
      <c r="U36" s="129"/>
      <c r="V36" s="129"/>
      <c r="W36" s="129"/>
      <c r="X36" s="129"/>
      <c r="Y36" s="71"/>
      <c r="Z36" s="71"/>
      <c r="AA36" s="71"/>
      <c r="AB36" s="71"/>
      <c r="AC36" s="71"/>
      <c r="AD36" s="66"/>
      <c r="AE36" s="67"/>
      <c r="AF36" s="68"/>
      <c r="AG36" s="76"/>
      <c r="AH36" s="2"/>
      <c r="AI36" s="2"/>
    </row>
    <row r="37" spans="1:35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66"/>
      <c r="AE37" s="67"/>
      <c r="AF37" s="68"/>
      <c r="AG37" s="77"/>
      <c r="AH37" s="29"/>
      <c r="AI37" s="2"/>
    </row>
    <row r="38" spans="1:35" ht="13.5" thickBot="1" x14ac:dyDescent="0.2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0"/>
      <c r="AH38" s="2"/>
    </row>
    <row r="40" spans="1:35" x14ac:dyDescent="0.2">
      <c r="V40" s="2" t="s">
        <v>51</v>
      </c>
    </row>
    <row r="46" spans="1:35" x14ac:dyDescent="0.2">
      <c r="C46" s="2" t="s">
        <v>51</v>
      </c>
    </row>
  </sheetData>
  <sheetProtection password="C6EC" sheet="1" objects="1" scenarios="1"/>
  <mergeCells count="36">
    <mergeCell ref="T35:X35"/>
    <mergeCell ref="T36:X36"/>
    <mergeCell ref="AF3:AF4"/>
    <mergeCell ref="B2:AG2"/>
    <mergeCell ref="A1:AG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cellWatches>
    <cellWatch r="AE33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TempInst</vt:lpstr>
      <vt:lpstr>TempMax</vt:lpstr>
      <vt:lpstr>TempMin</vt:lpstr>
      <vt:lpstr>UmidInst</vt:lpstr>
      <vt:lpstr>UmidMax</vt:lpstr>
      <vt:lpstr>UmidMin</vt:lpstr>
      <vt:lpstr>VelVentoMax</vt:lpstr>
      <vt:lpstr>DirVento</vt:lpstr>
      <vt:lpstr>RajadaVento</vt:lpstr>
      <vt:lpstr>Chuva</vt:lpstr>
      <vt:lpstr>ESTAÇÃO METEOROLÓGICA</vt:lpstr>
      <vt:lpstr>Chuva!Area_de_impressao</vt:lpstr>
      <vt:lpstr>DirVento!Area_de_impressao</vt:lpstr>
      <vt:lpstr>RajadaVento!Area_de_impressao</vt:lpstr>
      <vt:lpstr>TempInst!Area_de_impressao</vt:lpstr>
      <vt:lpstr>TempMax!Area_de_impressao</vt:lpstr>
      <vt:lpstr>TempMin!Area_de_impressao</vt:lpstr>
      <vt:lpstr>UmidInst!Area_de_impressao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Valesca Rodriguez Fernandes</cp:lastModifiedBy>
  <cp:lastPrinted>2017-09-06T15:23:54Z</cp:lastPrinted>
  <dcterms:created xsi:type="dcterms:W3CDTF">2008-08-15T13:32:29Z</dcterms:created>
  <dcterms:modified xsi:type="dcterms:W3CDTF">2022-03-10T19:20:58Z</dcterms:modified>
</cp:coreProperties>
</file>