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0" yWindow="0" windowWidth="24000" windowHeight="96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Chuva!$A$1:$AI$59</definedName>
    <definedName name="_xlnm.Print_Area" localSheetId="7">DirVento!$A$1:$AG$54</definedName>
    <definedName name="_xlnm.Print_Area" localSheetId="8">RajadaVento!$A$1:$AG$53</definedName>
    <definedName name="_xlnm.Print_Area" localSheetId="0">TempInst!$A$1:$AG$55</definedName>
    <definedName name="_xlnm.Print_Area" localSheetId="1">TempMax!$A$1:$AH$53</definedName>
    <definedName name="_xlnm.Print_Area" localSheetId="2">TempMin!$A$1:$AH$53</definedName>
    <definedName name="_xlnm.Print_Area" localSheetId="3">UmidInst!$A$1:$AG$53</definedName>
    <definedName name="_xlnm.Print_Area" localSheetId="4">UmidMax!$A$1:$AH$53</definedName>
    <definedName name="_xlnm.Print_Area" localSheetId="5">UmidMin!$A$1:$AH$53</definedName>
    <definedName name="_xlnm.Print_Area" localSheetId="6">VelVentoMax!$A$1:$AG$53</definedName>
  </definedNames>
  <calcPr calcId="162913"/>
</workbook>
</file>

<file path=xl/calcChain.xml><?xml version="1.0" encoding="utf-8"?>
<calcChain xmlns="http://schemas.openxmlformats.org/spreadsheetml/2006/main">
  <c r="AF49" i="4" l="1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G49" i="4" s="1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G48" i="4" s="1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G47" i="4" s="1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G46" i="4" s="1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G45" i="4" s="1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G44" i="4" s="1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G43" i="4" s="1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G42" i="4" s="1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G41" i="4" s="1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G40" i="4" s="1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G39" i="4" s="1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G38" i="4" s="1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G37" i="4" s="1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G36" i="4" s="1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G35" i="4" s="1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G34" i="4" s="1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G33" i="4" s="1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H49" i="5" s="1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H48" i="5" s="1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AG47" i="5" s="1"/>
  <c r="D47" i="5"/>
  <c r="C47" i="5"/>
  <c r="B47" i="5"/>
  <c r="AH47" i="5" s="1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G46" i="5" s="1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H45" i="5" s="1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H44" i="5" s="1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AG43" i="5" s="1"/>
  <c r="D43" i="5"/>
  <c r="C43" i="5"/>
  <c r="B43" i="5"/>
  <c r="AH43" i="5" s="1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G42" i="5" s="1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H41" i="5" s="1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H40" i="5" s="1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AG39" i="5" s="1"/>
  <c r="D39" i="5"/>
  <c r="C39" i="5"/>
  <c r="B39" i="5"/>
  <c r="AH39" i="5" s="1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G38" i="5" s="1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H37" i="5" s="1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H36" i="5" s="1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AG35" i="5" s="1"/>
  <c r="D35" i="5"/>
  <c r="C35" i="5"/>
  <c r="B35" i="5"/>
  <c r="AH35" i="5" s="1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G34" i="5" s="1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H33" i="5" s="1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H49" i="6" s="1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H48" i="6" s="1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AG47" i="6" s="1"/>
  <c r="D47" i="6"/>
  <c r="C47" i="6"/>
  <c r="B47" i="6"/>
  <c r="AH47" i="6" s="1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G46" i="6" s="1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H45" i="6" s="1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H44" i="6" s="1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AG43" i="6" s="1"/>
  <c r="D43" i="6"/>
  <c r="C43" i="6"/>
  <c r="B43" i="6"/>
  <c r="AH43" i="6" s="1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G42" i="6" s="1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H41" i="6" s="1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H40" i="6" s="1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AG39" i="6" s="1"/>
  <c r="D39" i="6"/>
  <c r="C39" i="6"/>
  <c r="B39" i="6"/>
  <c r="AH39" i="6" s="1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G38" i="6" s="1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H37" i="6" s="1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H36" i="6" s="1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AG35" i="6" s="1"/>
  <c r="D35" i="6"/>
  <c r="C35" i="6"/>
  <c r="B35" i="6"/>
  <c r="AH35" i="6" s="1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G34" i="6" s="1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H33" i="6" s="1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G49" i="7" s="1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G48" i="7" s="1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G47" i="7" s="1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G46" i="7" s="1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G45" i="7" s="1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G44" i="7" s="1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G43" i="7" s="1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G42" i="7" s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G41" i="7" s="1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G40" i="7" s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G39" i="7" s="1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G38" i="7" s="1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G37" i="7" s="1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G36" i="7" s="1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G35" i="7" s="1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G34" i="7" s="1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G33" i="7" s="1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H49" i="8" s="1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H48" i="8" s="1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AG47" i="8" s="1"/>
  <c r="D47" i="8"/>
  <c r="C47" i="8"/>
  <c r="B47" i="8"/>
  <c r="AH47" i="8" s="1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G46" i="8" s="1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H45" i="8" s="1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H44" i="8" s="1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AG43" i="8" s="1"/>
  <c r="D43" i="8"/>
  <c r="C43" i="8"/>
  <c r="B43" i="8"/>
  <c r="AH43" i="8" s="1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G42" i="8" s="1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H41" i="8" s="1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H40" i="8" s="1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AG39" i="8" s="1"/>
  <c r="D39" i="8"/>
  <c r="C39" i="8"/>
  <c r="B39" i="8"/>
  <c r="AH39" i="8" s="1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G38" i="8" s="1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H37" i="8" s="1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H36" i="8" s="1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AG35" i="8" s="1"/>
  <c r="D35" i="8"/>
  <c r="C35" i="8"/>
  <c r="B35" i="8"/>
  <c r="AH35" i="8" s="1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G34" i="8" s="1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H33" i="8" s="1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H49" i="9" s="1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H48" i="9" s="1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H47" i="9" s="1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G46" i="9" s="1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H45" i="9" s="1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H44" i="9" s="1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AG43" i="9" s="1"/>
  <c r="D43" i="9"/>
  <c r="C43" i="9"/>
  <c r="B43" i="9"/>
  <c r="AH43" i="9" s="1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G42" i="9" s="1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H41" i="9" s="1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H40" i="9" s="1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AG39" i="9" s="1"/>
  <c r="D39" i="9"/>
  <c r="C39" i="9"/>
  <c r="B39" i="9"/>
  <c r="AH39" i="9" s="1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G38" i="9" s="1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H37" i="9" s="1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H36" i="9" s="1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AG35" i="9" s="1"/>
  <c r="D35" i="9"/>
  <c r="C35" i="9"/>
  <c r="B35" i="9"/>
  <c r="AH35" i="9" s="1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G34" i="9" s="1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H33" i="9" s="1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H49" i="12" s="1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H48" i="12" s="1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AG47" i="12" s="1"/>
  <c r="D47" i="12"/>
  <c r="C47" i="12"/>
  <c r="B47" i="12"/>
  <c r="AH47" i="12" s="1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G46" i="12" s="1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H45" i="12" s="1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H44" i="12" s="1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AG43" i="12" s="1"/>
  <c r="D43" i="12"/>
  <c r="C43" i="12"/>
  <c r="B43" i="12"/>
  <c r="AH43" i="12" s="1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G42" i="12" s="1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H41" i="12" s="1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H40" i="12" s="1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AG39" i="12" s="1"/>
  <c r="D39" i="12"/>
  <c r="C39" i="12"/>
  <c r="B39" i="12"/>
  <c r="AH39" i="12" s="1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G38" i="12" s="1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H37" i="12" s="1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H36" i="12" s="1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AG35" i="12" s="1"/>
  <c r="D35" i="12"/>
  <c r="C35" i="12"/>
  <c r="B35" i="12"/>
  <c r="AH35" i="12" s="1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G34" i="12" s="1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H33" i="12" s="1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2" i="4" l="1"/>
  <c r="AH34" i="5"/>
  <c r="AH38" i="5"/>
  <c r="AG36" i="5"/>
  <c r="AG40" i="5"/>
  <c r="AG44" i="5"/>
  <c r="AG48" i="5"/>
  <c r="AH42" i="5"/>
  <c r="AH46" i="5"/>
  <c r="AG33" i="5"/>
  <c r="AG37" i="5"/>
  <c r="AG41" i="5"/>
  <c r="AG45" i="5"/>
  <c r="AG49" i="5"/>
  <c r="AH32" i="5"/>
  <c r="AG32" i="5"/>
  <c r="AH42" i="6"/>
  <c r="AH46" i="6"/>
  <c r="AG36" i="6"/>
  <c r="AG40" i="6"/>
  <c r="AG44" i="6"/>
  <c r="AG48" i="6"/>
  <c r="AH34" i="6"/>
  <c r="AH38" i="6"/>
  <c r="AG33" i="6"/>
  <c r="AG37" i="6"/>
  <c r="AG41" i="6"/>
  <c r="AG45" i="6"/>
  <c r="AG49" i="6"/>
  <c r="AH32" i="6"/>
  <c r="AG32" i="6"/>
  <c r="AG32" i="7"/>
  <c r="AH42" i="8"/>
  <c r="AH46" i="8"/>
  <c r="AG36" i="8"/>
  <c r="AG40" i="8"/>
  <c r="AG44" i="8"/>
  <c r="AG48" i="8"/>
  <c r="AH38" i="8"/>
  <c r="AG33" i="8"/>
  <c r="AG37" i="8"/>
  <c r="AG41" i="8"/>
  <c r="AG45" i="8"/>
  <c r="AG49" i="8"/>
  <c r="AH34" i="8"/>
  <c r="AH32" i="8"/>
  <c r="AG32" i="8"/>
  <c r="AH46" i="9"/>
  <c r="AG36" i="9"/>
  <c r="AG40" i="9"/>
  <c r="AG44" i="9"/>
  <c r="AG48" i="9"/>
  <c r="AH42" i="9"/>
  <c r="AG33" i="9"/>
  <c r="AG37" i="9"/>
  <c r="AG41" i="9"/>
  <c r="AG45" i="9"/>
  <c r="AG49" i="9"/>
  <c r="AH34" i="9"/>
  <c r="AH38" i="9"/>
  <c r="AH32" i="9"/>
  <c r="AG32" i="9"/>
  <c r="AG36" i="12"/>
  <c r="AG40" i="12"/>
  <c r="AG44" i="12"/>
  <c r="AG48" i="12"/>
  <c r="AG33" i="12"/>
  <c r="AG37" i="12"/>
  <c r="AG41" i="12"/>
  <c r="AG45" i="12"/>
  <c r="AG49" i="12"/>
  <c r="AH34" i="12"/>
  <c r="AH38" i="12"/>
  <c r="AH42" i="12"/>
  <c r="AH46" i="12"/>
  <c r="AH32" i="12"/>
  <c r="AG32" i="12"/>
  <c r="AF49" i="15" l="1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G46" i="15" s="1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G42" i="15" s="1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G38" i="15" s="1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G34" i="15" s="1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I49" i="14" s="1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AG47" i="14" s="1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I45" i="14" s="1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AG43" i="14" s="1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I41" i="14" s="1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AG39" i="14" s="1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I37" i="14" s="1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AG35" i="14" s="1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I33" i="14" s="1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G36" i="14" l="1"/>
  <c r="AG40" i="14"/>
  <c r="AG44" i="14"/>
  <c r="AG48" i="14"/>
  <c r="AG33" i="14"/>
  <c r="AI35" i="14"/>
  <c r="AG37" i="14"/>
  <c r="AI39" i="14"/>
  <c r="AG41" i="14"/>
  <c r="AI43" i="14"/>
  <c r="AG45" i="14"/>
  <c r="AI47" i="14"/>
  <c r="AG49" i="14"/>
  <c r="AH33" i="15"/>
  <c r="AH37" i="15"/>
  <c r="AH41" i="15"/>
  <c r="AH45" i="15"/>
  <c r="AH49" i="15"/>
  <c r="AG34" i="14"/>
  <c r="AG38" i="14"/>
  <c r="AG42" i="14"/>
  <c r="AG46" i="14"/>
  <c r="AG35" i="15"/>
  <c r="AH36" i="15"/>
  <c r="AG39" i="15"/>
  <c r="AH40" i="15"/>
  <c r="AG43" i="15"/>
  <c r="AH44" i="15"/>
  <c r="AG47" i="15"/>
  <c r="AH48" i="15"/>
  <c r="AH35" i="15"/>
  <c r="AH39" i="15"/>
  <c r="AH43" i="15"/>
  <c r="AH47" i="15"/>
  <c r="AG36" i="15"/>
  <c r="AG40" i="15"/>
  <c r="AG44" i="15"/>
  <c r="AG48" i="15"/>
  <c r="AG33" i="15"/>
  <c r="AG37" i="15"/>
  <c r="AG41" i="15"/>
  <c r="AG45" i="15"/>
  <c r="AG49" i="15"/>
  <c r="AH34" i="15"/>
  <c r="AH38" i="15"/>
  <c r="AH42" i="15"/>
  <c r="AH46" i="15"/>
  <c r="AH32" i="15"/>
  <c r="AG32" i="15"/>
  <c r="AH34" i="14"/>
  <c r="AH36" i="14"/>
  <c r="AH44" i="14"/>
  <c r="AH46" i="14"/>
  <c r="AI36" i="14"/>
  <c r="AI46" i="14"/>
  <c r="AI48" i="14"/>
  <c r="AH33" i="14"/>
  <c r="AH35" i="14"/>
  <c r="AH37" i="14"/>
  <c r="AH39" i="14"/>
  <c r="AH41" i="14"/>
  <c r="AH43" i="14"/>
  <c r="AH45" i="14"/>
  <c r="AH47" i="14"/>
  <c r="AH49" i="14"/>
  <c r="AH38" i="14"/>
  <c r="AH40" i="14"/>
  <c r="AH42" i="14"/>
  <c r="AH48" i="14"/>
  <c r="AI34" i="14"/>
  <c r="AI38" i="14"/>
  <c r="AI40" i="14"/>
  <c r="AI42" i="14"/>
  <c r="AI44" i="14"/>
  <c r="AI32" i="14"/>
  <c r="AG32" i="14"/>
  <c r="AH32" i="14"/>
  <c r="AG12" i="13" l="1"/>
  <c r="AF31" i="4" l="1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19" i="9" l="1"/>
  <c r="AI7" i="14"/>
  <c r="AH27" i="9"/>
  <c r="AH13" i="15"/>
  <c r="AH17" i="15"/>
  <c r="AG27" i="8"/>
  <c r="AH24" i="15"/>
  <c r="AH28" i="15"/>
  <c r="AH8" i="12"/>
  <c r="AH12" i="12"/>
  <c r="AH16" i="12"/>
  <c r="AH20" i="12"/>
  <c r="AH24" i="12"/>
  <c r="AH28" i="12"/>
  <c r="AH8" i="15"/>
  <c r="AH12" i="15"/>
  <c r="AH20" i="15"/>
  <c r="AG8" i="14"/>
  <c r="AH6" i="15"/>
  <c r="AH10" i="15"/>
  <c r="AH14" i="15"/>
  <c r="AH18" i="15"/>
  <c r="AH22" i="15"/>
  <c r="AH26" i="15"/>
  <c r="AH30" i="15"/>
  <c r="AH5" i="12"/>
  <c r="AH9" i="12"/>
  <c r="AH13" i="12"/>
  <c r="AH17" i="12"/>
  <c r="AH21" i="12"/>
  <c r="AH25" i="12"/>
  <c r="AH29" i="12"/>
  <c r="AH5" i="15"/>
  <c r="AH9" i="15"/>
  <c r="AH21" i="15"/>
  <c r="AH25" i="15"/>
  <c r="AH29" i="15"/>
  <c r="AH16" i="15"/>
  <c r="AH7" i="12"/>
  <c r="AH11" i="12"/>
  <c r="AH15" i="12"/>
  <c r="AH19" i="12"/>
  <c r="AH23" i="12"/>
  <c r="AH27" i="12"/>
  <c r="AH31" i="12"/>
  <c r="AH7" i="14"/>
  <c r="AH7" i="15"/>
  <c r="AH11" i="15"/>
  <c r="AH15" i="15"/>
  <c r="AH19" i="15"/>
  <c r="AH23" i="15"/>
  <c r="AH27" i="15"/>
  <c r="AH31" i="15"/>
  <c r="AH6" i="12"/>
  <c r="AH10" i="12"/>
  <c r="AH14" i="12"/>
  <c r="AH18" i="12"/>
  <c r="AH22" i="12"/>
  <c r="AH26" i="12"/>
  <c r="AH30" i="12"/>
  <c r="AH27" i="8"/>
  <c r="AG7" i="14"/>
  <c r="AG27" i="9"/>
  <c r="AG27" i="7"/>
  <c r="AG12" i="7"/>
  <c r="AG12" i="15"/>
  <c r="AG12" i="12"/>
  <c r="AG12" i="4"/>
  <c r="AG13" i="4"/>
  <c r="AH12" i="5"/>
  <c r="AG12" i="5"/>
  <c r="AH12" i="6"/>
  <c r="AG12" i="6"/>
  <c r="AG12" i="8"/>
  <c r="AH12" i="8"/>
  <c r="AG12" i="9"/>
  <c r="AH12" i="9"/>
  <c r="AG24" i="4"/>
  <c r="AG22" i="4"/>
  <c r="AG15" i="4"/>
  <c r="AG31" i="4"/>
  <c r="AG28" i="4"/>
  <c r="AG26" i="4"/>
  <c r="AG30" i="4"/>
  <c r="AG27" i="4"/>
  <c r="AG25" i="4"/>
  <c r="AG23" i="4"/>
  <c r="AG29" i="4"/>
  <c r="AG8" i="4"/>
  <c r="AI8" i="14"/>
  <c r="AG8" i="5"/>
  <c r="AG8" i="7"/>
  <c r="AG8" i="12"/>
  <c r="AG8" i="8"/>
  <c r="AG8" i="15"/>
  <c r="AG8" i="6"/>
  <c r="AG8" i="9"/>
  <c r="AH8" i="14"/>
  <c r="AH8" i="9"/>
  <c r="AH8" i="8"/>
  <c r="AH8" i="6"/>
  <c r="AH8" i="5"/>
  <c r="H30" i="16"/>
  <c r="AH50" i="12" l="1"/>
  <c r="AH50" i="15"/>
  <c r="AI31" i="14"/>
  <c r="AI27" i="14"/>
  <c r="AI23" i="14"/>
  <c r="AI19" i="14"/>
  <c r="AI6" i="14"/>
  <c r="AI10" i="14" l="1"/>
  <c r="AI18" i="14"/>
  <c r="AI26" i="14"/>
  <c r="AI13" i="14"/>
  <c r="AI21" i="14"/>
  <c r="AI29" i="14"/>
  <c r="AI30" i="14"/>
  <c r="AI28" i="14"/>
  <c r="AI25" i="14"/>
  <c r="AI24" i="14"/>
  <c r="AI22" i="14"/>
  <c r="AI20" i="14"/>
  <c r="AI17" i="14"/>
  <c r="AI16" i="14"/>
  <c r="AI15" i="14"/>
  <c r="AI14" i="14"/>
  <c r="AI11" i="14"/>
  <c r="AI9" i="14"/>
  <c r="AI5" i="14"/>
  <c r="AG31" i="15" l="1"/>
  <c r="C50" i="7" l="1"/>
  <c r="E50" i="7"/>
  <c r="G50" i="7"/>
  <c r="I50" i="7"/>
  <c r="K50" i="7"/>
  <c r="M50" i="7"/>
  <c r="O50" i="7"/>
  <c r="Q50" i="7"/>
  <c r="S50" i="7"/>
  <c r="U50" i="7"/>
  <c r="W50" i="7"/>
  <c r="Y50" i="7"/>
  <c r="AA50" i="7"/>
  <c r="AC50" i="7"/>
  <c r="B50" i="8"/>
  <c r="D50" i="8"/>
  <c r="F50" i="8"/>
  <c r="H50" i="8"/>
  <c r="J50" i="8"/>
  <c r="L50" i="8"/>
  <c r="N50" i="8"/>
  <c r="P50" i="8"/>
  <c r="R50" i="8"/>
  <c r="T50" i="8"/>
  <c r="V50" i="8"/>
  <c r="X50" i="8"/>
  <c r="Z50" i="8"/>
  <c r="AB50" i="8"/>
  <c r="AD50" i="8"/>
  <c r="AF50" i="8"/>
  <c r="C50" i="9"/>
  <c r="E50" i="9"/>
  <c r="G50" i="9"/>
  <c r="I50" i="9"/>
  <c r="K50" i="9"/>
  <c r="M50" i="9"/>
  <c r="O50" i="9"/>
  <c r="Q50" i="9"/>
  <c r="S50" i="9"/>
  <c r="U50" i="9"/>
  <c r="W50" i="9"/>
  <c r="Y50" i="9"/>
  <c r="AA50" i="9"/>
  <c r="AC50" i="9"/>
  <c r="B50" i="12"/>
  <c r="D50" i="12"/>
  <c r="F50" i="12"/>
  <c r="H50" i="12"/>
  <c r="J50" i="12"/>
  <c r="L50" i="12"/>
  <c r="N50" i="12"/>
  <c r="P50" i="12"/>
  <c r="R50" i="12"/>
  <c r="T50" i="12"/>
  <c r="V50" i="12"/>
  <c r="X50" i="12"/>
  <c r="Z50" i="12"/>
  <c r="AB50" i="12"/>
  <c r="AD50" i="12"/>
  <c r="AF50" i="12"/>
  <c r="B50" i="15"/>
  <c r="D50" i="15"/>
  <c r="F50" i="15"/>
  <c r="H50" i="15"/>
  <c r="J50" i="15"/>
  <c r="L50" i="15"/>
  <c r="N50" i="15"/>
  <c r="P50" i="15"/>
  <c r="R50" i="15"/>
  <c r="T50" i="15"/>
  <c r="V50" i="15"/>
  <c r="X50" i="15"/>
  <c r="Z50" i="15"/>
  <c r="AB50" i="15"/>
  <c r="AF50" i="15"/>
  <c r="AE50" i="7"/>
  <c r="AE50" i="9"/>
  <c r="AG31" i="12"/>
  <c r="C50" i="12"/>
  <c r="E50" i="12"/>
  <c r="G50" i="12"/>
  <c r="I50" i="12"/>
  <c r="K50" i="12"/>
  <c r="M50" i="12"/>
  <c r="O50" i="12"/>
  <c r="Q50" i="12"/>
  <c r="S50" i="12"/>
  <c r="U50" i="12"/>
  <c r="W50" i="12"/>
  <c r="Y50" i="12"/>
  <c r="AA50" i="12"/>
  <c r="AC50" i="12"/>
  <c r="AE50" i="12"/>
  <c r="C50" i="15"/>
  <c r="E50" i="15"/>
  <c r="G50" i="15"/>
  <c r="I50" i="15"/>
  <c r="K50" i="15"/>
  <c r="M50" i="15"/>
  <c r="O50" i="15"/>
  <c r="Q50" i="15"/>
  <c r="S50" i="15"/>
  <c r="U50" i="15"/>
  <c r="W50" i="15"/>
  <c r="Y50" i="15"/>
  <c r="AA50" i="15"/>
  <c r="AC50" i="15"/>
  <c r="AE50" i="15"/>
  <c r="AG14" i="15"/>
  <c r="AD50" i="15"/>
  <c r="AG11" i="15"/>
  <c r="B50" i="4"/>
  <c r="D50" i="4"/>
  <c r="F50" i="4"/>
  <c r="H50" i="4"/>
  <c r="J50" i="4"/>
  <c r="L50" i="4"/>
  <c r="N50" i="4"/>
  <c r="P50" i="4"/>
  <c r="R50" i="4"/>
  <c r="T50" i="4"/>
  <c r="V50" i="4"/>
  <c r="X50" i="4"/>
  <c r="Z50" i="4"/>
  <c r="AB50" i="4"/>
  <c r="AD50" i="4"/>
  <c r="AF50" i="4"/>
  <c r="C50" i="6"/>
  <c r="E50" i="6"/>
  <c r="G50" i="6"/>
  <c r="I50" i="6"/>
  <c r="K50" i="6"/>
  <c r="M50" i="6"/>
  <c r="O50" i="6"/>
  <c r="Q50" i="6"/>
  <c r="S50" i="6"/>
  <c r="U50" i="6"/>
  <c r="W50" i="6"/>
  <c r="Y50" i="6"/>
  <c r="AA50" i="6"/>
  <c r="AC50" i="6"/>
  <c r="AE50" i="6"/>
  <c r="B50" i="7"/>
  <c r="D50" i="7"/>
  <c r="F50" i="7"/>
  <c r="H50" i="7"/>
  <c r="J50" i="7"/>
  <c r="L50" i="7"/>
  <c r="N50" i="7"/>
  <c r="P50" i="7"/>
  <c r="R50" i="7"/>
  <c r="T50" i="7"/>
  <c r="AD50" i="7"/>
  <c r="AF50" i="7"/>
  <c r="AG14" i="7"/>
  <c r="C50" i="8"/>
  <c r="E50" i="8"/>
  <c r="G50" i="8"/>
  <c r="I50" i="8"/>
  <c r="K50" i="8"/>
  <c r="M50" i="8"/>
  <c r="O50" i="8"/>
  <c r="Q50" i="8"/>
  <c r="S50" i="8"/>
  <c r="U50" i="8"/>
  <c r="W50" i="8"/>
  <c r="Y50" i="8"/>
  <c r="AA50" i="8"/>
  <c r="AC50" i="8"/>
  <c r="AE50" i="8"/>
  <c r="B50" i="9"/>
  <c r="D50" i="9"/>
  <c r="F50" i="9"/>
  <c r="H50" i="9"/>
  <c r="J50" i="9"/>
  <c r="L50" i="9"/>
  <c r="N50" i="9"/>
  <c r="P50" i="9"/>
  <c r="R50" i="9"/>
  <c r="T50" i="9"/>
  <c r="V50" i="9"/>
  <c r="X50" i="9"/>
  <c r="Z50" i="9"/>
  <c r="AB50" i="9"/>
  <c r="AD50" i="9"/>
  <c r="AF50" i="9"/>
  <c r="AG11" i="12"/>
  <c r="V50" i="7"/>
  <c r="X50" i="7"/>
  <c r="Z50" i="7"/>
  <c r="AB50" i="7"/>
  <c r="AH31" i="14"/>
  <c r="C50" i="5"/>
  <c r="E50" i="5"/>
  <c r="G50" i="5"/>
  <c r="I50" i="5"/>
  <c r="K50" i="5"/>
  <c r="M50" i="5"/>
  <c r="O50" i="5"/>
  <c r="Q50" i="5"/>
  <c r="S50" i="5"/>
  <c r="U50" i="5"/>
  <c r="W50" i="5"/>
  <c r="Y50" i="5"/>
  <c r="AA50" i="5"/>
  <c r="AC50" i="5"/>
  <c r="AE50" i="5"/>
  <c r="C50" i="4"/>
  <c r="E50" i="4"/>
  <c r="G50" i="4"/>
  <c r="I50" i="4"/>
  <c r="K50" i="4"/>
  <c r="M50" i="4"/>
  <c r="O50" i="4"/>
  <c r="Q50" i="4"/>
  <c r="S50" i="4"/>
  <c r="U50" i="4"/>
  <c r="W50" i="4"/>
  <c r="Y50" i="4"/>
  <c r="AA50" i="4"/>
  <c r="AC50" i="4"/>
  <c r="AE50" i="4"/>
  <c r="B50" i="5"/>
  <c r="D50" i="5"/>
  <c r="F50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B50" i="6"/>
  <c r="D50" i="6"/>
  <c r="F50" i="6"/>
  <c r="H50" i="6"/>
  <c r="J50" i="6"/>
  <c r="L50" i="6"/>
  <c r="N50" i="6"/>
  <c r="P50" i="6"/>
  <c r="R50" i="6"/>
  <c r="T50" i="6"/>
  <c r="V50" i="6"/>
  <c r="X50" i="6"/>
  <c r="Z50" i="6"/>
  <c r="AB50" i="6"/>
  <c r="AD50" i="6"/>
  <c r="AF50" i="6"/>
  <c r="C51" i="14"/>
  <c r="C50" i="14"/>
  <c r="E51" i="14"/>
  <c r="E50" i="14"/>
  <c r="I51" i="14"/>
  <c r="I50" i="14"/>
  <c r="K51" i="14"/>
  <c r="K50" i="14"/>
  <c r="O51" i="14"/>
  <c r="O50" i="14"/>
  <c r="S51" i="14"/>
  <c r="S50" i="14"/>
  <c r="W51" i="14"/>
  <c r="W50" i="14"/>
  <c r="AA51" i="14"/>
  <c r="AA50" i="14"/>
  <c r="AE51" i="14"/>
  <c r="AE50" i="14"/>
  <c r="B51" i="14"/>
  <c r="B50" i="14"/>
  <c r="D51" i="14"/>
  <c r="D50" i="14"/>
  <c r="F51" i="14"/>
  <c r="F50" i="14"/>
  <c r="H51" i="14"/>
  <c r="H50" i="14"/>
  <c r="J51" i="14"/>
  <c r="J50" i="14"/>
  <c r="L51" i="14"/>
  <c r="L50" i="14"/>
  <c r="N51" i="14"/>
  <c r="N50" i="14"/>
  <c r="P51" i="14"/>
  <c r="P50" i="14"/>
  <c r="R51" i="14"/>
  <c r="R50" i="14"/>
  <c r="T51" i="14"/>
  <c r="T50" i="14"/>
  <c r="V51" i="14"/>
  <c r="V50" i="14"/>
  <c r="X51" i="14"/>
  <c r="X50" i="14"/>
  <c r="Z51" i="14"/>
  <c r="Z50" i="14"/>
  <c r="AB51" i="14"/>
  <c r="AB50" i="14"/>
  <c r="AD51" i="14"/>
  <c r="AD50" i="14"/>
  <c r="AF51" i="14"/>
  <c r="AF50" i="14"/>
  <c r="AG14" i="14"/>
  <c r="AH14" i="14"/>
  <c r="AH14" i="5"/>
  <c r="AG14" i="5"/>
  <c r="AH14" i="6"/>
  <c r="AG14" i="6"/>
  <c r="AG30" i="14"/>
  <c r="AG14" i="12"/>
  <c r="G51" i="14"/>
  <c r="G50" i="14"/>
  <c r="M51" i="14"/>
  <c r="M50" i="14"/>
  <c r="Q51" i="14"/>
  <c r="Q50" i="14"/>
  <c r="U51" i="14"/>
  <c r="U50" i="14"/>
  <c r="Y51" i="14"/>
  <c r="Y50" i="14"/>
  <c r="AC51" i="14"/>
  <c r="AC50" i="14"/>
  <c r="AG14" i="9"/>
  <c r="AH14" i="9"/>
  <c r="AG14" i="4"/>
  <c r="AG31" i="6"/>
  <c r="AH31" i="6"/>
  <c r="AG31" i="8"/>
  <c r="AH31" i="8"/>
  <c r="AG31" i="5"/>
  <c r="AH31" i="5"/>
  <c r="AG31" i="9"/>
  <c r="AH31" i="9"/>
  <c r="AH30" i="5"/>
  <c r="AG30" i="5"/>
  <c r="AH30" i="6"/>
  <c r="AG30" i="6"/>
  <c r="AG29" i="6"/>
  <c r="AH29" i="6"/>
  <c r="AH29" i="5"/>
  <c r="AG29" i="5"/>
  <c r="AH28" i="5"/>
  <c r="AG28" i="5"/>
  <c r="AH28" i="6"/>
  <c r="AG28" i="6"/>
  <c r="AG27" i="6"/>
  <c r="AH27" i="6"/>
  <c r="AH27" i="5"/>
  <c r="AG27" i="5"/>
  <c r="AH26" i="5"/>
  <c r="AG26" i="5"/>
  <c r="AH26" i="6"/>
  <c r="AG26" i="6"/>
  <c r="AG25" i="6"/>
  <c r="AH25" i="6"/>
  <c r="AH25" i="5"/>
  <c r="AG25" i="5"/>
  <c r="AG21" i="4"/>
  <c r="AH24" i="5"/>
  <c r="AG24" i="5"/>
  <c r="AH24" i="6"/>
  <c r="AG24" i="6"/>
  <c r="AH23" i="5"/>
  <c r="AG23" i="5"/>
  <c r="AG23" i="6"/>
  <c r="AH23" i="6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H15" i="5"/>
  <c r="AG15" i="5"/>
  <c r="AG15" i="6"/>
  <c r="AH15" i="6"/>
  <c r="AH13" i="5"/>
  <c r="AG13" i="5"/>
  <c r="AH13" i="6"/>
  <c r="AG13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50" i="5" l="1"/>
  <c r="AG50" i="6"/>
  <c r="AG50" i="5"/>
  <c r="AH50" i="6"/>
  <c r="AG50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9" i="8"/>
  <c r="AG9" i="9"/>
  <c r="AG9" i="7"/>
  <c r="AH30" i="14" l="1"/>
  <c r="AH20" i="14"/>
  <c r="AG20" i="14"/>
  <c r="AG5" i="14"/>
  <c r="AG5" i="12"/>
  <c r="AG5" i="9"/>
  <c r="AG5" i="8"/>
  <c r="AG5" i="7"/>
  <c r="AG27" i="14"/>
  <c r="AH18" i="14"/>
  <c r="AH16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24" i="12"/>
  <c r="AG6" i="12"/>
  <c r="AH5" i="14"/>
  <c r="AH20" i="8"/>
  <c r="AG28" i="14"/>
  <c r="AG29" i="7"/>
  <c r="AG28" i="12"/>
  <c r="AG20" i="8"/>
  <c r="AH21" i="9"/>
  <c r="AG13" i="14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G22" i="7"/>
  <c r="AG22" i="8"/>
  <c r="AG16" i="7"/>
  <c r="AG16" i="14"/>
  <c r="AG11" i="9"/>
  <c r="AG10" i="8"/>
  <c r="AH6" i="14"/>
  <c r="AH6" i="9"/>
  <c r="AH5" i="8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5" i="9"/>
  <c r="AG25" i="12"/>
  <c r="AG27" i="12"/>
  <c r="AG7" i="15"/>
  <c r="AH10" i="14"/>
  <c r="AH17" i="8"/>
  <c r="AG18" i="12"/>
  <c r="AG11" i="7"/>
  <c r="AH25" i="8"/>
  <c r="AH10" i="9"/>
  <c r="AG15" i="9"/>
  <c r="AG28" i="15"/>
  <c r="AG10" i="7"/>
  <c r="AG16" i="8"/>
  <c r="AG18" i="9"/>
  <c r="AH17" i="9"/>
  <c r="AG15" i="14"/>
  <c r="AH25" i="14"/>
  <c r="AG30" i="7"/>
  <c r="AH30" i="8"/>
  <c r="AG30" i="12"/>
  <c r="AG30" i="15"/>
  <c r="AH30" i="9"/>
  <c r="AH27" i="14"/>
  <c r="AG25" i="15"/>
  <c r="AG18" i="14"/>
  <c r="AG15" i="8"/>
  <c r="AH15" i="14"/>
  <c r="AG10" i="15"/>
  <c r="AH10" i="8"/>
  <c r="AG10" i="9"/>
  <c r="AG7" i="9"/>
  <c r="AG7" i="7"/>
  <c r="AH7" i="9"/>
  <c r="AH50" i="14" l="1"/>
  <c r="AH50" i="8"/>
  <c r="AG50" i="12"/>
  <c r="AH50" i="9"/>
  <c r="AG50" i="7"/>
  <c r="AG51" i="14"/>
  <c r="AG50" i="8"/>
  <c r="AG50" i="9"/>
  <c r="AG50" i="15"/>
  <c r="AG50" i="14"/>
</calcChain>
</file>

<file path=xl/sharedStrings.xml><?xml version="1.0" encoding="utf-8"?>
<sst xmlns="http://schemas.openxmlformats.org/spreadsheetml/2006/main" count="845" uniqueCount="162">
  <si>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</si>
  <si>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</si>
  <si>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</si>
  <si>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</si>
  <si>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</si>
  <si>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</si>
  <si>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</si>
  <si>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</si>
  <si>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</si>
  <si>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</si>
  <si>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</si>
  <si>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</si>
  <si>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</si>
  <si>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</si>
  <si>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</si>
  <si>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</si>
  <si>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</si>
  <si>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</si>
  <si>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</si>
  <si>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</si>
  <si>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</si>
  <si>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</si>
  <si>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</si>
  <si>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</si>
  <si>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</si>
  <si>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</si>
  <si>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</si>
  <si>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</si>
  <si>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</si>
  <si>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</si>
  <si>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</si>
  <si>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</si>
  <si>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</si>
  <si>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</si>
  <si>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</si>
  <si>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</si>
  <si>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</si>
  <si>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</si>
  <si>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</si>
  <si>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</si>
  <si>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</si>
  <si>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</si>
  <si>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</si>
  <si>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</si>
  <si>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</si>
  <si>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</si>
  <si>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</si>
  <si>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</si>
  <si>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</si>
  <si>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</si>
  <si>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</si>
  <si>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</si>
  <si>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</si>
  <si>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</si>
  <si>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</si>
  <si>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</si>
  <si>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</si>
  <si>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</si>
  <si>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</si>
  <si>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</si>
  <si>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</si>
  <si>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</si>
  <si>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</si>
  <si>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</si>
  <si>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</si>
  <si>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</si>
  <si>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</si>
  <si>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</si>
  <si>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</si>
  <si>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</si>
  <si>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</si>
  <si>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</si>
  <si>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</si>
  <si>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</si>
  <si>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</si>
  <si>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</si>
  <si>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</si>
  <si>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</si>
  <si>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</si>
  <si>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</si>
  <si>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</si>
  <si>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</si>
  <si>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</si>
  <si>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</si>
  <si>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</si>
  <si>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</si>
  <si>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</si>
  <si>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</si>
  <si>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</si>
  <si>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</si>
  <si>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</si>
  <si>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</si>
  <si>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</si>
  <si>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</si>
  <si>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</si>
  <si>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</si>
  <si>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</si>
  <si>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</si>
  <si>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</si>
  <si>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</si>
  <si>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</si>
  <si>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</si>
  <si>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</si>
  <si>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</si>
  <si>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</si>
  <si>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</si>
  <si>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</si>
  <si>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</si>
  <si>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</si>
  <si>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</si>
  <si>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</si>
  <si>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</si>
  <si>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</si>
  <si>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</si>
  <si>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</si>
  <si>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</si>
  <si>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</si>
  <si>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</si>
  <si>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</si>
  <si>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</si>
  <si>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</si>
  <si>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</si>
  <si>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</si>
  <si>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</si>
  <si>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</si>
  <si>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</si>
  <si>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</si>
  <si>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Agostor Ocorrência no dia</t>
  </si>
  <si>
    <t>Agostor Ocorrência no Estado</t>
  </si>
  <si>
    <t>Rodovia MS 306 – km 96 – Saída para Cassilândia (Conab)</t>
  </si>
  <si>
    <t>Rodovia BR 163 – km 541 – Zona Rural (Conab)</t>
  </si>
  <si>
    <t>Maior Ocorrência</t>
  </si>
  <si>
    <t>Ma. Franciane Rodrigues</t>
  </si>
  <si>
    <t>CoordenadoraTécnica/Cemtec</t>
  </si>
  <si>
    <t>*</t>
  </si>
  <si>
    <t>Agosto/2018</t>
  </si>
  <si>
    <t>Fonte : Inmet/Semagro/Cemtec-MS</t>
  </si>
  <si>
    <t>(*) Nenhuma Infotmação Disponivel pelo INMET</t>
  </si>
  <si>
    <t xml:space="preserve">  </t>
  </si>
  <si>
    <t>S</t>
  </si>
  <si>
    <t>SO</t>
  </si>
  <si>
    <t>SE</t>
  </si>
  <si>
    <t>NE</t>
  </si>
  <si>
    <t>N</t>
  </si>
  <si>
    <t>L</t>
  </si>
  <si>
    <t>Angélica</t>
  </si>
  <si>
    <t>Aral Moreira</t>
  </si>
  <si>
    <t>Bandeirantes</t>
  </si>
  <si>
    <t>Bonito</t>
  </si>
  <si>
    <t>Brasilândia</t>
  </si>
  <si>
    <t>Caarapó</t>
  </si>
  <si>
    <t>Camapuã</t>
  </si>
  <si>
    <t>Fátima do Sul</t>
  </si>
  <si>
    <t>Iguatemi</t>
  </si>
  <si>
    <t>Itaporã</t>
  </si>
  <si>
    <t>Laguna Carapã</t>
  </si>
  <si>
    <t>Nova Alvorada</t>
  </si>
  <si>
    <t>Nova Andradina</t>
  </si>
  <si>
    <t>Pedro Gomes</t>
  </si>
  <si>
    <t>Ribas do Rio Pardo</t>
  </si>
  <si>
    <t>Santa Rita do Pardo</t>
  </si>
  <si>
    <t>Selviría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</si>
</sst>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7" fillId="7" borderId="0" xfId="2" applyFont="1" applyFill="1" applyAlignment="1" applyProtection="1"/>
    <xf numFmtId="0" fontId="0" fillId="7" borderId="0" xfId="0" applyFill="1" applyBorder="1" applyAlignment="1"/>
    <xf numFmtId="0" fontId="17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19" fillId="7" borderId="6" xfId="0" applyFont="1" applyFill="1" applyBorder="1" applyAlignment="1">
      <alignment horizontal="center" vertical="center"/>
    </xf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0" fontId="14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2" fontId="6" fillId="5" borderId="18" xfId="0" applyNumberFormat="1" applyFont="1" applyFill="1" applyBorder="1" applyAlignment="1">
      <alignment horizontal="center" vertical="center"/>
    </xf>
    <xf numFmtId="2" fontId="8" fillId="5" borderId="18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8" fillId="4" borderId="18" xfId="0" applyNumberFormat="1" applyFont="1" applyFill="1" applyBorder="1" applyAlignment="1">
      <alignment horizontal="center" vertical="center"/>
    </xf>
    <xf numFmtId="2" fontId="8" fillId="3" borderId="18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0" fontId="0" fillId="7" borderId="9" xfId="0" applyFill="1" applyBorder="1"/>
    <xf numFmtId="49" fontId="4" fillId="2" borderId="1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" fontId="12" fillId="0" borderId="18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horizontal="center" vertical="center"/>
    </xf>
    <xf numFmtId="2" fontId="15" fillId="8" borderId="18" xfId="0" applyNumberFormat="1" applyFont="1" applyFill="1" applyBorder="1" applyAlignment="1">
      <alignment horizontal="center" vertical="center"/>
    </xf>
    <xf numFmtId="2" fontId="12" fillId="5" borderId="18" xfId="0" applyNumberFormat="1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8" fillId="0" borderId="12" xfId="0" applyNumberFormat="1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0" fontId="2" fillId="1" borderId="18" xfId="0" applyFont="1" applyFill="1" applyBorder="1" applyAlignment="1">
      <alignment horizontal="center" vertical="center"/>
    </xf>
    <xf numFmtId="1" fontId="12" fillId="0" borderId="18" xfId="0" applyNumberFormat="1" applyFont="1" applyBorder="1" applyAlignment="1">
      <alignment horizontal="center"/>
    </xf>
    <xf numFmtId="0" fontId="8" fillId="6" borderId="16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95251</xdr:colOff>
      <xdr:row>51</xdr:row>
      <xdr:rowOff>105833</xdr:rowOff>
    </xdr:from>
    <xdr:to>
      <xdr:col>32</xdr:col>
      <xdr:colOff>264583</xdr:colOff>
      <xdr:row>55</xdr:row>
      <xdr:rowOff>42333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1" y="7373408"/>
          <a:ext cx="1617132" cy="58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141287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46285" y="7450665"/>
          <a:ext cx="1309420" cy="6058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285750</xdr:colOff>
      <xdr:row>56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65492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382057</xdr:colOff>
      <xdr:row>56</xdr:row>
      <xdr:rowOff>63500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0432" y="7545917"/>
          <a:ext cx="1908175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909858" y="769725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232833</xdr:colOff>
      <xdr:row>55</xdr:row>
      <xdr:rowOff>137584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2242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264585</xdr:colOff>
      <xdr:row>55</xdr:row>
      <xdr:rowOff>21165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901" y="7341657"/>
          <a:ext cx="1550458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11" name="Imagem 10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03385" y="7450665"/>
          <a:ext cx="1214170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319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1" y="7341657"/>
          <a:ext cx="1483783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22435" y="7450665"/>
          <a:ext cx="126179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95251</xdr:colOff>
      <xdr:row>51</xdr:row>
      <xdr:rowOff>105833</xdr:rowOff>
    </xdr:from>
    <xdr:to>
      <xdr:col>32</xdr:col>
      <xdr:colOff>264583</xdr:colOff>
      <xdr:row>55</xdr:row>
      <xdr:rowOff>42333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7373408"/>
          <a:ext cx="1617132" cy="58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141287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341535" y="7450665"/>
          <a:ext cx="1309420" cy="6058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081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6" y="7341657"/>
          <a:ext cx="1702858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817785" y="7450665"/>
          <a:ext cx="150944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319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0451" y="7341657"/>
          <a:ext cx="1579033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008160" y="7450665"/>
          <a:ext cx="124274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286807</xdr:colOff>
      <xdr:row>51</xdr:row>
      <xdr:rowOff>42333</xdr:rowOff>
    </xdr:from>
    <xdr:to>
      <xdr:col>32</xdr:col>
      <xdr:colOff>403223</xdr:colOff>
      <xdr:row>54</xdr:row>
      <xdr:rowOff>137583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482" y="7309908"/>
          <a:ext cx="1564216" cy="581025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52658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3</xdr:col>
      <xdr:colOff>0</xdr:colOff>
      <xdr:row>56</xdr:row>
      <xdr:rowOff>144993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6149975"/>
          <a:ext cx="1603376" cy="567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53</xdr:row>
      <xdr:rowOff>9525</xdr:rowOff>
    </xdr:from>
    <xdr:to>
      <xdr:col>32</xdr:col>
      <xdr:colOff>904874</xdr:colOff>
      <xdr:row>56</xdr:row>
      <xdr:rowOff>25400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6096000"/>
          <a:ext cx="1609724" cy="501650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</xdr:colOff>
      <xdr:row>53</xdr:row>
      <xdr:rowOff>142876</xdr:rowOff>
    </xdr:from>
    <xdr:to>
      <xdr:col>18</xdr:col>
      <xdr:colOff>219075</xdr:colOff>
      <xdr:row>56</xdr:row>
      <xdr:rowOff>159281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249209" y="6229351"/>
          <a:ext cx="1380066" cy="502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1767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51</xdr:row>
      <xdr:rowOff>116417</xdr:rowOff>
    </xdr:from>
    <xdr:to>
      <xdr:col>33</xdr:col>
      <xdr:colOff>382057</xdr:colOff>
      <xdr:row>55</xdr:row>
      <xdr:rowOff>52917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9857" y="7383992"/>
          <a:ext cx="1612900" cy="584200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519333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TresLagoas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elica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quidauan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ralMoreira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ndeirantes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onito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rasil&#226;ndia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arap&#243;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apu&#227;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FatimaDoSul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guatemi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por&#227;_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LagunaCarap&#227;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taguassu_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lvorada_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ndradina_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edroGomes_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basdoRioPardo_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ntaRitadoPardo_201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lviria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20.304166666666664</v>
          </cell>
          <cell r="C5">
            <v>27.5</v>
          </cell>
          <cell r="D5">
            <v>13.7</v>
          </cell>
          <cell r="E5">
            <v>62.375</v>
          </cell>
          <cell r="F5">
            <v>89</v>
          </cell>
          <cell r="G5">
            <v>34</v>
          </cell>
          <cell r="H5">
            <v>3.9600000000000004</v>
          </cell>
          <cell r="I5" t="str">
            <v>SO</v>
          </cell>
          <cell r="J5">
            <v>12.6</v>
          </cell>
          <cell r="K5">
            <v>0</v>
          </cell>
        </row>
        <row r="6">
          <cell r="B6">
            <v>21.370833333333334</v>
          </cell>
          <cell r="C6">
            <v>28.9</v>
          </cell>
          <cell r="D6">
            <v>16.600000000000001</v>
          </cell>
          <cell r="E6">
            <v>70.083333333333329</v>
          </cell>
          <cell r="F6">
            <v>89</v>
          </cell>
          <cell r="G6">
            <v>43</v>
          </cell>
          <cell r="H6">
            <v>8.2799999999999994</v>
          </cell>
          <cell r="I6" t="str">
            <v>SO</v>
          </cell>
          <cell r="J6">
            <v>20.16</v>
          </cell>
          <cell r="K6">
            <v>0</v>
          </cell>
        </row>
        <row r="7">
          <cell r="B7">
            <v>22.045833333333334</v>
          </cell>
          <cell r="C7">
            <v>31.7</v>
          </cell>
          <cell r="D7">
            <v>17.2</v>
          </cell>
          <cell r="E7">
            <v>72.916666666666671</v>
          </cell>
          <cell r="F7">
            <v>92</v>
          </cell>
          <cell r="G7">
            <v>37</v>
          </cell>
          <cell r="H7">
            <v>9.3600000000000012</v>
          </cell>
          <cell r="I7" t="str">
            <v>SO</v>
          </cell>
          <cell r="J7">
            <v>69.48</v>
          </cell>
          <cell r="K7">
            <v>0</v>
          </cell>
        </row>
        <row r="8">
          <cell r="B8">
            <v>19.895833333333332</v>
          </cell>
          <cell r="C8">
            <v>24.5</v>
          </cell>
          <cell r="D8">
            <v>18</v>
          </cell>
          <cell r="E8">
            <v>84.5</v>
          </cell>
          <cell r="F8">
            <v>97</v>
          </cell>
          <cell r="G8">
            <v>60</v>
          </cell>
          <cell r="H8">
            <v>9.7200000000000006</v>
          </cell>
          <cell r="I8" t="str">
            <v>SO</v>
          </cell>
          <cell r="J8">
            <v>26.28</v>
          </cell>
          <cell r="K8">
            <v>4.2</v>
          </cell>
        </row>
        <row r="9">
          <cell r="B9">
            <v>20.037499999999998</v>
          </cell>
          <cell r="C9">
            <v>23.4</v>
          </cell>
          <cell r="D9">
            <v>18</v>
          </cell>
          <cell r="E9">
            <v>88.958333333333329</v>
          </cell>
          <cell r="F9">
            <v>100</v>
          </cell>
          <cell r="G9">
            <v>68</v>
          </cell>
          <cell r="H9">
            <v>9.7200000000000006</v>
          </cell>
          <cell r="I9" t="str">
            <v>SO</v>
          </cell>
          <cell r="J9">
            <v>23.759999999999998</v>
          </cell>
          <cell r="K9">
            <v>0.2</v>
          </cell>
        </row>
        <row r="10">
          <cell r="B10">
            <v>17.962499999999999</v>
          </cell>
          <cell r="C10">
            <v>20.7</v>
          </cell>
          <cell r="D10">
            <v>16.5</v>
          </cell>
          <cell r="E10">
            <v>91.291666666666671</v>
          </cell>
          <cell r="F10">
            <v>99</v>
          </cell>
          <cell r="G10">
            <v>74</v>
          </cell>
          <cell r="H10">
            <v>12.96</v>
          </cell>
          <cell r="I10" t="str">
            <v>SO</v>
          </cell>
          <cell r="J10">
            <v>36</v>
          </cell>
          <cell r="K10">
            <v>10.399999999999999</v>
          </cell>
        </row>
        <row r="11">
          <cell r="B11">
            <v>20.191666666666666</v>
          </cell>
          <cell r="C11">
            <v>26.6</v>
          </cell>
          <cell r="D11">
            <v>16.100000000000001</v>
          </cell>
          <cell r="E11">
            <v>80.791666666666671</v>
          </cell>
          <cell r="F11">
            <v>98</v>
          </cell>
          <cell r="G11">
            <v>54</v>
          </cell>
          <cell r="H11">
            <v>10.44</v>
          </cell>
          <cell r="I11" t="str">
            <v>SO</v>
          </cell>
          <cell r="J11">
            <v>23.759999999999998</v>
          </cell>
          <cell r="K11">
            <v>0</v>
          </cell>
        </row>
        <row r="12">
          <cell r="B12">
            <v>22.170833333333338</v>
          </cell>
          <cell r="C12">
            <v>33.4</v>
          </cell>
          <cell r="D12">
            <v>16.399999999999999</v>
          </cell>
          <cell r="E12">
            <v>77.958333333333329</v>
          </cell>
          <cell r="F12">
            <v>98</v>
          </cell>
          <cell r="G12">
            <v>38</v>
          </cell>
          <cell r="H12">
            <v>11.879999999999999</v>
          </cell>
          <cell r="I12" t="str">
            <v>SO</v>
          </cell>
          <cell r="J12">
            <v>34.56</v>
          </cell>
          <cell r="K12">
            <v>0</v>
          </cell>
        </row>
        <row r="13">
          <cell r="B13">
            <v>18.833333333333332</v>
          </cell>
          <cell r="C13">
            <v>23.5</v>
          </cell>
          <cell r="D13">
            <v>14.7</v>
          </cell>
          <cell r="E13">
            <v>74.625</v>
          </cell>
          <cell r="F13">
            <v>98</v>
          </cell>
          <cell r="G13">
            <v>34</v>
          </cell>
          <cell r="H13">
            <v>14.4</v>
          </cell>
          <cell r="I13" t="str">
            <v>SO</v>
          </cell>
          <cell r="J13">
            <v>34.92</v>
          </cell>
          <cell r="K13">
            <v>0</v>
          </cell>
        </row>
        <row r="14">
          <cell r="B14">
            <v>14.629166666666665</v>
          </cell>
          <cell r="C14">
            <v>24.1</v>
          </cell>
          <cell r="D14">
            <v>5.6</v>
          </cell>
          <cell r="E14">
            <v>64.916666666666671</v>
          </cell>
          <cell r="F14">
            <v>98</v>
          </cell>
          <cell r="G14">
            <v>26</v>
          </cell>
          <cell r="H14">
            <v>8.64</v>
          </cell>
          <cell r="I14" t="str">
            <v>SO</v>
          </cell>
          <cell r="J14">
            <v>21.96</v>
          </cell>
          <cell r="K14">
            <v>0</v>
          </cell>
        </row>
        <row r="15">
          <cell r="B15">
            <v>14.783333333333333</v>
          </cell>
          <cell r="C15">
            <v>28.5</v>
          </cell>
          <cell r="D15">
            <v>4.7</v>
          </cell>
          <cell r="E15">
            <v>64.041666666666671</v>
          </cell>
          <cell r="F15">
            <v>100</v>
          </cell>
          <cell r="G15">
            <v>13</v>
          </cell>
          <cell r="H15">
            <v>5.7600000000000007</v>
          </cell>
          <cell r="I15" t="str">
            <v>SO</v>
          </cell>
          <cell r="J15">
            <v>16.559999999999999</v>
          </cell>
          <cell r="K15">
            <v>0</v>
          </cell>
        </row>
        <row r="16">
          <cell r="B16">
            <v>16.375</v>
          </cell>
          <cell r="C16">
            <v>30.1</v>
          </cell>
          <cell r="D16">
            <v>5.9</v>
          </cell>
          <cell r="E16">
            <v>58.833333333333336</v>
          </cell>
          <cell r="F16">
            <v>97</v>
          </cell>
          <cell r="G16">
            <v>14</v>
          </cell>
          <cell r="H16">
            <v>5.7600000000000007</v>
          </cell>
          <cell r="I16" t="str">
            <v>SO</v>
          </cell>
          <cell r="J16">
            <v>17.28</v>
          </cell>
          <cell r="K16">
            <v>0</v>
          </cell>
        </row>
        <row r="17">
          <cell r="B17">
            <v>17.645833333333336</v>
          </cell>
          <cell r="C17">
            <v>31</v>
          </cell>
          <cell r="D17">
            <v>6.5</v>
          </cell>
          <cell r="E17">
            <v>59.583333333333336</v>
          </cell>
          <cell r="F17">
            <v>95</v>
          </cell>
          <cell r="G17">
            <v>17</v>
          </cell>
          <cell r="H17">
            <v>6.48</v>
          </cell>
          <cell r="I17" t="str">
            <v>SO</v>
          </cell>
          <cell r="J17">
            <v>20.16</v>
          </cell>
          <cell r="K17">
            <v>0</v>
          </cell>
        </row>
        <row r="18">
          <cell r="B18">
            <v>19.545833333333334</v>
          </cell>
          <cell r="C18">
            <v>34.1</v>
          </cell>
          <cell r="D18">
            <v>8.1999999999999993</v>
          </cell>
          <cell r="E18">
            <v>57.666666666666664</v>
          </cell>
          <cell r="F18">
            <v>97</v>
          </cell>
          <cell r="G18">
            <v>11</v>
          </cell>
          <cell r="H18">
            <v>5.4</v>
          </cell>
          <cell r="I18" t="str">
            <v>SO</v>
          </cell>
          <cell r="J18">
            <v>19.079999999999998</v>
          </cell>
          <cell r="K18">
            <v>0</v>
          </cell>
        </row>
        <row r="19">
          <cell r="B19">
            <v>20.808333333333334</v>
          </cell>
          <cell r="C19">
            <v>30.9</v>
          </cell>
          <cell r="D19">
            <v>12.7</v>
          </cell>
          <cell r="E19">
            <v>53.708333333333336</v>
          </cell>
          <cell r="F19">
            <v>85</v>
          </cell>
          <cell r="G19">
            <v>21</v>
          </cell>
          <cell r="H19">
            <v>14.4</v>
          </cell>
          <cell r="I19" t="str">
            <v>SO</v>
          </cell>
          <cell r="J19">
            <v>30.240000000000002</v>
          </cell>
          <cell r="K19">
            <v>0</v>
          </cell>
        </row>
        <row r="20">
          <cell r="B20">
            <v>20.837500000000002</v>
          </cell>
          <cell r="C20">
            <v>26.7</v>
          </cell>
          <cell r="D20">
            <v>16.899999999999999</v>
          </cell>
          <cell r="E20">
            <v>65.416666666666671</v>
          </cell>
          <cell r="F20">
            <v>84</v>
          </cell>
          <cell r="G20">
            <v>42</v>
          </cell>
          <cell r="H20">
            <v>8.2799999999999994</v>
          </cell>
          <cell r="I20" t="str">
            <v>SO</v>
          </cell>
          <cell r="J20">
            <v>23.400000000000002</v>
          </cell>
          <cell r="K20">
            <v>0</v>
          </cell>
        </row>
        <row r="21">
          <cell r="B21">
            <v>19.900000000000002</v>
          </cell>
          <cell r="C21">
            <v>30.9</v>
          </cell>
          <cell r="D21">
            <v>11.2</v>
          </cell>
          <cell r="E21">
            <v>70.75</v>
          </cell>
          <cell r="F21">
            <v>99</v>
          </cell>
          <cell r="G21">
            <v>31</v>
          </cell>
          <cell r="H21">
            <v>9</v>
          </cell>
          <cell r="I21" t="str">
            <v>SO</v>
          </cell>
          <cell r="J21">
            <v>26.28</v>
          </cell>
          <cell r="K21">
            <v>0</v>
          </cell>
        </row>
        <row r="22">
          <cell r="B22">
            <v>22.158333333333331</v>
          </cell>
          <cell r="C22">
            <v>33.1</v>
          </cell>
          <cell r="D22">
            <v>13.9</v>
          </cell>
          <cell r="E22">
            <v>62.041666666666664</v>
          </cell>
          <cell r="F22">
            <v>96</v>
          </cell>
          <cell r="G22">
            <v>22</v>
          </cell>
          <cell r="H22">
            <v>8.2799999999999994</v>
          </cell>
          <cell r="I22" t="str">
            <v>SO</v>
          </cell>
          <cell r="J22">
            <v>26.64</v>
          </cell>
          <cell r="K22">
            <v>0</v>
          </cell>
        </row>
        <row r="23">
          <cell r="B23">
            <v>23.754166666666666</v>
          </cell>
          <cell r="C23">
            <v>35.200000000000003</v>
          </cell>
          <cell r="D23">
            <v>13.9</v>
          </cell>
          <cell r="E23">
            <v>57.041666666666664</v>
          </cell>
          <cell r="F23">
            <v>96</v>
          </cell>
          <cell r="G23">
            <v>18</v>
          </cell>
          <cell r="H23">
            <v>7.2</v>
          </cell>
          <cell r="I23" t="str">
            <v>SO</v>
          </cell>
          <cell r="J23">
            <v>28.44</v>
          </cell>
          <cell r="K23">
            <v>0</v>
          </cell>
        </row>
        <row r="24">
          <cell r="B24">
            <v>23.083333333333332</v>
          </cell>
          <cell r="C24">
            <v>34.4</v>
          </cell>
          <cell r="D24">
            <v>14.2</v>
          </cell>
          <cell r="E24">
            <v>58.916666666666664</v>
          </cell>
          <cell r="F24">
            <v>92</v>
          </cell>
          <cell r="G24">
            <v>20</v>
          </cell>
          <cell r="H24">
            <v>18</v>
          </cell>
          <cell r="I24" t="str">
            <v>SO</v>
          </cell>
          <cell r="J24">
            <v>34.200000000000003</v>
          </cell>
          <cell r="K24">
            <v>0</v>
          </cell>
        </row>
        <row r="25">
          <cell r="B25">
            <v>18.879166666666666</v>
          </cell>
          <cell r="C25">
            <v>24.9</v>
          </cell>
          <cell r="D25">
            <v>13.2</v>
          </cell>
          <cell r="E25">
            <v>68.291666666666671</v>
          </cell>
          <cell r="F25">
            <v>86</v>
          </cell>
          <cell r="G25">
            <v>48</v>
          </cell>
          <cell r="H25">
            <v>11.879999999999999</v>
          </cell>
          <cell r="I25" t="str">
            <v>SO</v>
          </cell>
          <cell r="J25">
            <v>24.48</v>
          </cell>
          <cell r="K25">
            <v>0</v>
          </cell>
        </row>
        <row r="26">
          <cell r="B26">
            <v>16.895833333333336</v>
          </cell>
          <cell r="C26">
            <v>21.1</v>
          </cell>
          <cell r="D26">
            <v>15</v>
          </cell>
          <cell r="E26">
            <v>84.666666666666671</v>
          </cell>
          <cell r="F26">
            <v>99</v>
          </cell>
          <cell r="G26">
            <v>62</v>
          </cell>
          <cell r="H26">
            <v>8.64</v>
          </cell>
          <cell r="I26" t="str">
            <v>SO</v>
          </cell>
          <cell r="J26">
            <v>21.240000000000002</v>
          </cell>
          <cell r="K26">
            <v>1.6</v>
          </cell>
        </row>
        <row r="27">
          <cell r="B27">
            <v>23.154166666666665</v>
          </cell>
          <cell r="C27">
            <v>34.700000000000003</v>
          </cell>
          <cell r="D27">
            <v>16.399999999999999</v>
          </cell>
          <cell r="E27">
            <v>71.458333333333329</v>
          </cell>
          <cell r="F27">
            <v>100</v>
          </cell>
          <cell r="G27">
            <v>25</v>
          </cell>
          <cell r="H27">
            <v>10.44</v>
          </cell>
          <cell r="I27" t="str">
            <v>SO</v>
          </cell>
          <cell r="J27">
            <v>30.240000000000002</v>
          </cell>
          <cell r="K27">
            <v>0.4</v>
          </cell>
        </row>
        <row r="28">
          <cell r="B28">
            <v>27.041666666666671</v>
          </cell>
          <cell r="C28">
            <v>37.9</v>
          </cell>
          <cell r="D28">
            <v>18.899999999999999</v>
          </cell>
          <cell r="E28">
            <v>56.333333333333336</v>
          </cell>
          <cell r="F28">
            <v>88</v>
          </cell>
          <cell r="G28">
            <v>23</v>
          </cell>
          <cell r="H28">
            <v>14.04</v>
          </cell>
          <cell r="I28" t="str">
            <v>SO</v>
          </cell>
          <cell r="J28">
            <v>42.84</v>
          </cell>
          <cell r="K28">
            <v>1.2</v>
          </cell>
        </row>
        <row r="29">
          <cell r="B29">
            <v>21.708333333333329</v>
          </cell>
          <cell r="C29">
            <v>29.7</v>
          </cell>
          <cell r="D29">
            <v>15.4</v>
          </cell>
          <cell r="E29">
            <v>57.333333333333336</v>
          </cell>
          <cell r="F29">
            <v>75</v>
          </cell>
          <cell r="G29">
            <v>37</v>
          </cell>
          <cell r="H29">
            <v>20.52</v>
          </cell>
          <cell r="I29" t="str">
            <v>SO</v>
          </cell>
          <cell r="J29">
            <v>48.24</v>
          </cell>
          <cell r="K29">
            <v>0</v>
          </cell>
        </row>
        <row r="30">
          <cell r="B30">
            <v>18.183333333333334</v>
          </cell>
          <cell r="C30">
            <v>26.5</v>
          </cell>
          <cell r="D30">
            <v>11.4</v>
          </cell>
          <cell r="E30">
            <v>41.916666666666664</v>
          </cell>
          <cell r="F30">
            <v>65</v>
          </cell>
          <cell r="G30">
            <v>15</v>
          </cell>
          <cell r="H30">
            <v>10.8</v>
          </cell>
          <cell r="I30" t="str">
            <v>SO</v>
          </cell>
          <cell r="J30">
            <v>33.840000000000003</v>
          </cell>
          <cell r="K30">
            <v>0</v>
          </cell>
        </row>
        <row r="31">
          <cell r="B31">
            <v>18.350000000000005</v>
          </cell>
          <cell r="C31">
            <v>31.3</v>
          </cell>
          <cell r="D31">
            <v>7.6</v>
          </cell>
          <cell r="E31">
            <v>55.166666666666664</v>
          </cell>
          <cell r="F31">
            <v>90</v>
          </cell>
          <cell r="G31">
            <v>26</v>
          </cell>
          <cell r="H31">
            <v>8.64</v>
          </cell>
          <cell r="I31" t="str">
            <v>SO</v>
          </cell>
          <cell r="J31">
            <v>25.2</v>
          </cell>
          <cell r="K31">
            <v>0</v>
          </cell>
        </row>
        <row r="32">
          <cell r="B32">
            <v>23.304166666666664</v>
          </cell>
          <cell r="C32">
            <v>35.5</v>
          </cell>
          <cell r="D32">
            <v>13.4</v>
          </cell>
          <cell r="E32">
            <v>57.916666666666664</v>
          </cell>
          <cell r="F32">
            <v>92</v>
          </cell>
          <cell r="G32">
            <v>18</v>
          </cell>
          <cell r="H32">
            <v>10.08</v>
          </cell>
          <cell r="I32" t="str">
            <v>SO</v>
          </cell>
          <cell r="J32">
            <v>28.44</v>
          </cell>
          <cell r="K32">
            <v>0</v>
          </cell>
        </row>
        <row r="33">
          <cell r="B33">
            <v>25.516666666666662</v>
          </cell>
          <cell r="C33">
            <v>35.6</v>
          </cell>
          <cell r="D33">
            <v>15.5</v>
          </cell>
          <cell r="E33">
            <v>50.125</v>
          </cell>
          <cell r="F33">
            <v>92</v>
          </cell>
          <cell r="G33">
            <v>16</v>
          </cell>
          <cell r="H33">
            <v>17.64</v>
          </cell>
          <cell r="I33" t="str">
            <v>SO</v>
          </cell>
          <cell r="J33">
            <v>36</v>
          </cell>
          <cell r="K33">
            <v>0</v>
          </cell>
        </row>
        <row r="34">
          <cell r="B34">
            <v>26.708333333333329</v>
          </cell>
          <cell r="C34">
            <v>37.799999999999997</v>
          </cell>
          <cell r="D34">
            <v>15.5</v>
          </cell>
          <cell r="E34">
            <v>40.75</v>
          </cell>
          <cell r="F34">
            <v>80</v>
          </cell>
          <cell r="G34">
            <v>15</v>
          </cell>
          <cell r="H34">
            <v>18.720000000000002</v>
          </cell>
          <cell r="I34" t="str">
            <v>SO</v>
          </cell>
          <cell r="J34">
            <v>41.4</v>
          </cell>
          <cell r="K34">
            <v>0</v>
          </cell>
        </row>
        <row r="35">
          <cell r="B35">
            <v>27.083333333333329</v>
          </cell>
          <cell r="C35">
            <v>37.5</v>
          </cell>
          <cell r="D35">
            <v>16.5</v>
          </cell>
          <cell r="E35">
            <v>43.25</v>
          </cell>
          <cell r="F35">
            <v>81</v>
          </cell>
          <cell r="G35">
            <v>18</v>
          </cell>
          <cell r="H35">
            <v>17.64</v>
          </cell>
          <cell r="I35" t="str">
            <v>SO</v>
          </cell>
          <cell r="J35">
            <v>41.04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20.441666666666666</v>
          </cell>
          <cell r="C5">
            <v>29.9</v>
          </cell>
          <cell r="D5">
            <v>12.6</v>
          </cell>
          <cell r="E5">
            <v>66.833333333333329</v>
          </cell>
          <cell r="F5">
            <v>93</v>
          </cell>
          <cell r="G5">
            <v>34</v>
          </cell>
          <cell r="H5">
            <v>15.48</v>
          </cell>
          <cell r="I5" t="str">
            <v>NE</v>
          </cell>
          <cell r="J5">
            <v>27.36</v>
          </cell>
          <cell r="K5">
            <v>0</v>
          </cell>
        </row>
        <row r="6">
          <cell r="B6">
            <v>23.791666666666671</v>
          </cell>
          <cell r="C6">
            <v>32.200000000000003</v>
          </cell>
          <cell r="D6">
            <v>16.100000000000001</v>
          </cell>
          <cell r="E6">
            <v>53.958333333333336</v>
          </cell>
          <cell r="F6">
            <v>85</v>
          </cell>
          <cell r="G6">
            <v>27</v>
          </cell>
          <cell r="H6">
            <v>19.8</v>
          </cell>
          <cell r="I6" t="str">
            <v>NE</v>
          </cell>
          <cell r="J6">
            <v>29.52</v>
          </cell>
          <cell r="K6">
            <v>0</v>
          </cell>
        </row>
        <row r="7">
          <cell r="B7">
            <v>24.587500000000002</v>
          </cell>
          <cell r="C7">
            <v>33.5</v>
          </cell>
          <cell r="D7">
            <v>17.399999999999999</v>
          </cell>
          <cell r="E7">
            <v>52.208333333333336</v>
          </cell>
          <cell r="F7">
            <v>81</v>
          </cell>
          <cell r="G7">
            <v>20</v>
          </cell>
          <cell r="H7">
            <v>28.44</v>
          </cell>
          <cell r="I7" t="str">
            <v>NE</v>
          </cell>
          <cell r="J7">
            <v>43.2</v>
          </cell>
          <cell r="K7">
            <v>0</v>
          </cell>
        </row>
        <row r="8">
          <cell r="B8">
            <v>22.287499999999998</v>
          </cell>
          <cell r="C8">
            <v>30</v>
          </cell>
          <cell r="D8">
            <v>16.899999999999999</v>
          </cell>
          <cell r="E8">
            <v>61.583333333333336</v>
          </cell>
          <cell r="F8">
            <v>86</v>
          </cell>
          <cell r="G8">
            <v>35</v>
          </cell>
          <cell r="H8">
            <v>27</v>
          </cell>
          <cell r="I8" t="str">
            <v>S</v>
          </cell>
          <cell r="J8">
            <v>42.480000000000004</v>
          </cell>
          <cell r="K8">
            <v>0</v>
          </cell>
        </row>
        <row r="9">
          <cell r="B9">
            <v>20.679166666666664</v>
          </cell>
          <cell r="C9">
            <v>27.3</v>
          </cell>
          <cell r="D9">
            <v>16.3</v>
          </cell>
          <cell r="E9">
            <v>69.625</v>
          </cell>
          <cell r="F9">
            <v>91</v>
          </cell>
          <cell r="G9">
            <v>43</v>
          </cell>
          <cell r="H9">
            <v>19.8</v>
          </cell>
          <cell r="I9" t="str">
            <v>SE</v>
          </cell>
          <cell r="J9">
            <v>33.840000000000003</v>
          </cell>
          <cell r="K9">
            <v>0</v>
          </cell>
        </row>
        <row r="10">
          <cell r="B10">
            <v>19.112500000000001</v>
          </cell>
          <cell r="C10">
            <v>23.1</v>
          </cell>
          <cell r="D10">
            <v>16.3</v>
          </cell>
          <cell r="E10">
            <v>75.083333333333329</v>
          </cell>
          <cell r="F10">
            <v>89</v>
          </cell>
          <cell r="G10">
            <v>58</v>
          </cell>
          <cell r="H10">
            <v>19.8</v>
          </cell>
          <cell r="I10" t="str">
            <v>SE</v>
          </cell>
          <cell r="J10">
            <v>35.64</v>
          </cell>
          <cell r="K10">
            <v>0</v>
          </cell>
        </row>
        <row r="11">
          <cell r="B11">
            <v>21.354166666666671</v>
          </cell>
          <cell r="C11">
            <v>32</v>
          </cell>
          <cell r="D11">
            <v>14.3</v>
          </cell>
          <cell r="E11">
            <v>66.083333333333329</v>
          </cell>
          <cell r="F11">
            <v>93</v>
          </cell>
          <cell r="G11">
            <v>28</v>
          </cell>
          <cell r="H11">
            <v>27.720000000000002</v>
          </cell>
          <cell r="I11" t="str">
            <v>L</v>
          </cell>
          <cell r="J11">
            <v>38.880000000000003</v>
          </cell>
          <cell r="K11">
            <v>0</v>
          </cell>
        </row>
        <row r="12">
          <cell r="B12">
            <v>24.520833333333332</v>
          </cell>
          <cell r="C12">
            <v>34.700000000000003</v>
          </cell>
          <cell r="D12">
            <v>18.899999999999999</v>
          </cell>
          <cell r="E12">
            <v>50.625</v>
          </cell>
          <cell r="F12">
            <v>71</v>
          </cell>
          <cell r="G12">
            <v>20</v>
          </cell>
          <cell r="H12">
            <v>23.040000000000003</v>
          </cell>
          <cell r="I12" t="str">
            <v>NE</v>
          </cell>
          <cell r="J12">
            <v>39.96</v>
          </cell>
          <cell r="K12">
            <v>0</v>
          </cell>
        </row>
        <row r="13">
          <cell r="B13">
            <v>20.108333333333331</v>
          </cell>
          <cell r="C13">
            <v>24.1</v>
          </cell>
          <cell r="D13">
            <v>15.7</v>
          </cell>
          <cell r="E13">
            <v>71.875</v>
          </cell>
          <cell r="F13">
            <v>91</v>
          </cell>
          <cell r="G13">
            <v>49</v>
          </cell>
          <cell r="H13">
            <v>18.720000000000002</v>
          </cell>
          <cell r="I13" t="str">
            <v>SO</v>
          </cell>
          <cell r="J13">
            <v>30.6</v>
          </cell>
          <cell r="K13">
            <v>0</v>
          </cell>
        </row>
        <row r="14">
          <cell r="B14">
            <v>17.279166666666669</v>
          </cell>
          <cell r="C14">
            <v>26.9</v>
          </cell>
          <cell r="D14">
            <v>8.6999999999999993</v>
          </cell>
          <cell r="E14">
            <v>51.791666666666664</v>
          </cell>
          <cell r="F14">
            <v>85</v>
          </cell>
          <cell r="G14">
            <v>14</v>
          </cell>
          <cell r="H14">
            <v>12.6</v>
          </cell>
          <cell r="I14" t="str">
            <v>SO</v>
          </cell>
          <cell r="J14">
            <v>26.28</v>
          </cell>
          <cell r="K14">
            <v>0</v>
          </cell>
        </row>
        <row r="15">
          <cell r="B15">
            <v>18.750000000000004</v>
          </cell>
          <cell r="C15">
            <v>30.4</v>
          </cell>
          <cell r="D15">
            <v>9</v>
          </cell>
          <cell r="E15">
            <v>36.458333333333336</v>
          </cell>
          <cell r="F15">
            <v>67</v>
          </cell>
          <cell r="G15">
            <v>11</v>
          </cell>
          <cell r="H15">
            <v>18.36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20.25416666666667</v>
          </cell>
          <cell r="C16">
            <v>31.6</v>
          </cell>
          <cell r="D16">
            <v>9.1</v>
          </cell>
          <cell r="E16">
            <v>31.1</v>
          </cell>
          <cell r="F16">
            <v>58</v>
          </cell>
          <cell r="G16">
            <v>12</v>
          </cell>
          <cell r="H16">
            <v>19.440000000000001</v>
          </cell>
          <cell r="I16" t="str">
            <v>NE</v>
          </cell>
          <cell r="J16">
            <v>33.480000000000004</v>
          </cell>
          <cell r="K16">
            <v>0</v>
          </cell>
        </row>
        <row r="17">
          <cell r="B17">
            <v>21.545833333333331</v>
          </cell>
          <cell r="C17">
            <v>32.799999999999997</v>
          </cell>
          <cell r="D17">
            <v>10.3</v>
          </cell>
          <cell r="E17">
            <v>24.863636363636363</v>
          </cell>
          <cell r="F17">
            <v>49</v>
          </cell>
          <cell r="G17">
            <v>11</v>
          </cell>
          <cell r="H17">
            <v>26.28</v>
          </cell>
          <cell r="I17" t="str">
            <v>NE</v>
          </cell>
          <cell r="J17">
            <v>36</v>
          </cell>
          <cell r="K17">
            <v>0</v>
          </cell>
        </row>
        <row r="18">
          <cell r="B18">
            <v>22.524999999999995</v>
          </cell>
          <cell r="C18">
            <v>34.200000000000003</v>
          </cell>
          <cell r="D18">
            <v>12.5</v>
          </cell>
          <cell r="E18">
            <v>31.368421052631579</v>
          </cell>
          <cell r="F18">
            <v>50</v>
          </cell>
          <cell r="G18">
            <v>11</v>
          </cell>
          <cell r="H18">
            <v>23.759999999999998</v>
          </cell>
          <cell r="I18" t="str">
            <v>NE</v>
          </cell>
          <cell r="J18">
            <v>29.880000000000003</v>
          </cell>
          <cell r="K18">
            <v>0</v>
          </cell>
        </row>
        <row r="19">
          <cell r="B19">
            <v>24.233333333333334</v>
          </cell>
          <cell r="C19">
            <v>33.6</v>
          </cell>
          <cell r="D19">
            <v>14</v>
          </cell>
          <cell r="E19">
            <v>26</v>
          </cell>
          <cell r="F19">
            <v>56</v>
          </cell>
          <cell r="G19">
            <v>10</v>
          </cell>
          <cell r="H19">
            <v>20.16</v>
          </cell>
          <cell r="I19" t="str">
            <v>L</v>
          </cell>
          <cell r="J19">
            <v>33.840000000000003</v>
          </cell>
          <cell r="K19">
            <v>0</v>
          </cell>
        </row>
        <row r="20">
          <cell r="B20">
            <v>22.179166666666671</v>
          </cell>
          <cell r="C20">
            <v>30.2</v>
          </cell>
          <cell r="D20">
            <v>16.7</v>
          </cell>
          <cell r="E20">
            <v>43.375</v>
          </cell>
          <cell r="F20">
            <v>69</v>
          </cell>
          <cell r="G20">
            <v>15</v>
          </cell>
          <cell r="H20">
            <v>25.2</v>
          </cell>
          <cell r="I20" t="str">
            <v>SE</v>
          </cell>
          <cell r="J20">
            <v>42.480000000000004</v>
          </cell>
          <cell r="K20">
            <v>0</v>
          </cell>
        </row>
        <row r="21">
          <cell r="B21">
            <v>22.145833333333332</v>
          </cell>
          <cell r="C21">
            <v>31.7</v>
          </cell>
          <cell r="D21">
            <v>14</v>
          </cell>
          <cell r="E21">
            <v>48.416666666666664</v>
          </cell>
          <cell r="F21">
            <v>83</v>
          </cell>
          <cell r="G21">
            <v>19</v>
          </cell>
          <cell r="H21">
            <v>21.240000000000002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23.420833333333331</v>
          </cell>
          <cell r="C22">
            <v>31.5</v>
          </cell>
          <cell r="D22">
            <v>15.9</v>
          </cell>
          <cell r="E22">
            <v>44.5</v>
          </cell>
          <cell r="F22">
            <v>70</v>
          </cell>
          <cell r="G22">
            <v>22</v>
          </cell>
          <cell r="H22">
            <v>22.68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24.091666666666669</v>
          </cell>
          <cell r="C23">
            <v>32.799999999999997</v>
          </cell>
          <cell r="D23">
            <v>15.9</v>
          </cell>
          <cell r="E23">
            <v>40.875</v>
          </cell>
          <cell r="F23">
            <v>68</v>
          </cell>
          <cell r="G23">
            <v>20</v>
          </cell>
          <cell r="H23">
            <v>20.16</v>
          </cell>
          <cell r="I23" t="str">
            <v>NE</v>
          </cell>
          <cell r="J23">
            <v>38.519999999999996</v>
          </cell>
          <cell r="K23">
            <v>0</v>
          </cell>
        </row>
        <row r="24">
          <cell r="B24">
            <v>23.120833333333337</v>
          </cell>
          <cell r="C24">
            <v>31.2</v>
          </cell>
          <cell r="D24">
            <v>15.9</v>
          </cell>
          <cell r="E24">
            <v>47.875</v>
          </cell>
          <cell r="F24">
            <v>74</v>
          </cell>
          <cell r="G24">
            <v>27</v>
          </cell>
          <cell r="H24">
            <v>24.48</v>
          </cell>
          <cell r="I24" t="str">
            <v>O</v>
          </cell>
          <cell r="J24">
            <v>38.880000000000003</v>
          </cell>
          <cell r="K24">
            <v>0</v>
          </cell>
        </row>
        <row r="25">
          <cell r="B25">
            <v>17.387499999999999</v>
          </cell>
          <cell r="C25">
            <v>28.7</v>
          </cell>
          <cell r="D25">
            <v>11.5</v>
          </cell>
          <cell r="E25">
            <v>75.125</v>
          </cell>
          <cell r="F25">
            <v>98</v>
          </cell>
          <cell r="G25">
            <v>34</v>
          </cell>
          <cell r="H25">
            <v>18</v>
          </cell>
          <cell r="I25" t="str">
            <v>O</v>
          </cell>
          <cell r="J25">
            <v>28.08</v>
          </cell>
          <cell r="K25">
            <v>0</v>
          </cell>
        </row>
        <row r="26">
          <cell r="B26">
            <v>19.874999999999996</v>
          </cell>
          <cell r="C26">
            <v>28</v>
          </cell>
          <cell r="D26">
            <v>12.5</v>
          </cell>
          <cell r="E26">
            <v>62.583333333333336</v>
          </cell>
          <cell r="F26">
            <v>92</v>
          </cell>
          <cell r="G26">
            <v>35</v>
          </cell>
          <cell r="H26">
            <v>29.16</v>
          </cell>
          <cell r="I26" t="str">
            <v>SE</v>
          </cell>
          <cell r="J26">
            <v>41.4</v>
          </cell>
          <cell r="K26">
            <v>0</v>
          </cell>
        </row>
        <row r="27">
          <cell r="B27">
            <v>24.412499999999998</v>
          </cell>
          <cell r="C27">
            <v>34</v>
          </cell>
          <cell r="D27">
            <v>17.5</v>
          </cell>
          <cell r="E27">
            <v>47.958333333333336</v>
          </cell>
          <cell r="F27">
            <v>72</v>
          </cell>
          <cell r="G27">
            <v>20</v>
          </cell>
          <cell r="H27">
            <v>25.2</v>
          </cell>
          <cell r="I27" t="str">
            <v>NE</v>
          </cell>
          <cell r="J27">
            <v>38.519999999999996</v>
          </cell>
          <cell r="K27">
            <v>0</v>
          </cell>
        </row>
        <row r="28">
          <cell r="B28">
            <v>26.574999999999999</v>
          </cell>
          <cell r="C28">
            <v>35.6</v>
          </cell>
          <cell r="D28">
            <v>19.5</v>
          </cell>
          <cell r="E28">
            <v>40.625</v>
          </cell>
          <cell r="F28">
            <v>62</v>
          </cell>
          <cell r="G28">
            <v>24</v>
          </cell>
          <cell r="H28">
            <v>34.56</v>
          </cell>
          <cell r="I28" t="str">
            <v>NO</v>
          </cell>
          <cell r="J28">
            <v>48.96</v>
          </cell>
          <cell r="K28">
            <v>0</v>
          </cell>
        </row>
        <row r="29">
          <cell r="B29">
            <v>20.379166666666666</v>
          </cell>
          <cell r="C29">
            <v>27.2</v>
          </cell>
          <cell r="D29">
            <v>15.1</v>
          </cell>
          <cell r="E29">
            <v>71.041666666666671</v>
          </cell>
          <cell r="F29">
            <v>95</v>
          </cell>
          <cell r="G29">
            <v>38</v>
          </cell>
          <cell r="H29">
            <v>19.8</v>
          </cell>
          <cell r="I29" t="str">
            <v>S</v>
          </cell>
          <cell r="J29">
            <v>39.96</v>
          </cell>
          <cell r="K29">
            <v>7.4</v>
          </cell>
        </row>
        <row r="30">
          <cell r="B30">
            <v>18.004166666666666</v>
          </cell>
          <cell r="C30">
            <v>25.4</v>
          </cell>
          <cell r="D30">
            <v>11.9</v>
          </cell>
          <cell r="E30">
            <v>49.541666666666664</v>
          </cell>
          <cell r="F30">
            <v>76</v>
          </cell>
          <cell r="G30">
            <v>25</v>
          </cell>
          <cell r="H30">
            <v>24.48</v>
          </cell>
          <cell r="I30" t="str">
            <v>SE</v>
          </cell>
          <cell r="J30">
            <v>46.800000000000004</v>
          </cell>
          <cell r="K30">
            <v>0</v>
          </cell>
        </row>
        <row r="31">
          <cell r="B31">
            <v>21.079166666666669</v>
          </cell>
          <cell r="C31">
            <v>32.200000000000003</v>
          </cell>
          <cell r="D31">
            <v>13.2</v>
          </cell>
          <cell r="E31">
            <v>37.833333333333336</v>
          </cell>
          <cell r="F31">
            <v>55</v>
          </cell>
          <cell r="G31">
            <v>19</v>
          </cell>
          <cell r="H31">
            <v>19.440000000000001</v>
          </cell>
          <cell r="I31" t="str">
            <v>L</v>
          </cell>
          <cell r="J31">
            <v>35.28</v>
          </cell>
          <cell r="K31">
            <v>0</v>
          </cell>
        </row>
        <row r="32">
          <cell r="B32">
            <v>25.129166666666666</v>
          </cell>
          <cell r="C32">
            <v>33.799999999999997</v>
          </cell>
          <cell r="D32">
            <v>18</v>
          </cell>
          <cell r="E32">
            <v>45.666666666666664</v>
          </cell>
          <cell r="F32">
            <v>73</v>
          </cell>
          <cell r="G32">
            <v>20</v>
          </cell>
          <cell r="H32">
            <v>27.720000000000002</v>
          </cell>
          <cell r="I32" t="str">
            <v>L</v>
          </cell>
          <cell r="J32">
            <v>42.480000000000004</v>
          </cell>
          <cell r="K32">
            <v>0</v>
          </cell>
        </row>
        <row r="33">
          <cell r="B33">
            <v>25.570833333333329</v>
          </cell>
          <cell r="C33">
            <v>33.700000000000003</v>
          </cell>
          <cell r="D33">
            <v>18.100000000000001</v>
          </cell>
          <cell r="E33">
            <v>38.958333333333336</v>
          </cell>
          <cell r="F33">
            <v>60</v>
          </cell>
          <cell r="G33">
            <v>19</v>
          </cell>
          <cell r="H33">
            <v>24.48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25.1875</v>
          </cell>
          <cell r="C34">
            <v>34.700000000000003</v>
          </cell>
          <cell r="D34">
            <v>16.5</v>
          </cell>
          <cell r="E34">
            <v>34</v>
          </cell>
          <cell r="F34">
            <v>59</v>
          </cell>
          <cell r="G34">
            <v>16</v>
          </cell>
          <cell r="H34">
            <v>24.840000000000003</v>
          </cell>
          <cell r="I34" t="str">
            <v>NE</v>
          </cell>
          <cell r="J34">
            <v>39.24</v>
          </cell>
          <cell r="K34">
            <v>0</v>
          </cell>
        </row>
        <row r="35">
          <cell r="B35">
            <v>25.625</v>
          </cell>
          <cell r="C35">
            <v>34.4</v>
          </cell>
          <cell r="D35">
            <v>15.1</v>
          </cell>
          <cell r="E35">
            <v>36.75</v>
          </cell>
          <cell r="F35">
            <v>70</v>
          </cell>
          <cell r="G35">
            <v>19</v>
          </cell>
          <cell r="H35">
            <v>25.92</v>
          </cell>
          <cell r="I35" t="str">
            <v>NE</v>
          </cell>
          <cell r="J35">
            <v>46.080000000000005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21.508333333333329</v>
          </cell>
          <cell r="C5">
            <v>30.5</v>
          </cell>
          <cell r="D5">
            <v>15.3</v>
          </cell>
          <cell r="E5">
            <v>69.833333333333329</v>
          </cell>
          <cell r="F5">
            <v>96</v>
          </cell>
          <cell r="G5">
            <v>35</v>
          </cell>
          <cell r="H5">
            <v>8.64</v>
          </cell>
          <cell r="I5" t="str">
            <v>O</v>
          </cell>
          <cell r="J5">
            <v>18.36</v>
          </cell>
          <cell r="K5">
            <v>0</v>
          </cell>
        </row>
        <row r="6">
          <cell r="B6">
            <v>23.912499999999998</v>
          </cell>
          <cell r="C6">
            <v>35.200000000000003</v>
          </cell>
          <cell r="D6">
            <v>16.100000000000001</v>
          </cell>
          <cell r="E6">
            <v>63.916666666666664</v>
          </cell>
          <cell r="F6">
            <v>92</v>
          </cell>
          <cell r="G6">
            <v>26</v>
          </cell>
          <cell r="H6">
            <v>9</v>
          </cell>
          <cell r="I6" t="str">
            <v>O</v>
          </cell>
          <cell r="J6">
            <v>20.16</v>
          </cell>
          <cell r="K6">
            <v>0</v>
          </cell>
        </row>
        <row r="7">
          <cell r="B7">
            <v>24.783333333333335</v>
          </cell>
          <cell r="C7">
            <v>34.5</v>
          </cell>
          <cell r="D7">
            <v>16.3</v>
          </cell>
          <cell r="E7">
            <v>64.041666666666671</v>
          </cell>
          <cell r="F7">
            <v>95</v>
          </cell>
          <cell r="G7">
            <v>31</v>
          </cell>
          <cell r="H7">
            <v>16.2</v>
          </cell>
          <cell r="I7" t="str">
            <v>L</v>
          </cell>
          <cell r="J7">
            <v>31.680000000000003</v>
          </cell>
          <cell r="K7">
            <v>0</v>
          </cell>
        </row>
        <row r="8">
          <cell r="B8">
            <v>24.304166666666671</v>
          </cell>
          <cell r="C8">
            <v>30.9</v>
          </cell>
          <cell r="D8">
            <v>19.100000000000001</v>
          </cell>
          <cell r="E8">
            <v>66.416666666666671</v>
          </cell>
          <cell r="F8">
            <v>89</v>
          </cell>
          <cell r="G8">
            <v>44</v>
          </cell>
          <cell r="H8">
            <v>15.120000000000001</v>
          </cell>
          <cell r="I8" t="str">
            <v>S</v>
          </cell>
          <cell r="J8">
            <v>34.56</v>
          </cell>
          <cell r="K8">
            <v>0</v>
          </cell>
        </row>
        <row r="9">
          <cell r="B9">
            <v>21.404166666666658</v>
          </cell>
          <cell r="C9">
            <v>28.3</v>
          </cell>
          <cell r="D9">
            <v>16.100000000000001</v>
          </cell>
          <cell r="E9">
            <v>75.166666666666671</v>
          </cell>
          <cell r="F9">
            <v>95</v>
          </cell>
          <cell r="G9">
            <v>46</v>
          </cell>
          <cell r="H9">
            <v>17.64</v>
          </cell>
          <cell r="I9" t="str">
            <v>SE</v>
          </cell>
          <cell r="J9">
            <v>32.4</v>
          </cell>
          <cell r="K9">
            <v>0</v>
          </cell>
        </row>
        <row r="10">
          <cell r="B10">
            <v>21.170833333333331</v>
          </cell>
          <cell r="C10">
            <v>26.2</v>
          </cell>
          <cell r="D10">
            <v>18.899999999999999</v>
          </cell>
          <cell r="E10">
            <v>70.791666666666671</v>
          </cell>
          <cell r="F10">
            <v>82</v>
          </cell>
          <cell r="G10">
            <v>52</v>
          </cell>
          <cell r="H10">
            <v>12.24</v>
          </cell>
          <cell r="I10" t="str">
            <v>SE</v>
          </cell>
          <cell r="J10">
            <v>24.840000000000003</v>
          </cell>
          <cell r="K10">
            <v>0</v>
          </cell>
        </row>
        <row r="11">
          <cell r="B11">
            <v>22.887500000000003</v>
          </cell>
          <cell r="C11">
            <v>33.299999999999997</v>
          </cell>
          <cell r="D11">
            <v>15.6</v>
          </cell>
          <cell r="E11">
            <v>67.916666666666671</v>
          </cell>
          <cell r="F11">
            <v>96</v>
          </cell>
          <cell r="G11">
            <v>30</v>
          </cell>
          <cell r="H11">
            <v>11.16</v>
          </cell>
          <cell r="I11" t="str">
            <v>SE</v>
          </cell>
          <cell r="J11">
            <v>22.68</v>
          </cell>
          <cell r="K11">
            <v>0</v>
          </cell>
        </row>
        <row r="12">
          <cell r="B12">
            <v>24.545833333333334</v>
          </cell>
          <cell r="C12">
            <v>33.5</v>
          </cell>
          <cell r="D12">
            <v>18.2</v>
          </cell>
          <cell r="E12">
            <v>63</v>
          </cell>
          <cell r="F12">
            <v>88</v>
          </cell>
          <cell r="G12">
            <v>30</v>
          </cell>
          <cell r="H12">
            <v>14.04</v>
          </cell>
          <cell r="I12" t="str">
            <v>SE</v>
          </cell>
          <cell r="J12">
            <v>24.840000000000003</v>
          </cell>
          <cell r="K12">
            <v>0</v>
          </cell>
        </row>
        <row r="13">
          <cell r="B13">
            <v>23.058333333333334</v>
          </cell>
          <cell r="C13">
            <v>28.1</v>
          </cell>
          <cell r="D13">
            <v>18.5</v>
          </cell>
          <cell r="E13">
            <v>66.416666666666671</v>
          </cell>
          <cell r="F13">
            <v>89</v>
          </cell>
          <cell r="G13">
            <v>29</v>
          </cell>
          <cell r="H13">
            <v>15.48</v>
          </cell>
          <cell r="I13" t="str">
            <v>SO</v>
          </cell>
          <cell r="J13">
            <v>32.4</v>
          </cell>
          <cell r="K13">
            <v>0</v>
          </cell>
        </row>
        <row r="14">
          <cell r="B14">
            <v>18.679166666666671</v>
          </cell>
          <cell r="C14">
            <v>29</v>
          </cell>
          <cell r="D14">
            <v>9.4</v>
          </cell>
          <cell r="E14">
            <v>47</v>
          </cell>
          <cell r="F14">
            <v>88</v>
          </cell>
          <cell r="G14">
            <v>19</v>
          </cell>
          <cell r="H14">
            <v>11.16</v>
          </cell>
          <cell r="I14" t="str">
            <v>SE</v>
          </cell>
          <cell r="J14">
            <v>22.68</v>
          </cell>
          <cell r="K14">
            <v>0</v>
          </cell>
        </row>
        <row r="15">
          <cell r="B15">
            <v>19.720833333333331</v>
          </cell>
          <cell r="C15">
            <v>33.4</v>
          </cell>
          <cell r="D15">
            <v>8.9</v>
          </cell>
          <cell r="E15">
            <v>46.25</v>
          </cell>
          <cell r="F15">
            <v>82</v>
          </cell>
          <cell r="G15">
            <v>14</v>
          </cell>
          <cell r="H15">
            <v>9.7200000000000006</v>
          </cell>
          <cell r="I15" t="str">
            <v>SE</v>
          </cell>
          <cell r="J15">
            <v>18</v>
          </cell>
          <cell r="K15">
            <v>0</v>
          </cell>
        </row>
        <row r="16">
          <cell r="B16">
            <v>21.416666666666668</v>
          </cell>
          <cell r="C16">
            <v>35</v>
          </cell>
          <cell r="D16">
            <v>9.6</v>
          </cell>
          <cell r="E16">
            <v>43.166666666666664</v>
          </cell>
          <cell r="F16">
            <v>86</v>
          </cell>
          <cell r="G16">
            <v>13</v>
          </cell>
          <cell r="H16">
            <v>9</v>
          </cell>
          <cell r="I16" t="str">
            <v>SE</v>
          </cell>
          <cell r="J16">
            <v>18.720000000000002</v>
          </cell>
          <cell r="K16">
            <v>0</v>
          </cell>
        </row>
        <row r="17">
          <cell r="B17">
            <v>21.954166666666666</v>
          </cell>
          <cell r="C17">
            <v>35</v>
          </cell>
          <cell r="D17">
            <v>11.3</v>
          </cell>
          <cell r="E17">
            <v>36.916666666666664</v>
          </cell>
          <cell r="F17">
            <v>66</v>
          </cell>
          <cell r="G17">
            <v>10</v>
          </cell>
          <cell r="H17">
            <v>9.3600000000000012</v>
          </cell>
          <cell r="I17" t="str">
            <v>SE</v>
          </cell>
          <cell r="J17">
            <v>20.88</v>
          </cell>
          <cell r="K17">
            <v>0</v>
          </cell>
        </row>
        <row r="18">
          <cell r="B18">
            <v>20.586363636363632</v>
          </cell>
          <cell r="C18">
            <v>36.5</v>
          </cell>
          <cell r="D18">
            <v>8.9</v>
          </cell>
          <cell r="E18">
            <v>45.545454545454547</v>
          </cell>
          <cell r="F18">
            <v>86</v>
          </cell>
          <cell r="G18">
            <v>11</v>
          </cell>
          <cell r="H18">
            <v>7.5600000000000005</v>
          </cell>
          <cell r="I18" t="str">
            <v>SE</v>
          </cell>
          <cell r="J18">
            <v>17.28</v>
          </cell>
          <cell r="K18">
            <v>0</v>
          </cell>
        </row>
        <row r="19">
          <cell r="B19">
            <v>24.891666666666669</v>
          </cell>
          <cell r="C19">
            <v>33.4</v>
          </cell>
          <cell r="D19">
            <v>15.9</v>
          </cell>
          <cell r="E19">
            <v>40.291666666666664</v>
          </cell>
          <cell r="F19">
            <v>69</v>
          </cell>
          <cell r="G19">
            <v>16</v>
          </cell>
          <cell r="H19">
            <v>16.920000000000002</v>
          </cell>
          <cell r="I19" t="str">
            <v>SE</v>
          </cell>
          <cell r="J19">
            <v>30.240000000000002</v>
          </cell>
          <cell r="K19">
            <v>0</v>
          </cell>
        </row>
        <row r="20">
          <cell r="B20">
            <v>24.012499999999999</v>
          </cell>
          <cell r="C20">
            <v>32.299999999999997</v>
          </cell>
          <cell r="D20">
            <v>16.5</v>
          </cell>
          <cell r="E20">
            <v>48.916666666666664</v>
          </cell>
          <cell r="F20">
            <v>80</v>
          </cell>
          <cell r="G20">
            <v>19</v>
          </cell>
          <cell r="H20">
            <v>12.96</v>
          </cell>
          <cell r="I20" t="str">
            <v>SE</v>
          </cell>
          <cell r="J20">
            <v>33.840000000000003</v>
          </cell>
          <cell r="K20">
            <v>0</v>
          </cell>
        </row>
        <row r="21">
          <cell r="B21">
            <v>23.362500000000001</v>
          </cell>
          <cell r="C21">
            <v>34.1</v>
          </cell>
          <cell r="D21">
            <v>14.6</v>
          </cell>
          <cell r="E21">
            <v>54.25</v>
          </cell>
          <cell r="F21">
            <v>90</v>
          </cell>
          <cell r="G21">
            <v>17</v>
          </cell>
          <cell r="H21">
            <v>10.44</v>
          </cell>
          <cell r="I21" t="str">
            <v>SE</v>
          </cell>
          <cell r="J21">
            <v>25.56</v>
          </cell>
          <cell r="K21">
            <v>0</v>
          </cell>
        </row>
        <row r="22">
          <cell r="B22">
            <v>24.608333333333334</v>
          </cell>
          <cell r="C22">
            <v>35.6</v>
          </cell>
          <cell r="D22">
            <v>16.600000000000001</v>
          </cell>
          <cell r="E22">
            <v>47.541666666666664</v>
          </cell>
          <cell r="F22">
            <v>75</v>
          </cell>
          <cell r="G22">
            <v>15</v>
          </cell>
          <cell r="H22">
            <v>10.08</v>
          </cell>
          <cell r="I22" t="str">
            <v>SE</v>
          </cell>
          <cell r="J22">
            <v>30.6</v>
          </cell>
          <cell r="K22">
            <v>0</v>
          </cell>
        </row>
        <row r="23">
          <cell r="B23">
            <v>25.608333333333338</v>
          </cell>
          <cell r="C23">
            <v>37</v>
          </cell>
          <cell r="D23">
            <v>16.600000000000001</v>
          </cell>
          <cell r="E23">
            <v>44.75</v>
          </cell>
          <cell r="F23">
            <v>70</v>
          </cell>
          <cell r="G23">
            <v>20</v>
          </cell>
          <cell r="H23">
            <v>12.6</v>
          </cell>
          <cell r="I23" t="str">
            <v>SE</v>
          </cell>
          <cell r="J23">
            <v>34.92</v>
          </cell>
          <cell r="K23">
            <v>0</v>
          </cell>
        </row>
        <row r="24">
          <cell r="B24">
            <v>19.604166666666668</v>
          </cell>
          <cell r="C24">
            <v>27.2</v>
          </cell>
          <cell r="D24">
            <v>16.3</v>
          </cell>
          <cell r="E24">
            <v>72.375</v>
          </cell>
          <cell r="F24">
            <v>87</v>
          </cell>
          <cell r="G24">
            <v>44</v>
          </cell>
          <cell r="H24">
            <v>20.52</v>
          </cell>
          <cell r="I24" t="str">
            <v>O</v>
          </cell>
          <cell r="J24">
            <v>34.200000000000003</v>
          </cell>
          <cell r="K24">
            <v>0</v>
          </cell>
        </row>
        <row r="25">
          <cell r="B25">
            <v>16.629166666666666</v>
          </cell>
          <cell r="C25">
            <v>25.6</v>
          </cell>
          <cell r="D25">
            <v>11.7</v>
          </cell>
          <cell r="E25">
            <v>70.5</v>
          </cell>
          <cell r="F25">
            <v>88</v>
          </cell>
          <cell r="G25">
            <v>41</v>
          </cell>
          <cell r="H25">
            <v>13.68</v>
          </cell>
          <cell r="I25" t="str">
            <v>O</v>
          </cell>
          <cell r="J25">
            <v>25.56</v>
          </cell>
          <cell r="K25">
            <v>0</v>
          </cell>
        </row>
        <row r="26">
          <cell r="B26">
            <v>18.945833333333336</v>
          </cell>
          <cell r="C26">
            <v>26.2</v>
          </cell>
          <cell r="D26">
            <v>13.7</v>
          </cell>
          <cell r="E26">
            <v>68.583333333333329</v>
          </cell>
          <cell r="F26">
            <v>84</v>
          </cell>
          <cell r="G26">
            <v>48</v>
          </cell>
          <cell r="H26">
            <v>10.08</v>
          </cell>
          <cell r="I26" t="str">
            <v>SE</v>
          </cell>
          <cell r="J26">
            <v>22.32</v>
          </cell>
          <cell r="K26">
            <v>0</v>
          </cell>
        </row>
        <row r="27">
          <cell r="B27">
            <v>24.962500000000002</v>
          </cell>
          <cell r="C27">
            <v>36.799999999999997</v>
          </cell>
          <cell r="D27">
            <v>17.5</v>
          </cell>
          <cell r="E27">
            <v>59.5</v>
          </cell>
          <cell r="F27">
            <v>87</v>
          </cell>
          <cell r="G27">
            <v>23</v>
          </cell>
          <cell r="H27">
            <v>14.4</v>
          </cell>
          <cell r="I27" t="str">
            <v>SE</v>
          </cell>
          <cell r="J27">
            <v>28.08</v>
          </cell>
          <cell r="K27">
            <v>0</v>
          </cell>
        </row>
        <row r="28">
          <cell r="B28">
            <v>27.256521739130434</v>
          </cell>
          <cell r="C28">
            <v>36.799999999999997</v>
          </cell>
          <cell r="D28">
            <v>18.8</v>
          </cell>
          <cell r="E28">
            <v>55</v>
          </cell>
          <cell r="F28">
            <v>87</v>
          </cell>
          <cell r="G28">
            <v>27</v>
          </cell>
          <cell r="H28">
            <v>21.6</v>
          </cell>
          <cell r="I28" t="str">
            <v>NO</v>
          </cell>
          <cell r="J28">
            <v>46.800000000000004</v>
          </cell>
          <cell r="K28">
            <v>0</v>
          </cell>
        </row>
        <row r="29">
          <cell r="B29">
            <v>23.8</v>
          </cell>
          <cell r="C29">
            <v>29.3</v>
          </cell>
          <cell r="D29">
            <v>16.5</v>
          </cell>
          <cell r="E29">
            <v>58.083333333333336</v>
          </cell>
          <cell r="F29">
            <v>91</v>
          </cell>
          <cell r="G29">
            <v>31</v>
          </cell>
          <cell r="H29">
            <v>14.76</v>
          </cell>
          <cell r="I29" t="str">
            <v>L</v>
          </cell>
          <cell r="J29">
            <v>35.64</v>
          </cell>
          <cell r="K29">
            <v>0</v>
          </cell>
        </row>
        <row r="30">
          <cell r="B30">
            <v>20.762499999999996</v>
          </cell>
          <cell r="C30">
            <v>28.6</v>
          </cell>
          <cell r="D30">
            <v>15</v>
          </cell>
          <cell r="E30">
            <v>37.958333333333336</v>
          </cell>
          <cell r="F30">
            <v>66</v>
          </cell>
          <cell r="G30">
            <v>16</v>
          </cell>
          <cell r="H30">
            <v>18.36</v>
          </cell>
          <cell r="I30" t="str">
            <v>SE</v>
          </cell>
          <cell r="J30">
            <v>40.680000000000007</v>
          </cell>
          <cell r="K30">
            <v>0</v>
          </cell>
        </row>
        <row r="31">
          <cell r="B31">
            <v>21.070833333333329</v>
          </cell>
          <cell r="C31">
            <v>32.9</v>
          </cell>
          <cell r="D31">
            <v>12</v>
          </cell>
          <cell r="E31">
            <v>36.875</v>
          </cell>
          <cell r="F31">
            <v>67</v>
          </cell>
          <cell r="G31">
            <v>21</v>
          </cell>
          <cell r="H31">
            <v>15.840000000000002</v>
          </cell>
          <cell r="I31" t="str">
            <v>SE</v>
          </cell>
          <cell r="J31">
            <v>28.44</v>
          </cell>
          <cell r="K31">
            <v>0</v>
          </cell>
        </row>
        <row r="32">
          <cell r="B32">
            <v>25.760869565217391</v>
          </cell>
          <cell r="C32">
            <v>37.9</v>
          </cell>
          <cell r="D32">
            <v>17.100000000000001</v>
          </cell>
          <cell r="E32">
            <v>46.173913043478258</v>
          </cell>
          <cell r="F32">
            <v>75</v>
          </cell>
          <cell r="G32">
            <v>19</v>
          </cell>
          <cell r="H32">
            <v>11.879999999999999</v>
          </cell>
          <cell r="I32" t="str">
            <v>SE</v>
          </cell>
          <cell r="J32">
            <v>30.96</v>
          </cell>
          <cell r="K32">
            <v>0</v>
          </cell>
        </row>
        <row r="33">
          <cell r="B33">
            <v>27.800000000000008</v>
          </cell>
          <cell r="C33">
            <v>37.4</v>
          </cell>
          <cell r="D33">
            <v>20.9</v>
          </cell>
          <cell r="E33">
            <v>45.708333333333336</v>
          </cell>
          <cell r="F33">
            <v>76</v>
          </cell>
          <cell r="G33">
            <v>20</v>
          </cell>
          <cell r="H33">
            <v>11.879999999999999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26.808333333333334</v>
          </cell>
          <cell r="C34">
            <v>38.4</v>
          </cell>
          <cell r="D34">
            <v>17.100000000000001</v>
          </cell>
          <cell r="E34">
            <v>47.75</v>
          </cell>
          <cell r="F34">
            <v>86</v>
          </cell>
          <cell r="G34">
            <v>19</v>
          </cell>
          <cell r="H34">
            <v>12.6</v>
          </cell>
          <cell r="I34" t="str">
            <v>NO</v>
          </cell>
          <cell r="J34">
            <v>33.840000000000003</v>
          </cell>
          <cell r="K34">
            <v>0</v>
          </cell>
        </row>
        <row r="35">
          <cell r="B35">
            <v>26.083333333333339</v>
          </cell>
          <cell r="C35">
            <v>37.799999999999997</v>
          </cell>
          <cell r="D35">
            <v>16.3</v>
          </cell>
          <cell r="E35">
            <v>52.083333333333336</v>
          </cell>
          <cell r="F35">
            <v>87</v>
          </cell>
          <cell r="G35">
            <v>21</v>
          </cell>
          <cell r="H35">
            <v>22.32</v>
          </cell>
          <cell r="I35" t="str">
            <v>NO</v>
          </cell>
          <cell r="J35">
            <v>39.24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17.99583333333333</v>
          </cell>
          <cell r="C5">
            <v>25.8</v>
          </cell>
          <cell r="D5">
            <v>12.5</v>
          </cell>
          <cell r="E5">
            <v>49.333333333333336</v>
          </cell>
          <cell r="F5">
            <v>72</v>
          </cell>
          <cell r="G5">
            <v>27</v>
          </cell>
          <cell r="H5">
            <v>13.32</v>
          </cell>
          <cell r="I5" t="str">
            <v>N</v>
          </cell>
          <cell r="J5">
            <v>22.68</v>
          </cell>
          <cell r="K5">
            <v>0</v>
          </cell>
        </row>
        <row r="6">
          <cell r="B6">
            <v>19.962500000000002</v>
          </cell>
          <cell r="C6">
            <v>24.9</v>
          </cell>
          <cell r="D6">
            <v>15.8</v>
          </cell>
          <cell r="E6">
            <v>62.708333333333336</v>
          </cell>
          <cell r="F6">
            <v>81</v>
          </cell>
          <cell r="G6">
            <v>40</v>
          </cell>
          <cell r="H6">
            <v>13.32</v>
          </cell>
          <cell r="I6" t="str">
            <v>SO</v>
          </cell>
          <cell r="J6">
            <v>27</v>
          </cell>
          <cell r="K6">
            <v>0</v>
          </cell>
        </row>
        <row r="7">
          <cell r="B7">
            <v>17.962500000000002</v>
          </cell>
          <cell r="C7">
            <v>20.5</v>
          </cell>
          <cell r="D7">
            <v>16.7</v>
          </cell>
          <cell r="E7">
            <v>90.541666666666671</v>
          </cell>
          <cell r="F7">
            <v>96</v>
          </cell>
          <cell r="G7">
            <v>73</v>
          </cell>
          <cell r="H7">
            <v>16.559999999999999</v>
          </cell>
          <cell r="I7" t="str">
            <v>O</v>
          </cell>
          <cell r="J7">
            <v>28.44</v>
          </cell>
          <cell r="K7">
            <v>4.4000000000000004</v>
          </cell>
        </row>
        <row r="8">
          <cell r="B8">
            <v>17.133333333333333</v>
          </cell>
          <cell r="C8">
            <v>18.3</v>
          </cell>
          <cell r="D8">
            <v>15.9</v>
          </cell>
          <cell r="E8">
            <v>94.666666666666671</v>
          </cell>
          <cell r="F8">
            <v>98</v>
          </cell>
          <cell r="G8">
            <v>87</v>
          </cell>
          <cell r="H8">
            <v>8.2799999999999994</v>
          </cell>
          <cell r="I8" t="str">
            <v>SO</v>
          </cell>
          <cell r="J8">
            <v>17.64</v>
          </cell>
          <cell r="K8">
            <v>0.2</v>
          </cell>
        </row>
        <row r="9">
          <cell r="B9">
            <v>15.89583333333333</v>
          </cell>
          <cell r="C9">
            <v>17.100000000000001</v>
          </cell>
          <cell r="D9">
            <v>14.4</v>
          </cell>
          <cell r="E9">
            <v>96.041666666666671</v>
          </cell>
          <cell r="F9">
            <v>98</v>
          </cell>
          <cell r="G9">
            <v>90</v>
          </cell>
          <cell r="H9">
            <v>9</v>
          </cell>
          <cell r="I9" t="str">
            <v>N</v>
          </cell>
          <cell r="J9">
            <v>19.8</v>
          </cell>
          <cell r="K9">
            <v>19.200000000000003</v>
          </cell>
        </row>
        <row r="10">
          <cell r="B10">
            <v>16.354166666666668</v>
          </cell>
          <cell r="C10">
            <v>21.1</v>
          </cell>
          <cell r="D10">
            <v>13.6</v>
          </cell>
          <cell r="E10">
            <v>88.083333333333329</v>
          </cell>
          <cell r="F10">
            <v>99</v>
          </cell>
          <cell r="G10">
            <v>61</v>
          </cell>
          <cell r="H10">
            <v>9.7200000000000006</v>
          </cell>
          <cell r="I10" t="str">
            <v>SO</v>
          </cell>
          <cell r="J10">
            <v>21.6</v>
          </cell>
          <cell r="K10">
            <v>3.2</v>
          </cell>
        </row>
        <row r="11">
          <cell r="B11">
            <v>17.720833333333331</v>
          </cell>
          <cell r="C11">
            <v>23.2</v>
          </cell>
          <cell r="D11">
            <v>14.7</v>
          </cell>
          <cell r="E11">
            <v>87.041666666666671</v>
          </cell>
          <cell r="F11">
            <v>99</v>
          </cell>
          <cell r="G11">
            <v>64</v>
          </cell>
          <cell r="H11">
            <v>18</v>
          </cell>
          <cell r="I11" t="str">
            <v>SO</v>
          </cell>
          <cell r="J11">
            <v>40.32</v>
          </cell>
          <cell r="K11">
            <v>0.4</v>
          </cell>
        </row>
        <row r="12">
          <cell r="B12">
            <v>17.779166666666665</v>
          </cell>
          <cell r="C12">
            <v>20.399999999999999</v>
          </cell>
          <cell r="D12">
            <v>15.8</v>
          </cell>
          <cell r="E12">
            <v>90.708333333333329</v>
          </cell>
          <cell r="F12">
            <v>97</v>
          </cell>
          <cell r="G12">
            <v>80</v>
          </cell>
          <cell r="H12">
            <v>15.120000000000001</v>
          </cell>
          <cell r="I12" t="str">
            <v>SO</v>
          </cell>
          <cell r="J12">
            <v>63.360000000000007</v>
          </cell>
          <cell r="K12">
            <v>23.2</v>
          </cell>
        </row>
        <row r="13">
          <cell r="B13">
            <v>14.837499999999999</v>
          </cell>
          <cell r="C13">
            <v>20.3</v>
          </cell>
          <cell r="D13">
            <v>9.4</v>
          </cell>
          <cell r="E13">
            <v>66.875</v>
          </cell>
          <cell r="F13">
            <v>98</v>
          </cell>
          <cell r="G13">
            <v>32</v>
          </cell>
          <cell r="H13">
            <v>18.36</v>
          </cell>
          <cell r="I13" t="str">
            <v>N</v>
          </cell>
          <cell r="J13">
            <v>38.519999999999996</v>
          </cell>
          <cell r="K13">
            <v>1</v>
          </cell>
        </row>
        <row r="14">
          <cell r="B14">
            <v>11.637500000000001</v>
          </cell>
          <cell r="C14">
            <v>21.2</v>
          </cell>
          <cell r="D14">
            <v>4.5</v>
          </cell>
          <cell r="E14">
            <v>62.375</v>
          </cell>
          <cell r="F14">
            <v>90</v>
          </cell>
          <cell r="G14">
            <v>30</v>
          </cell>
          <cell r="H14">
            <v>9.7200000000000006</v>
          </cell>
          <cell r="I14" t="str">
            <v>N</v>
          </cell>
          <cell r="J14">
            <v>24.12</v>
          </cell>
          <cell r="K14">
            <v>0</v>
          </cell>
        </row>
        <row r="15">
          <cell r="B15">
            <v>15.316666666666668</v>
          </cell>
          <cell r="C15">
            <v>24.7</v>
          </cell>
          <cell r="D15">
            <v>5.8</v>
          </cell>
          <cell r="E15">
            <v>55.625</v>
          </cell>
          <cell r="F15">
            <v>93</v>
          </cell>
          <cell r="G15">
            <v>22</v>
          </cell>
          <cell r="H15">
            <v>10.8</v>
          </cell>
          <cell r="I15" t="str">
            <v>NO</v>
          </cell>
          <cell r="J15">
            <v>18.720000000000002</v>
          </cell>
          <cell r="K15">
            <v>0</v>
          </cell>
        </row>
        <row r="16">
          <cell r="B16">
            <v>19.154166666666669</v>
          </cell>
          <cell r="C16">
            <v>28.2</v>
          </cell>
          <cell r="D16">
            <v>12</v>
          </cell>
          <cell r="E16">
            <v>38.708333333333336</v>
          </cell>
          <cell r="F16">
            <v>61</v>
          </cell>
          <cell r="G16">
            <v>14</v>
          </cell>
          <cell r="H16">
            <v>10.8</v>
          </cell>
          <cell r="I16" t="str">
            <v>O</v>
          </cell>
          <cell r="J16">
            <v>23.040000000000003</v>
          </cell>
          <cell r="K16">
            <v>0</v>
          </cell>
        </row>
        <row r="17">
          <cell r="B17">
            <v>20.354166666666668</v>
          </cell>
          <cell r="C17">
            <v>28.3</v>
          </cell>
          <cell r="D17">
            <v>13.3</v>
          </cell>
          <cell r="E17">
            <v>41.958333333333336</v>
          </cell>
          <cell r="F17">
            <v>65</v>
          </cell>
          <cell r="G17">
            <v>23</v>
          </cell>
          <cell r="H17">
            <v>16.920000000000002</v>
          </cell>
          <cell r="I17" t="str">
            <v>SO</v>
          </cell>
          <cell r="J17">
            <v>33.480000000000004</v>
          </cell>
          <cell r="K17">
            <v>0</v>
          </cell>
        </row>
        <row r="18">
          <cell r="B18">
            <v>20.662500000000001</v>
          </cell>
          <cell r="C18">
            <v>28.7</v>
          </cell>
          <cell r="D18">
            <v>9.6</v>
          </cell>
          <cell r="E18">
            <v>45.583333333333336</v>
          </cell>
          <cell r="F18">
            <v>85</v>
          </cell>
          <cell r="G18">
            <v>21</v>
          </cell>
          <cell r="H18">
            <v>14.76</v>
          </cell>
          <cell r="I18" t="str">
            <v>SO</v>
          </cell>
          <cell r="J18">
            <v>32.4</v>
          </cell>
          <cell r="K18">
            <v>0</v>
          </cell>
        </row>
        <row r="19">
          <cell r="B19">
            <v>17.033333333333331</v>
          </cell>
          <cell r="C19">
            <v>19.899999999999999</v>
          </cell>
          <cell r="D19">
            <v>14.6</v>
          </cell>
          <cell r="E19">
            <v>76.833333333333329</v>
          </cell>
          <cell r="F19">
            <v>93</v>
          </cell>
          <cell r="G19">
            <v>57</v>
          </cell>
          <cell r="H19">
            <v>14.76</v>
          </cell>
          <cell r="I19" t="str">
            <v>N</v>
          </cell>
          <cell r="J19">
            <v>25.92</v>
          </cell>
          <cell r="K19">
            <v>0.2</v>
          </cell>
        </row>
        <row r="20">
          <cell r="B20">
            <v>17.837499999999999</v>
          </cell>
          <cell r="C20">
            <v>24.5</v>
          </cell>
          <cell r="D20">
            <v>14</v>
          </cell>
          <cell r="E20">
            <v>83.791666666666671</v>
          </cell>
          <cell r="F20">
            <v>99</v>
          </cell>
          <cell r="G20">
            <v>53</v>
          </cell>
          <cell r="H20">
            <v>10.8</v>
          </cell>
          <cell r="I20" t="str">
            <v>N</v>
          </cell>
          <cell r="J20">
            <v>21.96</v>
          </cell>
          <cell r="K20">
            <v>0.2</v>
          </cell>
        </row>
        <row r="21">
          <cell r="B21">
            <v>19.633333333333336</v>
          </cell>
          <cell r="C21">
            <v>27.2</v>
          </cell>
          <cell r="D21">
            <v>14.3</v>
          </cell>
          <cell r="E21">
            <v>69.791666666666671</v>
          </cell>
          <cell r="F21">
            <v>89</v>
          </cell>
          <cell r="G21">
            <v>40</v>
          </cell>
          <cell r="H21">
            <v>19.079999999999998</v>
          </cell>
          <cell r="I21" t="str">
            <v>SO</v>
          </cell>
          <cell r="J21">
            <v>36.72</v>
          </cell>
          <cell r="K21">
            <v>0</v>
          </cell>
        </row>
        <row r="22">
          <cell r="B22">
            <v>21.591666666666669</v>
          </cell>
          <cell r="C22">
            <v>29.2</v>
          </cell>
          <cell r="D22">
            <v>15.3</v>
          </cell>
          <cell r="E22">
            <v>58.958333333333336</v>
          </cell>
          <cell r="F22">
            <v>86</v>
          </cell>
          <cell r="G22">
            <v>30</v>
          </cell>
          <cell r="H22">
            <v>20.52</v>
          </cell>
          <cell r="I22" t="str">
            <v>SO</v>
          </cell>
          <cell r="J22">
            <v>38.159999999999997</v>
          </cell>
          <cell r="K22">
            <v>0</v>
          </cell>
        </row>
        <row r="23">
          <cell r="B23">
            <v>24</v>
          </cell>
          <cell r="C23">
            <v>32.299999999999997</v>
          </cell>
          <cell r="D23">
            <v>16.3</v>
          </cell>
          <cell r="E23">
            <v>50.5</v>
          </cell>
          <cell r="F23">
            <v>79</v>
          </cell>
          <cell r="G23">
            <v>22</v>
          </cell>
          <cell r="H23">
            <v>16.920000000000002</v>
          </cell>
          <cell r="I23" t="str">
            <v>O</v>
          </cell>
          <cell r="J23">
            <v>38.519999999999996</v>
          </cell>
          <cell r="K23">
            <v>0</v>
          </cell>
        </row>
        <row r="24">
          <cell r="B24">
            <v>16.237500000000001</v>
          </cell>
          <cell r="C24">
            <v>24.6</v>
          </cell>
          <cell r="D24">
            <v>10.199999999999999</v>
          </cell>
          <cell r="E24">
            <v>78.041666666666671</v>
          </cell>
          <cell r="F24">
            <v>93</v>
          </cell>
          <cell r="G24">
            <v>51</v>
          </cell>
          <cell r="H24">
            <v>17.64</v>
          </cell>
          <cell r="I24" t="str">
            <v>N</v>
          </cell>
          <cell r="J24">
            <v>37.800000000000004</v>
          </cell>
          <cell r="K24">
            <v>0</v>
          </cell>
        </row>
        <row r="25">
          <cell r="B25">
            <v>10.620833333333334</v>
          </cell>
          <cell r="C25">
            <v>17</v>
          </cell>
          <cell r="D25">
            <v>7.9</v>
          </cell>
          <cell r="E25">
            <v>89.916666666666671</v>
          </cell>
          <cell r="F25">
            <v>97</v>
          </cell>
          <cell r="G25">
            <v>72</v>
          </cell>
          <cell r="H25">
            <v>18.720000000000002</v>
          </cell>
          <cell r="I25" t="str">
            <v>N</v>
          </cell>
          <cell r="J25">
            <v>34.92</v>
          </cell>
          <cell r="K25">
            <v>3</v>
          </cell>
        </row>
        <row r="26">
          <cell r="B26">
            <v>10.479166666666664</v>
          </cell>
          <cell r="C26">
            <v>13.8</v>
          </cell>
          <cell r="D26">
            <v>8.6</v>
          </cell>
          <cell r="E26">
            <v>95.25</v>
          </cell>
          <cell r="F26">
            <v>98</v>
          </cell>
          <cell r="G26">
            <v>87</v>
          </cell>
          <cell r="H26">
            <v>12.24</v>
          </cell>
          <cell r="I26" t="str">
            <v>N</v>
          </cell>
          <cell r="J26">
            <v>27</v>
          </cell>
          <cell r="K26">
            <v>11.399999999999999</v>
          </cell>
        </row>
        <row r="27">
          <cell r="B27">
            <v>18.062500000000004</v>
          </cell>
          <cell r="C27">
            <v>28.1</v>
          </cell>
          <cell r="D27">
            <v>12.7</v>
          </cell>
          <cell r="E27">
            <v>83.541666666666671</v>
          </cell>
          <cell r="F27">
            <v>99</v>
          </cell>
          <cell r="G27">
            <v>50</v>
          </cell>
          <cell r="H27">
            <v>14.04</v>
          </cell>
          <cell r="I27" t="str">
            <v>SO</v>
          </cell>
          <cell r="J27">
            <v>29.52</v>
          </cell>
          <cell r="K27">
            <v>0</v>
          </cell>
        </row>
        <row r="28">
          <cell r="B28">
            <v>24.950000000000003</v>
          </cell>
          <cell r="C28">
            <v>33.5</v>
          </cell>
          <cell r="D28">
            <v>19.100000000000001</v>
          </cell>
          <cell r="E28">
            <v>60.708333333333336</v>
          </cell>
          <cell r="F28">
            <v>83</v>
          </cell>
          <cell r="G28">
            <v>35</v>
          </cell>
          <cell r="H28">
            <v>33.840000000000003</v>
          </cell>
          <cell r="I28" t="str">
            <v>S</v>
          </cell>
          <cell r="J28">
            <v>64.44</v>
          </cell>
          <cell r="K28">
            <v>0.2</v>
          </cell>
        </row>
        <row r="29">
          <cell r="B29">
            <v>15.624999999999998</v>
          </cell>
          <cell r="C29">
            <v>22.2</v>
          </cell>
          <cell r="D29">
            <v>9.9</v>
          </cell>
          <cell r="E29">
            <v>57.291666666666664</v>
          </cell>
          <cell r="F29">
            <v>81</v>
          </cell>
          <cell r="G29">
            <v>28</v>
          </cell>
          <cell r="H29">
            <v>24.48</v>
          </cell>
          <cell r="I29" t="str">
            <v>N</v>
          </cell>
          <cell r="J29">
            <v>50.76</v>
          </cell>
          <cell r="K29">
            <v>0</v>
          </cell>
        </row>
        <row r="30">
          <cell r="B30">
            <v>14.041666666666666</v>
          </cell>
          <cell r="C30">
            <v>21.7</v>
          </cell>
          <cell r="D30">
            <v>6.1</v>
          </cell>
          <cell r="E30">
            <v>42.5</v>
          </cell>
          <cell r="F30">
            <v>74</v>
          </cell>
          <cell r="G30">
            <v>13</v>
          </cell>
          <cell r="H30">
            <v>17.64</v>
          </cell>
          <cell r="I30" t="str">
            <v>N</v>
          </cell>
          <cell r="J30">
            <v>35.64</v>
          </cell>
          <cell r="K30">
            <v>0</v>
          </cell>
        </row>
        <row r="31">
          <cell r="B31">
            <v>15.841666666666663</v>
          </cell>
          <cell r="C31">
            <v>25.4</v>
          </cell>
          <cell r="D31">
            <v>5.6</v>
          </cell>
          <cell r="E31">
            <v>45.333333333333336</v>
          </cell>
          <cell r="F31">
            <v>67</v>
          </cell>
          <cell r="G31">
            <v>31</v>
          </cell>
          <cell r="H31">
            <v>16.559999999999999</v>
          </cell>
          <cell r="I31" t="str">
            <v>NO</v>
          </cell>
          <cell r="J31">
            <v>34.200000000000003</v>
          </cell>
          <cell r="K31">
            <v>0</v>
          </cell>
        </row>
        <row r="32">
          <cell r="B32">
            <v>22.05</v>
          </cell>
          <cell r="C32">
            <v>31.1</v>
          </cell>
          <cell r="D32">
            <v>14.6</v>
          </cell>
          <cell r="E32">
            <v>53.583333333333336</v>
          </cell>
          <cell r="F32">
            <v>74</v>
          </cell>
          <cell r="G32">
            <v>32</v>
          </cell>
          <cell r="H32">
            <v>21.96</v>
          </cell>
          <cell r="I32" t="str">
            <v>SO</v>
          </cell>
          <cell r="J32">
            <v>42.84</v>
          </cell>
          <cell r="K32">
            <v>0</v>
          </cell>
        </row>
        <row r="33">
          <cell r="B33">
            <v>25.929166666666671</v>
          </cell>
          <cell r="C33">
            <v>33.4</v>
          </cell>
          <cell r="D33">
            <v>18.8</v>
          </cell>
          <cell r="E33">
            <v>47.75</v>
          </cell>
          <cell r="F33">
            <v>76</v>
          </cell>
          <cell r="G33">
            <v>22</v>
          </cell>
          <cell r="H33">
            <v>20.88</v>
          </cell>
          <cell r="I33" t="str">
            <v>SO</v>
          </cell>
          <cell r="J33">
            <v>41.04</v>
          </cell>
          <cell r="K33">
            <v>0</v>
          </cell>
        </row>
        <row r="34">
          <cell r="B34">
            <v>26.724999999999998</v>
          </cell>
          <cell r="C34">
            <v>35.9</v>
          </cell>
          <cell r="D34">
            <v>19</v>
          </cell>
          <cell r="E34">
            <v>37.625</v>
          </cell>
          <cell r="F34">
            <v>56</v>
          </cell>
          <cell r="G34">
            <v>20</v>
          </cell>
          <cell r="H34">
            <v>22.68</v>
          </cell>
          <cell r="I34" t="str">
            <v>SO</v>
          </cell>
          <cell r="J34">
            <v>42.84</v>
          </cell>
          <cell r="K34">
            <v>0</v>
          </cell>
        </row>
        <row r="35">
          <cell r="B35">
            <v>26.875</v>
          </cell>
          <cell r="C35">
            <v>34.6</v>
          </cell>
          <cell r="D35">
            <v>20.2</v>
          </cell>
          <cell r="E35">
            <v>44.958333333333336</v>
          </cell>
          <cell r="F35">
            <v>65</v>
          </cell>
          <cell r="G35">
            <v>27</v>
          </cell>
          <cell r="H35">
            <v>20.88</v>
          </cell>
          <cell r="I35" t="str">
            <v>SE</v>
          </cell>
          <cell r="J35">
            <v>42.480000000000004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15.783333333333331</v>
          </cell>
          <cell r="C5">
            <v>24.4</v>
          </cell>
          <cell r="D5">
            <v>9.6999999999999993</v>
          </cell>
          <cell r="E5">
            <v>62.666666666666664</v>
          </cell>
          <cell r="F5">
            <v>86</v>
          </cell>
          <cell r="G5">
            <v>35</v>
          </cell>
          <cell r="H5">
            <v>11.520000000000001</v>
          </cell>
          <cell r="I5" t="str">
            <v>O</v>
          </cell>
          <cell r="J5">
            <v>20.16</v>
          </cell>
          <cell r="K5">
            <v>0</v>
          </cell>
        </row>
        <row r="6">
          <cell r="B6">
            <v>18.841666666666665</v>
          </cell>
          <cell r="C6">
            <v>24.2</v>
          </cell>
          <cell r="D6">
            <v>15.7</v>
          </cell>
          <cell r="E6">
            <v>71.458333333333329</v>
          </cell>
          <cell r="F6">
            <v>94</v>
          </cell>
          <cell r="G6">
            <v>49</v>
          </cell>
          <cell r="H6">
            <v>16.920000000000002</v>
          </cell>
          <cell r="I6" t="str">
            <v>S</v>
          </cell>
          <cell r="J6">
            <v>30.240000000000002</v>
          </cell>
          <cell r="K6">
            <v>6.6</v>
          </cell>
        </row>
        <row r="7">
          <cell r="B7">
            <v>16.966666666666665</v>
          </cell>
          <cell r="C7">
            <v>18</v>
          </cell>
          <cell r="D7">
            <v>16.3</v>
          </cell>
          <cell r="E7">
            <v>98.875</v>
          </cell>
          <cell r="F7">
            <v>100</v>
          </cell>
          <cell r="G7">
            <v>93</v>
          </cell>
          <cell r="H7">
            <v>15.840000000000002</v>
          </cell>
          <cell r="I7" t="str">
            <v>S</v>
          </cell>
          <cell r="J7">
            <v>36.36</v>
          </cell>
          <cell r="K7">
            <v>78.40000000000002</v>
          </cell>
        </row>
        <row r="8">
          <cell r="B8">
            <v>17.416666666666661</v>
          </cell>
          <cell r="C8">
            <v>19.2</v>
          </cell>
          <cell r="D8">
            <v>16.5</v>
          </cell>
          <cell r="E8">
            <v>95</v>
          </cell>
          <cell r="F8">
            <v>100</v>
          </cell>
          <cell r="G8">
            <v>89</v>
          </cell>
          <cell r="H8">
            <v>7.9200000000000008</v>
          </cell>
          <cell r="I8" t="str">
            <v>S</v>
          </cell>
          <cell r="J8">
            <v>19.079999999999998</v>
          </cell>
          <cell r="K8">
            <v>1.2</v>
          </cell>
        </row>
        <row r="9">
          <cell r="B9">
            <v>16.012500000000003</v>
          </cell>
          <cell r="C9">
            <v>18.2</v>
          </cell>
          <cell r="D9">
            <v>13.5</v>
          </cell>
          <cell r="E9">
            <v>83.913043478260875</v>
          </cell>
          <cell r="F9">
            <v>100</v>
          </cell>
          <cell r="G9">
            <v>51</v>
          </cell>
          <cell r="H9">
            <v>8.2799999999999994</v>
          </cell>
          <cell r="I9" t="str">
            <v>O</v>
          </cell>
          <cell r="J9">
            <v>17.28</v>
          </cell>
          <cell r="K9">
            <v>0</v>
          </cell>
        </row>
        <row r="10">
          <cell r="B10">
            <v>16.675000000000001</v>
          </cell>
          <cell r="C10">
            <v>23.9</v>
          </cell>
          <cell r="D10">
            <v>11.8</v>
          </cell>
          <cell r="E10">
            <v>76.375</v>
          </cell>
          <cell r="F10">
            <v>95</v>
          </cell>
          <cell r="G10">
            <v>51</v>
          </cell>
          <cell r="H10">
            <v>10.8</v>
          </cell>
          <cell r="I10" t="str">
            <v>SO</v>
          </cell>
          <cell r="J10">
            <v>18.720000000000002</v>
          </cell>
          <cell r="K10">
            <v>0</v>
          </cell>
        </row>
        <row r="11">
          <cell r="B11">
            <v>16.762499999999996</v>
          </cell>
          <cell r="C11">
            <v>21</v>
          </cell>
          <cell r="D11">
            <v>13.8</v>
          </cell>
          <cell r="E11">
            <v>86.8</v>
          </cell>
          <cell r="F11">
            <v>100</v>
          </cell>
          <cell r="G11">
            <v>70</v>
          </cell>
          <cell r="H11">
            <v>21.240000000000002</v>
          </cell>
          <cell r="I11" t="str">
            <v>SE</v>
          </cell>
          <cell r="J11">
            <v>39.24</v>
          </cell>
          <cell r="K11">
            <v>0.2</v>
          </cell>
        </row>
        <row r="12">
          <cell r="B12">
            <v>16.612500000000001</v>
          </cell>
          <cell r="C12">
            <v>18.3</v>
          </cell>
          <cell r="D12">
            <v>15.3</v>
          </cell>
          <cell r="E12">
            <v>93.041666666666671</v>
          </cell>
          <cell r="F12">
            <v>100</v>
          </cell>
          <cell r="G12">
            <v>83</v>
          </cell>
          <cell r="H12">
            <v>13.32</v>
          </cell>
          <cell r="I12" t="str">
            <v>SE</v>
          </cell>
          <cell r="J12">
            <v>27.36</v>
          </cell>
          <cell r="K12">
            <v>19.200000000000003</v>
          </cell>
        </row>
        <row r="13">
          <cell r="B13">
            <v>14.345833333333337</v>
          </cell>
          <cell r="C13">
            <v>19</v>
          </cell>
          <cell r="D13">
            <v>9.1999999999999993</v>
          </cell>
          <cell r="E13">
            <v>71</v>
          </cell>
          <cell r="F13">
            <v>100</v>
          </cell>
          <cell r="G13">
            <v>37</v>
          </cell>
          <cell r="H13">
            <v>19.079999999999998</v>
          </cell>
          <cell r="I13" t="str">
            <v>NO</v>
          </cell>
          <cell r="J13">
            <v>47.519999999999996</v>
          </cell>
          <cell r="K13">
            <v>0.4</v>
          </cell>
        </row>
        <row r="14">
          <cell r="B14">
            <v>12.137500000000001</v>
          </cell>
          <cell r="C14">
            <v>19.899999999999999</v>
          </cell>
          <cell r="D14">
            <v>6</v>
          </cell>
          <cell r="E14">
            <v>74.875</v>
          </cell>
          <cell r="F14">
            <v>98</v>
          </cell>
          <cell r="G14">
            <v>39</v>
          </cell>
          <cell r="H14">
            <v>13.32</v>
          </cell>
          <cell r="I14" t="str">
            <v>O</v>
          </cell>
          <cell r="J14">
            <v>24.840000000000003</v>
          </cell>
          <cell r="K14">
            <v>0</v>
          </cell>
        </row>
        <row r="15">
          <cell r="B15">
            <v>13.458333333333334</v>
          </cell>
          <cell r="C15">
            <v>23.3</v>
          </cell>
          <cell r="D15">
            <v>4.7</v>
          </cell>
          <cell r="E15">
            <v>64.875</v>
          </cell>
          <cell r="F15">
            <v>99</v>
          </cell>
          <cell r="G15">
            <v>24</v>
          </cell>
          <cell r="H15">
            <v>10.08</v>
          </cell>
          <cell r="I15" t="str">
            <v>O</v>
          </cell>
          <cell r="J15">
            <v>18.720000000000002</v>
          </cell>
          <cell r="K15">
            <v>0</v>
          </cell>
        </row>
        <row r="16">
          <cell r="B16">
            <v>15.633333333333335</v>
          </cell>
          <cell r="C16">
            <v>26.3</v>
          </cell>
          <cell r="D16">
            <v>5.8</v>
          </cell>
          <cell r="E16">
            <v>60.333333333333336</v>
          </cell>
          <cell r="F16">
            <v>99</v>
          </cell>
          <cell r="G16">
            <v>25</v>
          </cell>
          <cell r="H16">
            <v>12.24</v>
          </cell>
          <cell r="I16" t="str">
            <v>SE</v>
          </cell>
          <cell r="J16">
            <v>27.36</v>
          </cell>
          <cell r="K16">
            <v>0</v>
          </cell>
        </row>
        <row r="17">
          <cell r="B17">
            <v>18.679166666666667</v>
          </cell>
          <cell r="C17">
            <v>26.5</v>
          </cell>
          <cell r="D17">
            <v>11.5</v>
          </cell>
          <cell r="E17">
            <v>52.958333333333336</v>
          </cell>
          <cell r="F17">
            <v>86</v>
          </cell>
          <cell r="G17">
            <v>27</v>
          </cell>
          <cell r="H17">
            <v>19.440000000000001</v>
          </cell>
          <cell r="I17" t="str">
            <v>S</v>
          </cell>
          <cell r="J17">
            <v>36.36</v>
          </cell>
          <cell r="K17">
            <v>0</v>
          </cell>
        </row>
        <row r="18">
          <cell r="B18">
            <v>19.179166666666664</v>
          </cell>
          <cell r="C18">
            <v>29.4</v>
          </cell>
          <cell r="D18">
            <v>9.9</v>
          </cell>
          <cell r="E18">
            <v>55.541666666666664</v>
          </cell>
          <cell r="F18">
            <v>85</v>
          </cell>
          <cell r="G18">
            <v>27</v>
          </cell>
          <cell r="H18">
            <v>14.4</v>
          </cell>
          <cell r="I18" t="str">
            <v>SE</v>
          </cell>
          <cell r="J18">
            <v>26.64</v>
          </cell>
          <cell r="K18">
            <v>0</v>
          </cell>
        </row>
        <row r="19">
          <cell r="B19">
            <v>18.983333333333334</v>
          </cell>
          <cell r="C19">
            <v>24.3</v>
          </cell>
          <cell r="D19">
            <v>15</v>
          </cell>
          <cell r="E19">
            <v>71.125</v>
          </cell>
          <cell r="F19">
            <v>86</v>
          </cell>
          <cell r="G19">
            <v>48</v>
          </cell>
          <cell r="H19">
            <v>15.48</v>
          </cell>
          <cell r="I19" t="str">
            <v>O</v>
          </cell>
          <cell r="J19">
            <v>26.28</v>
          </cell>
          <cell r="K19">
            <v>0</v>
          </cell>
        </row>
        <row r="20">
          <cell r="B20">
            <v>18.341666666666665</v>
          </cell>
          <cell r="C20">
            <v>25</v>
          </cell>
          <cell r="D20">
            <v>13.6</v>
          </cell>
          <cell r="E20">
            <v>76.352941176470594</v>
          </cell>
          <cell r="F20">
            <v>100</v>
          </cell>
          <cell r="G20">
            <v>49</v>
          </cell>
          <cell r="H20">
            <v>14.4</v>
          </cell>
          <cell r="I20" t="str">
            <v>SE</v>
          </cell>
          <cell r="J20">
            <v>26.64</v>
          </cell>
          <cell r="K20">
            <v>0.4</v>
          </cell>
        </row>
        <row r="21">
          <cell r="B21">
            <v>18.737500000000001</v>
          </cell>
          <cell r="C21">
            <v>26.1</v>
          </cell>
          <cell r="D21">
            <v>13.3</v>
          </cell>
          <cell r="E21">
            <v>74.458333333333329</v>
          </cell>
          <cell r="F21">
            <v>99</v>
          </cell>
          <cell r="G21">
            <v>44</v>
          </cell>
          <cell r="H21">
            <v>18.36</v>
          </cell>
          <cell r="I21" t="str">
            <v>S</v>
          </cell>
          <cell r="J21">
            <v>31.680000000000003</v>
          </cell>
          <cell r="K21">
            <v>0</v>
          </cell>
        </row>
        <row r="22">
          <cell r="B22">
            <v>20.237500000000001</v>
          </cell>
          <cell r="C22">
            <v>28</v>
          </cell>
          <cell r="D22">
            <v>14</v>
          </cell>
          <cell r="E22">
            <v>67.875</v>
          </cell>
          <cell r="F22">
            <v>90</v>
          </cell>
          <cell r="G22">
            <v>40</v>
          </cell>
          <cell r="H22">
            <v>19.8</v>
          </cell>
          <cell r="I22" t="str">
            <v>S</v>
          </cell>
          <cell r="J22">
            <v>39.96</v>
          </cell>
          <cell r="K22">
            <v>0</v>
          </cell>
        </row>
        <row r="23">
          <cell r="B23">
            <v>22.575000000000003</v>
          </cell>
          <cell r="C23">
            <v>31.1</v>
          </cell>
          <cell r="D23">
            <v>15.8</v>
          </cell>
          <cell r="E23">
            <v>58.583333333333336</v>
          </cell>
          <cell r="F23">
            <v>83</v>
          </cell>
          <cell r="G23">
            <v>27</v>
          </cell>
          <cell r="H23">
            <v>19.440000000000001</v>
          </cell>
          <cell r="I23" t="str">
            <v>SE</v>
          </cell>
          <cell r="J23">
            <v>35.64</v>
          </cell>
          <cell r="K23">
            <v>0</v>
          </cell>
        </row>
        <row r="24">
          <cell r="B24">
            <v>15.879166666666665</v>
          </cell>
          <cell r="C24">
            <v>24.4</v>
          </cell>
          <cell r="D24">
            <v>10.7</v>
          </cell>
          <cell r="E24">
            <v>83.583333333333329</v>
          </cell>
          <cell r="F24">
            <v>95</v>
          </cell>
          <cell r="G24">
            <v>43</v>
          </cell>
          <cell r="H24">
            <v>16.920000000000002</v>
          </cell>
          <cell r="I24" t="str">
            <v>NO</v>
          </cell>
          <cell r="J24">
            <v>35.64</v>
          </cell>
          <cell r="K24">
            <v>0.4</v>
          </cell>
        </row>
        <row r="25">
          <cell r="B25">
            <v>10.54166666666667</v>
          </cell>
          <cell r="C25">
            <v>14.9</v>
          </cell>
          <cell r="D25">
            <v>8.4</v>
          </cell>
          <cell r="E25">
            <v>91.25</v>
          </cell>
          <cell r="F25">
            <v>100</v>
          </cell>
          <cell r="G25">
            <v>78</v>
          </cell>
          <cell r="H25">
            <v>15.48</v>
          </cell>
          <cell r="I25" t="str">
            <v>NO</v>
          </cell>
          <cell r="J25">
            <v>36.72</v>
          </cell>
          <cell r="K25">
            <v>1.6</v>
          </cell>
        </row>
        <row r="26">
          <cell r="B26">
            <v>11.299999999999999</v>
          </cell>
          <cell r="C26">
            <v>16.100000000000001</v>
          </cell>
          <cell r="D26">
            <v>9</v>
          </cell>
          <cell r="E26">
            <v>87.541666666666671</v>
          </cell>
          <cell r="F26">
            <v>100</v>
          </cell>
          <cell r="G26">
            <v>69</v>
          </cell>
          <cell r="H26">
            <v>7.5600000000000005</v>
          </cell>
          <cell r="I26" t="str">
            <v>NO</v>
          </cell>
          <cell r="J26">
            <v>23.759999999999998</v>
          </cell>
          <cell r="K26">
            <v>9.2000000000000011</v>
          </cell>
        </row>
        <row r="27">
          <cell r="B27">
            <v>17.599999999999998</v>
          </cell>
          <cell r="C27">
            <v>27.1</v>
          </cell>
          <cell r="D27">
            <v>12.4</v>
          </cell>
          <cell r="E27">
            <v>78</v>
          </cell>
          <cell r="F27">
            <v>100</v>
          </cell>
          <cell r="G27">
            <v>55</v>
          </cell>
          <cell r="H27">
            <v>16.2</v>
          </cell>
          <cell r="I27" t="str">
            <v>SE</v>
          </cell>
          <cell r="J27">
            <v>30.6</v>
          </cell>
          <cell r="K27">
            <v>0.8</v>
          </cell>
        </row>
        <row r="28">
          <cell r="B28">
            <v>23.841666666666669</v>
          </cell>
          <cell r="C28">
            <v>32.6</v>
          </cell>
          <cell r="D28">
            <v>18.7</v>
          </cell>
          <cell r="E28">
            <v>67.041666666666671</v>
          </cell>
          <cell r="F28">
            <v>85</v>
          </cell>
          <cell r="G28">
            <v>39</v>
          </cell>
          <cell r="H28">
            <v>24.48</v>
          </cell>
          <cell r="I28" t="str">
            <v>SE</v>
          </cell>
          <cell r="J28">
            <v>56.519999999999996</v>
          </cell>
          <cell r="K28">
            <v>1.7999999999999998</v>
          </cell>
        </row>
        <row r="29">
          <cell r="B29">
            <v>14.791666666666664</v>
          </cell>
          <cell r="C29">
            <v>20.399999999999999</v>
          </cell>
          <cell r="D29">
            <v>9.3000000000000007</v>
          </cell>
          <cell r="E29">
            <v>62.375</v>
          </cell>
          <cell r="F29">
            <v>89</v>
          </cell>
          <cell r="G29">
            <v>31</v>
          </cell>
          <cell r="H29">
            <v>20.88</v>
          </cell>
          <cell r="I29" t="str">
            <v>NO</v>
          </cell>
          <cell r="J29">
            <v>47.16</v>
          </cell>
          <cell r="K29">
            <v>0</v>
          </cell>
        </row>
        <row r="30">
          <cell r="B30">
            <v>12.5875</v>
          </cell>
          <cell r="C30">
            <v>19.600000000000001</v>
          </cell>
          <cell r="D30">
            <v>6.4</v>
          </cell>
          <cell r="E30">
            <v>51.375</v>
          </cell>
          <cell r="F30">
            <v>78</v>
          </cell>
          <cell r="G30">
            <v>22</v>
          </cell>
          <cell r="H30">
            <v>18</v>
          </cell>
          <cell r="I30" t="str">
            <v>O</v>
          </cell>
          <cell r="J30">
            <v>34.92</v>
          </cell>
          <cell r="K30">
            <v>0</v>
          </cell>
        </row>
        <row r="31">
          <cell r="B31">
            <v>14.512499999999998</v>
          </cell>
          <cell r="C31">
            <v>25</v>
          </cell>
          <cell r="D31">
            <v>4.3</v>
          </cell>
          <cell r="E31">
            <v>55.583333333333336</v>
          </cell>
          <cell r="F31">
            <v>89</v>
          </cell>
          <cell r="G31">
            <v>30</v>
          </cell>
          <cell r="H31">
            <v>14.04</v>
          </cell>
          <cell r="I31" t="str">
            <v>O</v>
          </cell>
          <cell r="J31">
            <v>25.92</v>
          </cell>
          <cell r="K31">
            <v>0</v>
          </cell>
        </row>
        <row r="32">
          <cell r="B32">
            <v>19.495833333333334</v>
          </cell>
          <cell r="C32">
            <v>29.2</v>
          </cell>
          <cell r="D32">
            <v>12.5</v>
          </cell>
          <cell r="E32">
            <v>61.208333333333336</v>
          </cell>
          <cell r="F32">
            <v>80</v>
          </cell>
          <cell r="G32">
            <v>43</v>
          </cell>
          <cell r="H32">
            <v>21.6</v>
          </cell>
          <cell r="I32" t="str">
            <v>SE</v>
          </cell>
          <cell r="J32">
            <v>39.6</v>
          </cell>
          <cell r="K32">
            <v>0</v>
          </cell>
        </row>
        <row r="33">
          <cell r="B33">
            <v>24.004166666666666</v>
          </cell>
          <cell r="C33">
            <v>31.7</v>
          </cell>
          <cell r="D33">
            <v>17.3</v>
          </cell>
          <cell r="E33">
            <v>58.916666666666664</v>
          </cell>
          <cell r="F33">
            <v>87</v>
          </cell>
          <cell r="G33">
            <v>31</v>
          </cell>
          <cell r="H33">
            <v>24.840000000000003</v>
          </cell>
          <cell r="I33" t="str">
            <v>SE</v>
          </cell>
          <cell r="J33">
            <v>43.2</v>
          </cell>
          <cell r="K33">
            <v>0</v>
          </cell>
        </row>
        <row r="34">
          <cell r="B34">
            <v>24.970833333333331</v>
          </cell>
          <cell r="C34">
            <v>35.1</v>
          </cell>
          <cell r="D34">
            <v>16.899999999999999</v>
          </cell>
          <cell r="E34">
            <v>47.458333333333336</v>
          </cell>
          <cell r="F34">
            <v>73</v>
          </cell>
          <cell r="G34">
            <v>21</v>
          </cell>
          <cell r="H34">
            <v>16.559999999999999</v>
          </cell>
          <cell r="I34" t="str">
            <v>SE</v>
          </cell>
          <cell r="J34">
            <v>33.480000000000004</v>
          </cell>
          <cell r="K34">
            <v>0</v>
          </cell>
        </row>
        <row r="35">
          <cell r="B35">
            <v>25.158333333333335</v>
          </cell>
          <cell r="C35">
            <v>33</v>
          </cell>
          <cell r="D35">
            <v>18.8</v>
          </cell>
          <cell r="E35">
            <v>53.166666666666664</v>
          </cell>
          <cell r="F35">
            <v>87</v>
          </cell>
          <cell r="G35">
            <v>31</v>
          </cell>
          <cell r="H35">
            <v>15.120000000000001</v>
          </cell>
          <cell r="I35" t="str">
            <v>SE</v>
          </cell>
          <cell r="J35">
            <v>43.92</v>
          </cell>
          <cell r="K35">
            <v>6.2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19.108333333333334</v>
          </cell>
          <cell r="C5">
            <v>27.2</v>
          </cell>
          <cell r="D5">
            <v>13.9</v>
          </cell>
          <cell r="E5">
            <v>48.541666666666664</v>
          </cell>
          <cell r="F5">
            <v>65</v>
          </cell>
          <cell r="G5">
            <v>28</v>
          </cell>
          <cell r="H5">
            <v>15.120000000000001</v>
          </cell>
          <cell r="I5" t="str">
            <v>S</v>
          </cell>
          <cell r="J5">
            <v>25.56</v>
          </cell>
          <cell r="K5">
            <v>0</v>
          </cell>
        </row>
        <row r="6">
          <cell r="B6">
            <v>20.75</v>
          </cell>
          <cell r="C6">
            <v>27.3</v>
          </cell>
          <cell r="D6">
            <v>16.3</v>
          </cell>
          <cell r="E6">
            <v>63.541666666666664</v>
          </cell>
          <cell r="F6">
            <v>80</v>
          </cell>
          <cell r="G6">
            <v>42</v>
          </cell>
          <cell r="H6">
            <v>12.24</v>
          </cell>
          <cell r="I6" t="str">
            <v>L</v>
          </cell>
          <cell r="J6">
            <v>25.2</v>
          </cell>
          <cell r="K6">
            <v>0</v>
          </cell>
        </row>
        <row r="7">
          <cell r="B7">
            <v>18.358333333333334</v>
          </cell>
          <cell r="C7">
            <v>22.4</v>
          </cell>
          <cell r="D7">
            <v>16.8</v>
          </cell>
          <cell r="E7">
            <v>86.458333333333329</v>
          </cell>
          <cell r="F7">
            <v>96</v>
          </cell>
          <cell r="G7">
            <v>58</v>
          </cell>
          <cell r="H7">
            <v>16.920000000000002</v>
          </cell>
          <cell r="I7" t="str">
            <v>L</v>
          </cell>
          <cell r="J7">
            <v>34.56</v>
          </cell>
          <cell r="K7">
            <v>8.8000000000000007</v>
          </cell>
        </row>
        <row r="8">
          <cell r="B8">
            <v>17.745833333333337</v>
          </cell>
          <cell r="C8">
            <v>19.2</v>
          </cell>
          <cell r="D8">
            <v>16.8</v>
          </cell>
          <cell r="E8">
            <v>93.416666666666671</v>
          </cell>
          <cell r="F8">
            <v>98</v>
          </cell>
          <cell r="G8">
            <v>83</v>
          </cell>
          <cell r="H8">
            <v>9</v>
          </cell>
          <cell r="I8" t="str">
            <v>NE</v>
          </cell>
          <cell r="J8">
            <v>23.040000000000003</v>
          </cell>
          <cell r="K8">
            <v>4.3999999999999995</v>
          </cell>
        </row>
        <row r="9">
          <cell r="B9">
            <v>17.045833333333331</v>
          </cell>
          <cell r="C9">
            <v>18.600000000000001</v>
          </cell>
          <cell r="D9">
            <v>15.5</v>
          </cell>
          <cell r="E9">
            <v>94.208333333333329</v>
          </cell>
          <cell r="F9">
            <v>96</v>
          </cell>
          <cell r="G9">
            <v>89</v>
          </cell>
          <cell r="H9">
            <v>11.16</v>
          </cell>
          <cell r="I9" t="str">
            <v>S</v>
          </cell>
          <cell r="J9">
            <v>23.759999999999998</v>
          </cell>
          <cell r="K9">
            <v>18.400000000000006</v>
          </cell>
        </row>
        <row r="10">
          <cell r="B10">
            <v>16.445833333333333</v>
          </cell>
          <cell r="C10">
            <v>20</v>
          </cell>
          <cell r="D10">
            <v>14.9</v>
          </cell>
          <cell r="E10">
            <v>90.25</v>
          </cell>
          <cell r="F10">
            <v>97</v>
          </cell>
          <cell r="G10">
            <v>69</v>
          </cell>
          <cell r="H10">
            <v>9.3600000000000012</v>
          </cell>
          <cell r="I10" t="str">
            <v>NE</v>
          </cell>
          <cell r="J10">
            <v>18.720000000000002</v>
          </cell>
          <cell r="K10">
            <v>8.6</v>
          </cell>
        </row>
        <row r="11">
          <cell r="B11">
            <v>17.3125</v>
          </cell>
          <cell r="C11">
            <v>22.6</v>
          </cell>
          <cell r="D11">
            <v>14.1</v>
          </cell>
          <cell r="E11">
            <v>87.458333333333329</v>
          </cell>
          <cell r="F11">
            <v>97</v>
          </cell>
          <cell r="G11">
            <v>65</v>
          </cell>
          <cell r="H11">
            <v>16.559999999999999</v>
          </cell>
          <cell r="I11" t="str">
            <v>L</v>
          </cell>
          <cell r="J11">
            <v>32.76</v>
          </cell>
          <cell r="K11">
            <v>0.2</v>
          </cell>
        </row>
        <row r="12">
          <cell r="B12">
            <v>17.762499999999999</v>
          </cell>
          <cell r="C12">
            <v>21.3</v>
          </cell>
          <cell r="D12">
            <v>16.5</v>
          </cell>
          <cell r="E12">
            <v>88.375</v>
          </cell>
          <cell r="F12">
            <v>96</v>
          </cell>
          <cell r="G12">
            <v>71</v>
          </cell>
          <cell r="H12">
            <v>14.4</v>
          </cell>
          <cell r="I12" t="str">
            <v>L</v>
          </cell>
          <cell r="J12">
            <v>32.4</v>
          </cell>
          <cell r="K12">
            <v>33.200000000000003</v>
          </cell>
        </row>
        <row r="13">
          <cell r="B13">
            <v>16.016666666666669</v>
          </cell>
          <cell r="C13">
            <v>19.899999999999999</v>
          </cell>
          <cell r="D13">
            <v>11.5</v>
          </cell>
          <cell r="E13">
            <v>68.583333333333329</v>
          </cell>
          <cell r="F13">
            <v>96</v>
          </cell>
          <cell r="G13">
            <v>40</v>
          </cell>
          <cell r="H13">
            <v>25.56</v>
          </cell>
          <cell r="I13" t="str">
            <v>SO</v>
          </cell>
          <cell r="J13">
            <v>47.519999999999996</v>
          </cell>
          <cell r="K13">
            <v>4.2</v>
          </cell>
        </row>
        <row r="14">
          <cell r="B14">
            <v>12.670833333333333</v>
          </cell>
          <cell r="C14">
            <v>20.399999999999999</v>
          </cell>
          <cell r="D14">
            <v>6.5</v>
          </cell>
          <cell r="E14">
            <v>67.458333333333329</v>
          </cell>
          <cell r="F14">
            <v>94</v>
          </cell>
          <cell r="G14">
            <v>39</v>
          </cell>
          <cell r="H14">
            <v>11.879999999999999</v>
          </cell>
          <cell r="I14" t="str">
            <v>SO</v>
          </cell>
          <cell r="J14">
            <v>22.32</v>
          </cell>
          <cell r="K14">
            <v>0</v>
          </cell>
        </row>
        <row r="15">
          <cell r="B15">
            <v>15.545833333333333</v>
          </cell>
          <cell r="C15">
            <v>23.8</v>
          </cell>
          <cell r="D15">
            <v>8.9</v>
          </cell>
          <cell r="E15">
            <v>55.333333333333336</v>
          </cell>
          <cell r="F15">
            <v>80</v>
          </cell>
          <cell r="G15">
            <v>19</v>
          </cell>
          <cell r="H15">
            <v>9.3600000000000012</v>
          </cell>
          <cell r="I15" t="str">
            <v>S</v>
          </cell>
          <cell r="J15">
            <v>18.36</v>
          </cell>
          <cell r="K15">
            <v>0</v>
          </cell>
        </row>
        <row r="16">
          <cell r="B16">
            <v>19.079166666666669</v>
          </cell>
          <cell r="C16">
            <v>28.2</v>
          </cell>
          <cell r="D16">
            <v>11.3</v>
          </cell>
          <cell r="E16">
            <v>43.166666666666664</v>
          </cell>
          <cell r="F16">
            <v>69</v>
          </cell>
          <cell r="G16">
            <v>17</v>
          </cell>
          <cell r="H16">
            <v>10.44</v>
          </cell>
          <cell r="I16" t="str">
            <v>S</v>
          </cell>
          <cell r="J16">
            <v>22.68</v>
          </cell>
          <cell r="K16">
            <v>0</v>
          </cell>
        </row>
        <row r="17">
          <cell r="B17">
            <v>20.066666666666663</v>
          </cell>
          <cell r="C17">
            <v>28.3</v>
          </cell>
          <cell r="D17">
            <v>13.7</v>
          </cell>
          <cell r="E17">
            <v>47.916666666666664</v>
          </cell>
          <cell r="F17">
            <v>76</v>
          </cell>
          <cell r="G17">
            <v>26</v>
          </cell>
          <cell r="H17">
            <v>15.120000000000001</v>
          </cell>
          <cell r="I17" t="str">
            <v>L</v>
          </cell>
          <cell r="J17">
            <v>28.8</v>
          </cell>
          <cell r="K17">
            <v>0</v>
          </cell>
        </row>
        <row r="18">
          <cell r="B18">
            <v>21.125000000000004</v>
          </cell>
          <cell r="C18">
            <v>30.1</v>
          </cell>
          <cell r="D18">
            <v>13.8</v>
          </cell>
          <cell r="E18">
            <v>51.041666666666664</v>
          </cell>
          <cell r="F18">
            <v>80</v>
          </cell>
          <cell r="G18">
            <v>23</v>
          </cell>
          <cell r="H18">
            <v>11.520000000000001</v>
          </cell>
          <cell r="I18" t="str">
            <v>L</v>
          </cell>
          <cell r="J18">
            <v>25.56</v>
          </cell>
          <cell r="K18">
            <v>0</v>
          </cell>
        </row>
        <row r="19">
          <cell r="B19">
            <v>19.191666666666666</v>
          </cell>
          <cell r="C19">
            <v>22.8</v>
          </cell>
          <cell r="D19">
            <v>15.2</v>
          </cell>
          <cell r="E19">
            <v>66</v>
          </cell>
          <cell r="F19">
            <v>82</v>
          </cell>
          <cell r="G19">
            <v>50</v>
          </cell>
          <cell r="H19">
            <v>15.48</v>
          </cell>
          <cell r="I19" t="str">
            <v>S</v>
          </cell>
          <cell r="J19">
            <v>25.2</v>
          </cell>
          <cell r="K19">
            <v>0.4</v>
          </cell>
        </row>
        <row r="20">
          <cell r="B20">
            <v>18.475000000000005</v>
          </cell>
          <cell r="C20">
            <v>22.8</v>
          </cell>
          <cell r="D20">
            <v>14.8</v>
          </cell>
          <cell r="E20">
            <v>79.458333333333329</v>
          </cell>
          <cell r="F20">
            <v>95</v>
          </cell>
          <cell r="G20">
            <v>58</v>
          </cell>
          <cell r="H20">
            <v>13.68</v>
          </cell>
          <cell r="I20" t="str">
            <v>L</v>
          </cell>
          <cell r="J20">
            <v>26.64</v>
          </cell>
          <cell r="K20">
            <v>0.6</v>
          </cell>
        </row>
        <row r="21">
          <cell r="B21">
            <v>19.641666666666666</v>
          </cell>
          <cell r="C21">
            <v>27.7</v>
          </cell>
          <cell r="D21">
            <v>14.1</v>
          </cell>
          <cell r="E21">
            <v>70</v>
          </cell>
          <cell r="F21">
            <v>90</v>
          </cell>
          <cell r="G21">
            <v>40</v>
          </cell>
          <cell r="H21">
            <v>14.4</v>
          </cell>
          <cell r="I21" t="str">
            <v>L</v>
          </cell>
          <cell r="J21">
            <v>31.680000000000003</v>
          </cell>
          <cell r="K21">
            <v>0</v>
          </cell>
        </row>
        <row r="22">
          <cell r="B22">
            <v>21.341666666666669</v>
          </cell>
          <cell r="C22">
            <v>29.5</v>
          </cell>
          <cell r="D22">
            <v>14.6</v>
          </cell>
          <cell r="E22">
            <v>62.291666666666664</v>
          </cell>
          <cell r="F22">
            <v>88</v>
          </cell>
          <cell r="G22">
            <v>29</v>
          </cell>
          <cell r="H22">
            <v>17.28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24.208333333333339</v>
          </cell>
          <cell r="C23">
            <v>32.200000000000003</v>
          </cell>
          <cell r="D23">
            <v>17.3</v>
          </cell>
          <cell r="E23">
            <v>52.041666666666664</v>
          </cell>
          <cell r="F23">
            <v>79</v>
          </cell>
          <cell r="G23">
            <v>23</v>
          </cell>
          <cell r="H23">
            <v>16.920000000000002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19.716666666666672</v>
          </cell>
          <cell r="C24">
            <v>26</v>
          </cell>
          <cell r="D24">
            <v>15.9</v>
          </cell>
          <cell r="E24">
            <v>67.5</v>
          </cell>
          <cell r="F24">
            <v>88</v>
          </cell>
          <cell r="G24">
            <v>34</v>
          </cell>
          <cell r="H24">
            <v>18.36</v>
          </cell>
          <cell r="I24" t="str">
            <v>SO</v>
          </cell>
          <cell r="J24">
            <v>34.92</v>
          </cell>
          <cell r="K24">
            <v>0</v>
          </cell>
        </row>
        <row r="25">
          <cell r="B25">
            <v>12.434782608695651</v>
          </cell>
          <cell r="C25">
            <v>18.8</v>
          </cell>
          <cell r="D25">
            <v>9.6999999999999993</v>
          </cell>
          <cell r="E25">
            <v>82.521739130434781</v>
          </cell>
          <cell r="F25">
            <v>90</v>
          </cell>
          <cell r="G25">
            <v>62</v>
          </cell>
          <cell r="H25">
            <v>21.6</v>
          </cell>
          <cell r="I25" t="str">
            <v>SO</v>
          </cell>
          <cell r="J25">
            <v>39.6</v>
          </cell>
          <cell r="K25">
            <v>0</v>
          </cell>
        </row>
        <row r="26">
          <cell r="B26">
            <v>11.675000000000002</v>
          </cell>
          <cell r="C26">
            <v>14.4</v>
          </cell>
          <cell r="D26">
            <v>9.9</v>
          </cell>
          <cell r="E26">
            <v>93.291666666666671</v>
          </cell>
          <cell r="F26">
            <v>96</v>
          </cell>
          <cell r="G26">
            <v>80</v>
          </cell>
          <cell r="H26">
            <v>14.4</v>
          </cell>
          <cell r="I26" t="str">
            <v>S</v>
          </cell>
          <cell r="J26">
            <v>32.76</v>
          </cell>
          <cell r="K26">
            <v>17.000000000000004</v>
          </cell>
        </row>
        <row r="27">
          <cell r="B27">
            <v>18.666666666666668</v>
          </cell>
          <cell r="C27">
            <v>28.9</v>
          </cell>
          <cell r="D27">
            <v>13.4</v>
          </cell>
          <cell r="E27">
            <v>78.166666666666671</v>
          </cell>
          <cell r="F27">
            <v>100</v>
          </cell>
          <cell r="G27">
            <v>47</v>
          </cell>
          <cell r="H27">
            <v>16.2</v>
          </cell>
          <cell r="I27" t="str">
            <v>NE</v>
          </cell>
          <cell r="J27">
            <v>29.880000000000003</v>
          </cell>
          <cell r="K27">
            <v>1.2</v>
          </cell>
        </row>
        <row r="28">
          <cell r="B28">
            <v>25.387499999999992</v>
          </cell>
          <cell r="C28">
            <v>34.200000000000003</v>
          </cell>
          <cell r="D28">
            <v>19.399999999999999</v>
          </cell>
          <cell r="E28">
            <v>57.565217391304351</v>
          </cell>
          <cell r="F28">
            <v>94</v>
          </cell>
          <cell r="G28">
            <v>32</v>
          </cell>
          <cell r="H28">
            <v>34.200000000000003</v>
          </cell>
          <cell r="I28" t="str">
            <v>NE</v>
          </cell>
          <cell r="J28">
            <v>65.160000000000011</v>
          </cell>
          <cell r="K28">
            <v>16</v>
          </cell>
        </row>
        <row r="29">
          <cell r="B29">
            <v>16.470833333333331</v>
          </cell>
          <cell r="C29">
            <v>21.3</v>
          </cell>
          <cell r="D29">
            <v>11.4</v>
          </cell>
          <cell r="E29">
            <v>61.043478260869563</v>
          </cell>
          <cell r="F29">
            <v>85</v>
          </cell>
          <cell r="G29">
            <v>29</v>
          </cell>
          <cell r="H29">
            <v>28.8</v>
          </cell>
          <cell r="I29" t="str">
            <v>S</v>
          </cell>
          <cell r="J29">
            <v>81.72</v>
          </cell>
          <cell r="K29">
            <v>19.399999999999999</v>
          </cell>
        </row>
        <row r="30">
          <cell r="B30">
            <v>14.866666666666667</v>
          </cell>
          <cell r="C30">
            <v>21.5</v>
          </cell>
          <cell r="D30">
            <v>8.4</v>
          </cell>
          <cell r="E30">
            <v>42.333333333333336</v>
          </cell>
          <cell r="F30">
            <v>69</v>
          </cell>
          <cell r="G30">
            <v>16</v>
          </cell>
          <cell r="H30">
            <v>18.720000000000002</v>
          </cell>
          <cell r="I30" t="str">
            <v>S</v>
          </cell>
          <cell r="J30">
            <v>34.200000000000003</v>
          </cell>
          <cell r="K30">
            <v>0</v>
          </cell>
        </row>
        <row r="31">
          <cell r="B31">
            <v>17.316666666666666</v>
          </cell>
          <cell r="C31">
            <v>26.3</v>
          </cell>
          <cell r="D31">
            <v>9.8000000000000007</v>
          </cell>
          <cell r="E31">
            <v>47.083333333333336</v>
          </cell>
          <cell r="F31">
            <v>69</v>
          </cell>
          <cell r="G31">
            <v>27</v>
          </cell>
          <cell r="H31">
            <v>14.4</v>
          </cell>
          <cell r="I31" t="str">
            <v>S</v>
          </cell>
          <cell r="J31">
            <v>27</v>
          </cell>
          <cell r="K31">
            <v>0</v>
          </cell>
        </row>
        <row r="32">
          <cell r="B32">
            <v>21.670833333333338</v>
          </cell>
          <cell r="C32">
            <v>31.2</v>
          </cell>
          <cell r="D32">
            <v>14.8</v>
          </cell>
          <cell r="E32">
            <v>58.25</v>
          </cell>
          <cell r="F32">
            <v>82</v>
          </cell>
          <cell r="G32">
            <v>34</v>
          </cell>
          <cell r="H32">
            <v>15.840000000000002</v>
          </cell>
          <cell r="I32" t="str">
            <v>L</v>
          </cell>
          <cell r="J32">
            <v>33.480000000000004</v>
          </cell>
          <cell r="K32">
            <v>0</v>
          </cell>
        </row>
        <row r="33">
          <cell r="B33">
            <v>25.558333333333337</v>
          </cell>
          <cell r="C33">
            <v>32.5</v>
          </cell>
          <cell r="D33">
            <v>19.8</v>
          </cell>
          <cell r="E33">
            <v>49.958333333333336</v>
          </cell>
          <cell r="F33">
            <v>73</v>
          </cell>
          <cell r="G33">
            <v>24</v>
          </cell>
          <cell r="H33">
            <v>23.040000000000003</v>
          </cell>
          <cell r="I33" t="str">
            <v>L</v>
          </cell>
          <cell r="J33">
            <v>39.6</v>
          </cell>
          <cell r="K33">
            <v>0</v>
          </cell>
        </row>
        <row r="34">
          <cell r="B34">
            <v>26.375</v>
          </cell>
          <cell r="C34">
            <v>35.4</v>
          </cell>
          <cell r="D34">
            <v>18.5</v>
          </cell>
          <cell r="E34">
            <v>38</v>
          </cell>
          <cell r="F34">
            <v>60</v>
          </cell>
          <cell r="G34">
            <v>19</v>
          </cell>
          <cell r="H34">
            <v>19.440000000000001</v>
          </cell>
          <cell r="I34" t="str">
            <v>NE</v>
          </cell>
          <cell r="J34">
            <v>37.080000000000005</v>
          </cell>
          <cell r="K34">
            <v>0</v>
          </cell>
        </row>
        <row r="35">
          <cell r="B35">
            <v>27.720833333333335</v>
          </cell>
          <cell r="C35">
            <v>35.299999999999997</v>
          </cell>
          <cell r="D35">
            <v>21.2</v>
          </cell>
          <cell r="E35">
            <v>38.208333333333336</v>
          </cell>
          <cell r="F35">
            <v>52</v>
          </cell>
          <cell r="G35">
            <v>21</v>
          </cell>
          <cell r="H35">
            <v>19.440000000000001</v>
          </cell>
          <cell r="I35" t="str">
            <v>NE</v>
          </cell>
          <cell r="J35">
            <v>35.28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19.312500000000004</v>
          </cell>
          <cell r="C5">
            <v>26.7</v>
          </cell>
          <cell r="D5">
            <v>14.7</v>
          </cell>
          <cell r="E5">
            <v>49.125</v>
          </cell>
          <cell r="F5">
            <v>70</v>
          </cell>
          <cell r="G5">
            <v>27</v>
          </cell>
          <cell r="H5">
            <v>7.2</v>
          </cell>
          <cell r="I5" t="str">
            <v>S</v>
          </cell>
          <cell r="J5">
            <v>16.920000000000002</v>
          </cell>
          <cell r="K5">
            <v>0</v>
          </cell>
        </row>
        <row r="6">
          <cell r="B6">
            <v>21.437499999999996</v>
          </cell>
          <cell r="C6">
            <v>28.2</v>
          </cell>
          <cell r="D6">
            <v>15.4</v>
          </cell>
          <cell r="E6">
            <v>51.958333333333336</v>
          </cell>
          <cell r="F6">
            <v>71</v>
          </cell>
          <cell r="G6">
            <v>39</v>
          </cell>
          <cell r="H6">
            <v>8.2799999999999994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18.712500000000002</v>
          </cell>
          <cell r="C7">
            <v>21.6</v>
          </cell>
          <cell r="D7">
            <v>16.600000000000001</v>
          </cell>
          <cell r="E7">
            <v>81.818181818181813</v>
          </cell>
          <cell r="F7">
            <v>100</v>
          </cell>
          <cell r="G7">
            <v>60</v>
          </cell>
          <cell r="H7">
            <v>12.24</v>
          </cell>
          <cell r="I7" t="str">
            <v>SO</v>
          </cell>
          <cell r="J7">
            <v>23.759999999999998</v>
          </cell>
          <cell r="K7">
            <v>0.8</v>
          </cell>
        </row>
        <row r="8">
          <cell r="B8">
            <v>18.229166666666664</v>
          </cell>
          <cell r="C8">
            <v>19.3</v>
          </cell>
          <cell r="D8">
            <v>16.3</v>
          </cell>
          <cell r="E8">
            <v>93.625</v>
          </cell>
          <cell r="F8">
            <v>100</v>
          </cell>
          <cell r="G8">
            <v>89</v>
          </cell>
          <cell r="H8">
            <v>11.520000000000001</v>
          </cell>
          <cell r="I8" t="str">
            <v>S</v>
          </cell>
          <cell r="J8">
            <v>19.8</v>
          </cell>
          <cell r="K8">
            <v>7.2</v>
          </cell>
        </row>
        <row r="9">
          <cell r="B9">
            <v>15.412500000000003</v>
          </cell>
          <cell r="C9">
            <v>17.2</v>
          </cell>
          <cell r="D9">
            <v>14.3</v>
          </cell>
          <cell r="E9" t="str">
            <v>*</v>
          </cell>
          <cell r="F9" t="str">
            <v>*</v>
          </cell>
          <cell r="G9" t="str">
            <v>*</v>
          </cell>
          <cell r="H9">
            <v>7.2</v>
          </cell>
          <cell r="I9" t="str">
            <v>SO</v>
          </cell>
          <cell r="J9">
            <v>20.88</v>
          </cell>
          <cell r="K9">
            <v>30</v>
          </cell>
        </row>
        <row r="10">
          <cell r="B10">
            <v>18.329166666666669</v>
          </cell>
          <cell r="C10">
            <v>23.7</v>
          </cell>
          <cell r="D10">
            <v>15.4</v>
          </cell>
          <cell r="E10">
            <v>68.545454545454547</v>
          </cell>
          <cell r="F10">
            <v>99</v>
          </cell>
          <cell r="G10">
            <v>54</v>
          </cell>
          <cell r="H10">
            <v>12.24</v>
          </cell>
          <cell r="I10" t="str">
            <v>L</v>
          </cell>
          <cell r="J10">
            <v>23.040000000000003</v>
          </cell>
          <cell r="K10">
            <v>1.7999999999999998</v>
          </cell>
        </row>
        <row r="11">
          <cell r="B11">
            <v>20.05</v>
          </cell>
          <cell r="C11">
            <v>28.5</v>
          </cell>
          <cell r="D11">
            <v>14.2</v>
          </cell>
          <cell r="E11">
            <v>69.411764705882348</v>
          </cell>
          <cell r="F11">
            <v>100</v>
          </cell>
          <cell r="G11">
            <v>46</v>
          </cell>
          <cell r="H11">
            <v>15.840000000000002</v>
          </cell>
          <cell r="I11" t="str">
            <v>NE</v>
          </cell>
          <cell r="J11">
            <v>28.8</v>
          </cell>
          <cell r="K11">
            <v>0</v>
          </cell>
        </row>
        <row r="12">
          <cell r="B12">
            <v>21.733333333333334</v>
          </cell>
          <cell r="C12">
            <v>27.4</v>
          </cell>
          <cell r="D12">
            <v>19</v>
          </cell>
          <cell r="E12">
            <v>80.416666666666671</v>
          </cell>
          <cell r="F12">
            <v>100</v>
          </cell>
          <cell r="G12">
            <v>57</v>
          </cell>
          <cell r="H12">
            <v>12.96</v>
          </cell>
          <cell r="I12" t="str">
            <v>SE</v>
          </cell>
          <cell r="J12">
            <v>41.04</v>
          </cell>
          <cell r="K12">
            <v>1.2</v>
          </cell>
        </row>
        <row r="13">
          <cell r="B13">
            <v>16.558333333333334</v>
          </cell>
          <cell r="C13">
            <v>21.7</v>
          </cell>
          <cell r="D13">
            <v>11.4</v>
          </cell>
          <cell r="E13">
            <v>55.416666666666664</v>
          </cell>
          <cell r="F13">
            <v>93</v>
          </cell>
          <cell r="G13">
            <v>24</v>
          </cell>
          <cell r="H13">
            <v>13.68</v>
          </cell>
          <cell r="I13" t="str">
            <v>S</v>
          </cell>
          <cell r="J13">
            <v>41.04</v>
          </cell>
          <cell r="K13">
            <v>0</v>
          </cell>
        </row>
        <row r="14">
          <cell r="B14">
            <v>13.333333333333334</v>
          </cell>
          <cell r="C14">
            <v>23.6</v>
          </cell>
          <cell r="D14">
            <v>4</v>
          </cell>
          <cell r="E14">
            <v>62.25</v>
          </cell>
          <cell r="F14">
            <v>99</v>
          </cell>
          <cell r="G14">
            <v>29</v>
          </cell>
          <cell r="H14">
            <v>6.84</v>
          </cell>
          <cell r="I14" t="str">
            <v>SE</v>
          </cell>
          <cell r="J14">
            <v>16.559999999999999</v>
          </cell>
          <cell r="K14">
            <v>0</v>
          </cell>
        </row>
        <row r="15">
          <cell r="B15">
            <v>16.912499999999998</v>
          </cell>
          <cell r="C15">
            <v>29.1</v>
          </cell>
          <cell r="D15">
            <v>7.2</v>
          </cell>
          <cell r="E15">
            <v>57.739130434782609</v>
          </cell>
          <cell r="F15">
            <v>100</v>
          </cell>
          <cell r="G15">
            <v>15</v>
          </cell>
          <cell r="H15">
            <v>6.84</v>
          </cell>
          <cell r="I15" t="str">
            <v>SE</v>
          </cell>
          <cell r="J15">
            <v>19.8</v>
          </cell>
          <cell r="K15">
            <v>0</v>
          </cell>
        </row>
        <row r="16">
          <cell r="B16">
            <v>20.158333333333328</v>
          </cell>
          <cell r="C16">
            <v>32.200000000000003</v>
          </cell>
          <cell r="D16">
            <v>9.1</v>
          </cell>
          <cell r="E16">
            <v>48.916666666666664</v>
          </cell>
          <cell r="F16">
            <v>91</v>
          </cell>
          <cell r="G16">
            <v>17</v>
          </cell>
          <cell r="H16">
            <v>6.12</v>
          </cell>
          <cell r="I16" t="str">
            <v>SE</v>
          </cell>
          <cell r="J16">
            <v>15.840000000000002</v>
          </cell>
          <cell r="K16">
            <v>0</v>
          </cell>
        </row>
        <row r="17">
          <cell r="B17">
            <v>21.708333333333332</v>
          </cell>
          <cell r="C17">
            <v>32.6</v>
          </cell>
          <cell r="D17">
            <v>9.8000000000000007</v>
          </cell>
          <cell r="E17">
            <v>46.708333333333336</v>
          </cell>
          <cell r="F17">
            <v>92</v>
          </cell>
          <cell r="G17">
            <v>17</v>
          </cell>
          <cell r="H17">
            <v>10.44</v>
          </cell>
          <cell r="I17" t="str">
            <v>SE</v>
          </cell>
          <cell r="J17">
            <v>24.48</v>
          </cell>
          <cell r="K17">
            <v>0</v>
          </cell>
        </row>
        <row r="18">
          <cell r="B18">
            <v>20.212500000000006</v>
          </cell>
          <cell r="C18">
            <v>31.5</v>
          </cell>
          <cell r="D18">
            <v>11.1</v>
          </cell>
          <cell r="E18">
            <v>56.208333333333336</v>
          </cell>
          <cell r="F18">
            <v>88</v>
          </cell>
          <cell r="G18">
            <v>23</v>
          </cell>
          <cell r="H18">
            <v>11.879999999999999</v>
          </cell>
          <cell r="I18" t="str">
            <v>SE</v>
          </cell>
          <cell r="J18">
            <v>38.159999999999997</v>
          </cell>
          <cell r="K18">
            <v>0</v>
          </cell>
        </row>
        <row r="19">
          <cell r="B19">
            <v>17.591666666666665</v>
          </cell>
          <cell r="C19">
            <v>19.7</v>
          </cell>
          <cell r="D19">
            <v>15.9</v>
          </cell>
          <cell r="E19">
            <v>83.583333333333329</v>
          </cell>
          <cell r="F19">
            <v>100</v>
          </cell>
          <cell r="G19">
            <v>64</v>
          </cell>
          <cell r="H19">
            <v>13.68</v>
          </cell>
          <cell r="I19" t="str">
            <v>S</v>
          </cell>
          <cell r="J19">
            <v>25.92</v>
          </cell>
          <cell r="K19">
            <v>3.1999999999999997</v>
          </cell>
        </row>
        <row r="20">
          <cell r="B20">
            <v>19.499999999999996</v>
          </cell>
          <cell r="C20">
            <v>27.2</v>
          </cell>
          <cell r="D20">
            <v>15.1</v>
          </cell>
          <cell r="E20">
            <v>74.5</v>
          </cell>
          <cell r="F20">
            <v>100</v>
          </cell>
          <cell r="G20">
            <v>47</v>
          </cell>
          <cell r="H20">
            <v>7.2</v>
          </cell>
          <cell r="I20" t="str">
            <v>S</v>
          </cell>
          <cell r="J20">
            <v>17.28</v>
          </cell>
          <cell r="K20">
            <v>0.2</v>
          </cell>
        </row>
        <row r="21">
          <cell r="B21">
            <v>22.133333333333329</v>
          </cell>
          <cell r="C21">
            <v>30.7</v>
          </cell>
          <cell r="D21">
            <v>14.3</v>
          </cell>
          <cell r="E21">
            <v>64.958333333333329</v>
          </cell>
          <cell r="F21">
            <v>100</v>
          </cell>
          <cell r="G21">
            <v>31</v>
          </cell>
          <cell r="H21">
            <v>10.44</v>
          </cell>
          <cell r="I21" t="str">
            <v>SE</v>
          </cell>
          <cell r="J21">
            <v>23.400000000000002</v>
          </cell>
          <cell r="K21">
            <v>0</v>
          </cell>
        </row>
        <row r="22">
          <cell r="B22">
            <v>24.358333333333334</v>
          </cell>
          <cell r="C22">
            <v>32.799999999999997</v>
          </cell>
          <cell r="D22">
            <v>17.5</v>
          </cell>
          <cell r="E22">
            <v>51.541666666666664</v>
          </cell>
          <cell r="F22">
            <v>75</v>
          </cell>
          <cell r="G22">
            <v>23</v>
          </cell>
          <cell r="H22">
            <v>14.4</v>
          </cell>
          <cell r="I22" t="str">
            <v>SE</v>
          </cell>
          <cell r="J22">
            <v>28.8</v>
          </cell>
          <cell r="K22">
            <v>0</v>
          </cell>
        </row>
        <row r="23">
          <cell r="B23">
            <v>22.866666666666671</v>
          </cell>
          <cell r="C23">
            <v>30.4</v>
          </cell>
          <cell r="D23">
            <v>14.4</v>
          </cell>
          <cell r="E23">
            <v>57.166666666666664</v>
          </cell>
          <cell r="F23">
            <v>91</v>
          </cell>
          <cell r="G23">
            <v>29</v>
          </cell>
          <cell r="H23">
            <v>11.16</v>
          </cell>
          <cell r="I23" t="str">
            <v>SE</v>
          </cell>
          <cell r="J23">
            <v>25.2</v>
          </cell>
          <cell r="K23">
            <v>0</v>
          </cell>
        </row>
        <row r="24">
          <cell r="B24">
            <v>13.620833333333337</v>
          </cell>
          <cell r="C24">
            <v>24.2</v>
          </cell>
          <cell r="D24">
            <v>10</v>
          </cell>
          <cell r="E24">
            <v>82.625</v>
          </cell>
          <cell r="F24">
            <v>93</v>
          </cell>
          <cell r="G24">
            <v>56</v>
          </cell>
          <cell r="H24">
            <v>16.920000000000002</v>
          </cell>
          <cell r="I24" t="str">
            <v>SO</v>
          </cell>
          <cell r="J24">
            <v>36</v>
          </cell>
          <cell r="K24">
            <v>0</v>
          </cell>
        </row>
        <row r="25">
          <cell r="B25">
            <v>10.199999999999999</v>
          </cell>
          <cell r="C25">
            <v>12.4</v>
          </cell>
          <cell r="D25">
            <v>8.6</v>
          </cell>
          <cell r="E25">
            <v>86.818181818181813</v>
          </cell>
          <cell r="F25">
            <v>95</v>
          </cell>
          <cell r="G25">
            <v>79</v>
          </cell>
          <cell r="H25">
            <v>10.08</v>
          </cell>
          <cell r="I25" t="str">
            <v>S</v>
          </cell>
          <cell r="J25">
            <v>27.36</v>
          </cell>
          <cell r="K25">
            <v>2.2000000000000002</v>
          </cell>
        </row>
        <row r="26">
          <cell r="B26">
            <v>11.4125</v>
          </cell>
          <cell r="C26">
            <v>14.6</v>
          </cell>
          <cell r="D26">
            <v>9.6</v>
          </cell>
          <cell r="E26">
            <v>89.5</v>
          </cell>
          <cell r="F26">
            <v>100</v>
          </cell>
          <cell r="G26">
            <v>84</v>
          </cell>
          <cell r="H26">
            <v>7.5600000000000005</v>
          </cell>
          <cell r="I26" t="str">
            <v>SO</v>
          </cell>
          <cell r="J26">
            <v>20.52</v>
          </cell>
          <cell r="K26">
            <v>9</v>
          </cell>
        </row>
        <row r="27">
          <cell r="B27">
            <v>19.55</v>
          </cell>
          <cell r="C27">
            <v>29.9</v>
          </cell>
          <cell r="D27">
            <v>12</v>
          </cell>
          <cell r="E27">
            <v>63.2</v>
          </cell>
          <cell r="F27">
            <v>100</v>
          </cell>
          <cell r="G27">
            <v>43</v>
          </cell>
          <cell r="H27">
            <v>16.920000000000002</v>
          </cell>
          <cell r="I27" t="str">
            <v>N</v>
          </cell>
          <cell r="J27">
            <v>30.96</v>
          </cell>
          <cell r="K27">
            <v>0</v>
          </cell>
        </row>
        <row r="28">
          <cell r="B28">
            <v>25.541666666666671</v>
          </cell>
          <cell r="C28">
            <v>34.799999999999997</v>
          </cell>
          <cell r="D28">
            <v>17.2</v>
          </cell>
          <cell r="E28">
            <v>61.5</v>
          </cell>
          <cell r="F28">
            <v>97</v>
          </cell>
          <cell r="G28">
            <v>26</v>
          </cell>
          <cell r="H28">
            <v>24.12</v>
          </cell>
          <cell r="I28" t="str">
            <v>N</v>
          </cell>
          <cell r="J28">
            <v>53.28</v>
          </cell>
          <cell r="K28">
            <v>0</v>
          </cell>
        </row>
        <row r="29">
          <cell r="B29">
            <v>18.020833333333336</v>
          </cell>
          <cell r="C29">
            <v>23.7</v>
          </cell>
          <cell r="D29">
            <v>12.2</v>
          </cell>
          <cell r="E29">
            <v>49.416666666666664</v>
          </cell>
          <cell r="F29">
            <v>74</v>
          </cell>
          <cell r="G29">
            <v>24</v>
          </cell>
          <cell r="H29">
            <v>11.879999999999999</v>
          </cell>
          <cell r="I29" t="str">
            <v>S</v>
          </cell>
          <cell r="J29">
            <v>53.28</v>
          </cell>
          <cell r="K29">
            <v>0</v>
          </cell>
        </row>
        <row r="30">
          <cell r="B30">
            <v>17.265217391304343</v>
          </cell>
          <cell r="C30">
            <v>25.5</v>
          </cell>
          <cell r="D30">
            <v>10.3</v>
          </cell>
          <cell r="E30">
            <v>36.782608695652172</v>
          </cell>
          <cell r="F30">
            <v>59</v>
          </cell>
          <cell r="G30">
            <v>14</v>
          </cell>
          <cell r="H30">
            <v>7.2</v>
          </cell>
          <cell r="I30" t="str">
            <v>S</v>
          </cell>
          <cell r="J30">
            <v>29.16</v>
          </cell>
          <cell r="K30">
            <v>0</v>
          </cell>
        </row>
        <row r="31">
          <cell r="B31">
            <v>18.762499999999999</v>
          </cell>
          <cell r="C31">
            <v>29.7</v>
          </cell>
          <cell r="D31">
            <v>7.5</v>
          </cell>
          <cell r="E31">
            <v>35.666666666666664</v>
          </cell>
          <cell r="F31">
            <v>76</v>
          </cell>
          <cell r="G31">
            <v>15</v>
          </cell>
          <cell r="H31">
            <v>9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23.912500000000005</v>
          </cell>
          <cell r="C32">
            <v>34.4</v>
          </cell>
          <cell r="D32">
            <v>14.7</v>
          </cell>
          <cell r="E32">
            <v>50.125</v>
          </cell>
          <cell r="F32">
            <v>84</v>
          </cell>
          <cell r="G32">
            <v>25</v>
          </cell>
          <cell r="H32">
            <v>13.68</v>
          </cell>
          <cell r="I32" t="str">
            <v>NE</v>
          </cell>
          <cell r="J32">
            <v>28.8</v>
          </cell>
          <cell r="K32">
            <v>0</v>
          </cell>
        </row>
        <row r="33">
          <cell r="B33">
            <v>27.224999999999998</v>
          </cell>
          <cell r="C33">
            <v>35</v>
          </cell>
          <cell r="D33">
            <v>20.7</v>
          </cell>
          <cell r="E33">
            <v>46.625</v>
          </cell>
          <cell r="F33">
            <v>73</v>
          </cell>
          <cell r="G33">
            <v>25</v>
          </cell>
          <cell r="H33">
            <v>20.16</v>
          </cell>
          <cell r="I33" t="str">
            <v>SE</v>
          </cell>
          <cell r="J33">
            <v>40.680000000000007</v>
          </cell>
          <cell r="K33">
            <v>0</v>
          </cell>
        </row>
        <row r="34">
          <cell r="B34">
            <v>27.512499999999999</v>
          </cell>
          <cell r="C34">
            <v>36.200000000000003</v>
          </cell>
          <cell r="D34">
            <v>18</v>
          </cell>
          <cell r="E34">
            <v>45.708333333333336</v>
          </cell>
          <cell r="F34">
            <v>83</v>
          </cell>
          <cell r="G34">
            <v>22</v>
          </cell>
          <cell r="H34">
            <v>16.920000000000002</v>
          </cell>
          <cell r="I34" t="str">
            <v>N</v>
          </cell>
          <cell r="J34">
            <v>41.4</v>
          </cell>
          <cell r="K34">
            <v>0</v>
          </cell>
        </row>
        <row r="35">
          <cell r="B35">
            <v>26.204166666666666</v>
          </cell>
          <cell r="C35">
            <v>34.9</v>
          </cell>
          <cell r="D35">
            <v>17.899999999999999</v>
          </cell>
          <cell r="E35">
            <v>57.75</v>
          </cell>
          <cell r="F35">
            <v>88</v>
          </cell>
          <cell r="G35">
            <v>30</v>
          </cell>
          <cell r="H35">
            <v>19.8</v>
          </cell>
          <cell r="I35" t="str">
            <v>N</v>
          </cell>
          <cell r="J35">
            <v>50.4</v>
          </cell>
          <cell r="K35">
            <v>1.4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17.099999999999998</v>
          </cell>
          <cell r="C5">
            <v>25.6</v>
          </cell>
          <cell r="D5">
            <v>11.4</v>
          </cell>
          <cell r="E5">
            <v>56.208333333333336</v>
          </cell>
          <cell r="F5">
            <v>82</v>
          </cell>
          <cell r="G5">
            <v>29</v>
          </cell>
          <cell r="H5">
            <v>8.64</v>
          </cell>
          <cell r="I5" t="str">
            <v>N</v>
          </cell>
          <cell r="J5">
            <v>18.36</v>
          </cell>
          <cell r="K5">
            <v>0</v>
          </cell>
        </row>
        <row r="6">
          <cell r="B6">
            <v>19.962500000000002</v>
          </cell>
          <cell r="C6">
            <v>26</v>
          </cell>
          <cell r="D6">
            <v>16.3</v>
          </cell>
          <cell r="E6">
            <v>69.083333333333329</v>
          </cell>
          <cell r="F6">
            <v>95</v>
          </cell>
          <cell r="G6">
            <v>45</v>
          </cell>
          <cell r="H6">
            <v>11.879999999999999</v>
          </cell>
          <cell r="I6" t="str">
            <v>NO</v>
          </cell>
          <cell r="J6">
            <v>24.840000000000003</v>
          </cell>
          <cell r="K6">
            <v>8.2000000000000011</v>
          </cell>
        </row>
        <row r="7">
          <cell r="B7">
            <v>17.833333333333332</v>
          </cell>
          <cell r="C7">
            <v>18.600000000000001</v>
          </cell>
          <cell r="D7">
            <v>17.399999999999999</v>
          </cell>
          <cell r="E7">
            <v>95.875</v>
          </cell>
          <cell r="F7">
            <v>98</v>
          </cell>
          <cell r="G7">
            <v>90</v>
          </cell>
          <cell r="H7">
            <v>10.8</v>
          </cell>
          <cell r="I7" t="str">
            <v>NO</v>
          </cell>
          <cell r="J7">
            <v>26.28</v>
          </cell>
          <cell r="K7">
            <v>23.200000000000003</v>
          </cell>
        </row>
        <row r="8">
          <cell r="B8">
            <v>17.829166666666662</v>
          </cell>
          <cell r="C8">
            <v>19.100000000000001</v>
          </cell>
          <cell r="D8">
            <v>17</v>
          </cell>
          <cell r="E8">
            <v>94.541666666666671</v>
          </cell>
          <cell r="F8">
            <v>97</v>
          </cell>
          <cell r="G8">
            <v>89</v>
          </cell>
          <cell r="H8">
            <v>0</v>
          </cell>
          <cell r="I8" t="str">
            <v>L</v>
          </cell>
          <cell r="J8">
            <v>0</v>
          </cell>
          <cell r="K8">
            <v>1.6</v>
          </cell>
        </row>
        <row r="9">
          <cell r="B9">
            <v>16.599999999999998</v>
          </cell>
          <cell r="C9">
            <v>17.8</v>
          </cell>
          <cell r="D9">
            <v>15</v>
          </cell>
          <cell r="E9">
            <v>89.083333333333329</v>
          </cell>
          <cell r="F9">
            <v>98</v>
          </cell>
          <cell r="G9">
            <v>68</v>
          </cell>
          <cell r="H9">
            <v>0</v>
          </cell>
          <cell r="I9" t="str">
            <v>NE</v>
          </cell>
          <cell r="J9">
            <v>0</v>
          </cell>
          <cell r="K9">
            <v>0.8</v>
          </cell>
        </row>
        <row r="10">
          <cell r="B10">
            <v>17.016666666666669</v>
          </cell>
          <cell r="C10">
            <v>23.4</v>
          </cell>
          <cell r="D10">
            <v>13.5</v>
          </cell>
          <cell r="E10">
            <v>83.5</v>
          </cell>
          <cell r="F10">
            <v>98</v>
          </cell>
          <cell r="G10">
            <v>51</v>
          </cell>
          <cell r="H10">
            <v>7.9200000000000008</v>
          </cell>
          <cell r="I10" t="str">
            <v>O</v>
          </cell>
          <cell r="J10">
            <v>14.76</v>
          </cell>
          <cell r="K10">
            <v>1.2</v>
          </cell>
        </row>
        <row r="11">
          <cell r="B11">
            <v>17.2</v>
          </cell>
          <cell r="C11">
            <v>22.2</v>
          </cell>
          <cell r="D11">
            <v>13</v>
          </cell>
          <cell r="E11">
            <v>88</v>
          </cell>
          <cell r="F11">
            <v>98</v>
          </cell>
          <cell r="G11">
            <v>69</v>
          </cell>
          <cell r="H11">
            <v>16.920000000000002</v>
          </cell>
          <cell r="I11" t="str">
            <v>O</v>
          </cell>
          <cell r="J11">
            <v>39.6</v>
          </cell>
          <cell r="K11">
            <v>0</v>
          </cell>
        </row>
        <row r="12">
          <cell r="B12">
            <v>17.608333333333331</v>
          </cell>
          <cell r="C12">
            <v>19.899999999999999</v>
          </cell>
          <cell r="D12">
            <v>15.8</v>
          </cell>
          <cell r="E12">
            <v>91.833333333333329</v>
          </cell>
          <cell r="F12">
            <v>97</v>
          </cell>
          <cell r="G12">
            <v>84</v>
          </cell>
          <cell r="H12">
            <v>14.76</v>
          </cell>
          <cell r="I12" t="str">
            <v>O</v>
          </cell>
          <cell r="J12">
            <v>32.04</v>
          </cell>
          <cell r="K12">
            <v>16.8</v>
          </cell>
        </row>
        <row r="13">
          <cell r="B13">
            <v>14.854166666666666</v>
          </cell>
          <cell r="C13">
            <v>19.3</v>
          </cell>
          <cell r="D13">
            <v>9.6</v>
          </cell>
          <cell r="E13">
            <v>68.083333333333329</v>
          </cell>
          <cell r="F13">
            <v>98</v>
          </cell>
          <cell r="G13">
            <v>32</v>
          </cell>
          <cell r="H13">
            <v>19.079999999999998</v>
          </cell>
          <cell r="I13" t="str">
            <v>L</v>
          </cell>
          <cell r="J13">
            <v>38.159999999999997</v>
          </cell>
          <cell r="K13">
            <v>6.4</v>
          </cell>
        </row>
        <row r="14">
          <cell r="B14">
            <v>12.033333333333333</v>
          </cell>
          <cell r="C14">
            <v>20.6</v>
          </cell>
          <cell r="D14">
            <v>4.8</v>
          </cell>
          <cell r="E14">
            <v>71.125</v>
          </cell>
          <cell r="F14">
            <v>98</v>
          </cell>
          <cell r="G14">
            <v>36</v>
          </cell>
          <cell r="H14">
            <v>6.84</v>
          </cell>
          <cell r="I14" t="str">
            <v>N</v>
          </cell>
          <cell r="J14">
            <v>22.68</v>
          </cell>
          <cell r="K14">
            <v>0</v>
          </cell>
        </row>
        <row r="15">
          <cell r="B15">
            <v>13.2125</v>
          </cell>
          <cell r="C15">
            <v>23.4</v>
          </cell>
          <cell r="D15">
            <v>5.5</v>
          </cell>
          <cell r="E15">
            <v>69.333333333333329</v>
          </cell>
          <cell r="F15">
            <v>97</v>
          </cell>
          <cell r="G15">
            <v>27</v>
          </cell>
          <cell r="H15">
            <v>7.2</v>
          </cell>
          <cell r="I15" t="str">
            <v>N</v>
          </cell>
          <cell r="J15">
            <v>17.64</v>
          </cell>
          <cell r="K15">
            <v>0.2</v>
          </cell>
        </row>
        <row r="16">
          <cell r="B16">
            <v>17.024999999999999</v>
          </cell>
          <cell r="C16">
            <v>28.6</v>
          </cell>
          <cell r="D16">
            <v>6.5</v>
          </cell>
          <cell r="E16">
            <v>54.916666666666664</v>
          </cell>
          <cell r="F16">
            <v>93</v>
          </cell>
          <cell r="G16">
            <v>17</v>
          </cell>
          <cell r="H16">
            <v>9.3600000000000012</v>
          </cell>
          <cell r="I16" t="str">
            <v>SO</v>
          </cell>
          <cell r="J16">
            <v>21.96</v>
          </cell>
          <cell r="K16">
            <v>0</v>
          </cell>
        </row>
        <row r="17">
          <cell r="B17">
            <v>19.937500000000004</v>
          </cell>
          <cell r="C17">
            <v>28.4</v>
          </cell>
          <cell r="D17">
            <v>10.5</v>
          </cell>
          <cell r="E17">
            <v>48.833333333333336</v>
          </cell>
          <cell r="F17">
            <v>86</v>
          </cell>
          <cell r="G17">
            <v>26</v>
          </cell>
          <cell r="H17">
            <v>14.4</v>
          </cell>
          <cell r="I17" t="str">
            <v>O</v>
          </cell>
          <cell r="J17">
            <v>34.56</v>
          </cell>
          <cell r="K17">
            <v>0</v>
          </cell>
        </row>
        <row r="18">
          <cell r="B18">
            <v>20.45</v>
          </cell>
          <cell r="C18">
            <v>30.6</v>
          </cell>
          <cell r="D18">
            <v>10.199999999999999</v>
          </cell>
          <cell r="E18">
            <v>52.75</v>
          </cell>
          <cell r="F18">
            <v>90</v>
          </cell>
          <cell r="G18">
            <v>23</v>
          </cell>
          <cell r="H18">
            <v>11.520000000000001</v>
          </cell>
          <cell r="I18" t="str">
            <v>O</v>
          </cell>
          <cell r="J18">
            <v>29.52</v>
          </cell>
          <cell r="K18">
            <v>0</v>
          </cell>
        </row>
        <row r="19">
          <cell r="B19">
            <v>18.591666666666669</v>
          </cell>
          <cell r="C19">
            <v>23</v>
          </cell>
          <cell r="D19">
            <v>14.6</v>
          </cell>
          <cell r="E19">
            <v>72.458333333333329</v>
          </cell>
          <cell r="F19">
            <v>91</v>
          </cell>
          <cell r="G19">
            <v>55</v>
          </cell>
          <cell r="H19">
            <v>6.84</v>
          </cell>
          <cell r="I19" t="str">
            <v>NE</v>
          </cell>
          <cell r="J19">
            <v>38.519999999999996</v>
          </cell>
          <cell r="K19">
            <v>1.4</v>
          </cell>
        </row>
        <row r="20">
          <cell r="B20">
            <v>18.387500000000003</v>
          </cell>
          <cell r="C20">
            <v>25.1</v>
          </cell>
          <cell r="D20">
            <v>13.8</v>
          </cell>
          <cell r="E20">
            <v>82.083333333333329</v>
          </cell>
          <cell r="F20">
            <v>99</v>
          </cell>
          <cell r="G20">
            <v>48</v>
          </cell>
          <cell r="H20">
            <v>9.7200000000000006</v>
          </cell>
          <cell r="I20" t="str">
            <v>O</v>
          </cell>
          <cell r="J20">
            <v>25.56</v>
          </cell>
          <cell r="K20">
            <v>0.2</v>
          </cell>
        </row>
        <row r="21">
          <cell r="B21">
            <v>19.37916666666667</v>
          </cell>
          <cell r="C21">
            <v>27.3</v>
          </cell>
          <cell r="D21">
            <v>13.7</v>
          </cell>
          <cell r="E21">
            <v>70.166666666666671</v>
          </cell>
          <cell r="F21">
            <v>93</v>
          </cell>
          <cell r="G21">
            <v>42</v>
          </cell>
          <cell r="H21">
            <v>15.120000000000001</v>
          </cell>
          <cell r="I21" t="str">
            <v>O</v>
          </cell>
          <cell r="J21">
            <v>30.96</v>
          </cell>
          <cell r="K21">
            <v>0</v>
          </cell>
        </row>
        <row r="22">
          <cell r="B22">
            <v>21.241666666666664</v>
          </cell>
          <cell r="C22">
            <v>29.4</v>
          </cell>
          <cell r="D22">
            <v>14.8</v>
          </cell>
          <cell r="E22">
            <v>63.541666666666664</v>
          </cell>
          <cell r="F22">
            <v>89</v>
          </cell>
          <cell r="G22">
            <v>30</v>
          </cell>
          <cell r="H22">
            <v>16.920000000000002</v>
          </cell>
          <cell r="I22" t="str">
            <v>O</v>
          </cell>
          <cell r="J22">
            <v>32.04</v>
          </cell>
          <cell r="K22">
            <v>0</v>
          </cell>
        </row>
        <row r="23">
          <cell r="B23">
            <v>23.675000000000001</v>
          </cell>
          <cell r="C23">
            <v>32.1</v>
          </cell>
          <cell r="D23">
            <v>15.9</v>
          </cell>
          <cell r="E23">
            <v>54.291666666666664</v>
          </cell>
          <cell r="F23">
            <v>84</v>
          </cell>
          <cell r="G23">
            <v>25</v>
          </cell>
          <cell r="H23">
            <v>16.920000000000002</v>
          </cell>
          <cell r="I23" t="str">
            <v>O</v>
          </cell>
          <cell r="J23">
            <v>33.840000000000003</v>
          </cell>
          <cell r="K23">
            <v>0</v>
          </cell>
        </row>
        <row r="24">
          <cell r="B24">
            <v>15.808333333333332</v>
          </cell>
          <cell r="C24">
            <v>24.6</v>
          </cell>
          <cell r="D24">
            <v>10.3</v>
          </cell>
          <cell r="E24">
            <v>81.625</v>
          </cell>
          <cell r="F24">
            <v>95</v>
          </cell>
          <cell r="G24">
            <v>50</v>
          </cell>
          <cell r="H24">
            <v>16.2</v>
          </cell>
          <cell r="I24" t="str">
            <v>L</v>
          </cell>
          <cell r="J24">
            <v>35.28</v>
          </cell>
          <cell r="K24">
            <v>0</v>
          </cell>
        </row>
        <row r="25">
          <cell r="B25">
            <v>10.7125</v>
          </cell>
          <cell r="C25">
            <v>15.5</v>
          </cell>
          <cell r="D25">
            <v>8.5</v>
          </cell>
          <cell r="E25">
            <v>89.458333333333329</v>
          </cell>
          <cell r="F25">
            <v>97</v>
          </cell>
          <cell r="G25">
            <v>77</v>
          </cell>
          <cell r="H25">
            <v>11.520000000000001</v>
          </cell>
          <cell r="I25" t="str">
            <v>L</v>
          </cell>
          <cell r="J25">
            <v>29.52</v>
          </cell>
          <cell r="K25">
            <v>1.2</v>
          </cell>
        </row>
        <row r="26">
          <cell r="B26">
            <v>10.766666666666666</v>
          </cell>
          <cell r="C26">
            <v>13.8</v>
          </cell>
          <cell r="D26">
            <v>9</v>
          </cell>
          <cell r="E26">
            <v>91.416666666666671</v>
          </cell>
          <cell r="F26">
            <v>97</v>
          </cell>
          <cell r="G26">
            <v>78</v>
          </cell>
          <cell r="H26">
            <v>7.5600000000000005</v>
          </cell>
          <cell r="I26" t="str">
            <v>NE</v>
          </cell>
          <cell r="J26">
            <v>22.32</v>
          </cell>
          <cell r="K26">
            <v>11.400000000000002</v>
          </cell>
        </row>
        <row r="27">
          <cell r="B27">
            <v>18.262499999999999</v>
          </cell>
          <cell r="C27">
            <v>28</v>
          </cell>
          <cell r="D27">
            <v>12.8</v>
          </cell>
          <cell r="E27">
            <v>83.666666666666671</v>
          </cell>
          <cell r="F27">
            <v>99</v>
          </cell>
          <cell r="G27">
            <v>52</v>
          </cell>
          <cell r="H27">
            <v>14.04</v>
          </cell>
          <cell r="I27" t="str">
            <v>SO</v>
          </cell>
          <cell r="J27">
            <v>32.76</v>
          </cell>
          <cell r="K27">
            <v>0</v>
          </cell>
        </row>
        <row r="28">
          <cell r="B28">
            <v>25.337500000000002</v>
          </cell>
          <cell r="C28">
            <v>33.6</v>
          </cell>
          <cell r="D28">
            <v>21.2</v>
          </cell>
          <cell r="E28">
            <v>59.666666666666664</v>
          </cell>
          <cell r="F28">
            <v>76</v>
          </cell>
          <cell r="G28">
            <v>36</v>
          </cell>
          <cell r="H28">
            <v>23.400000000000002</v>
          </cell>
          <cell r="I28" t="str">
            <v>SO</v>
          </cell>
          <cell r="J28">
            <v>61.2</v>
          </cell>
          <cell r="K28">
            <v>0</v>
          </cell>
        </row>
        <row r="29">
          <cell r="B29">
            <v>15.904166666666667</v>
          </cell>
          <cell r="C29">
            <v>22.3</v>
          </cell>
          <cell r="D29">
            <v>9.8000000000000007</v>
          </cell>
          <cell r="E29">
            <v>56.666666666666664</v>
          </cell>
          <cell r="F29">
            <v>84</v>
          </cell>
          <cell r="G29">
            <v>28</v>
          </cell>
          <cell r="H29">
            <v>14.04</v>
          </cell>
          <cell r="I29" t="str">
            <v>NE</v>
          </cell>
          <cell r="J29">
            <v>42.84</v>
          </cell>
          <cell r="K29">
            <v>0</v>
          </cell>
        </row>
        <row r="30">
          <cell r="B30">
            <v>13.808333333333332</v>
          </cell>
          <cell r="C30">
            <v>21.1</v>
          </cell>
          <cell r="D30">
            <v>6.4</v>
          </cell>
          <cell r="E30">
            <v>44</v>
          </cell>
          <cell r="F30">
            <v>75</v>
          </cell>
          <cell r="G30">
            <v>17</v>
          </cell>
          <cell r="H30">
            <v>15.48</v>
          </cell>
          <cell r="I30" t="str">
            <v>N</v>
          </cell>
          <cell r="J30">
            <v>32.4</v>
          </cell>
          <cell r="K30">
            <v>0</v>
          </cell>
        </row>
        <row r="31">
          <cell r="B31">
            <v>14.458333333333334</v>
          </cell>
          <cell r="C31">
            <v>26.1</v>
          </cell>
          <cell r="D31">
            <v>4</v>
          </cell>
          <cell r="E31">
            <v>55.666666666666664</v>
          </cell>
          <cell r="F31">
            <v>85</v>
          </cell>
          <cell r="G31">
            <v>30</v>
          </cell>
          <cell r="H31">
            <v>11.16</v>
          </cell>
          <cell r="I31" t="str">
            <v>O</v>
          </cell>
          <cell r="J31">
            <v>31.680000000000003</v>
          </cell>
          <cell r="K31">
            <v>0</v>
          </cell>
        </row>
        <row r="32">
          <cell r="B32">
            <v>21.612500000000001</v>
          </cell>
          <cell r="C32">
            <v>30.8</v>
          </cell>
          <cell r="D32">
            <v>14.7</v>
          </cell>
          <cell r="E32">
            <v>57.083333333333336</v>
          </cell>
          <cell r="F32">
            <v>77</v>
          </cell>
          <cell r="G32">
            <v>35</v>
          </cell>
          <cell r="H32">
            <v>16.2</v>
          </cell>
          <cell r="I32" t="str">
            <v>O</v>
          </cell>
          <cell r="J32">
            <v>34.92</v>
          </cell>
          <cell r="K32">
            <v>0</v>
          </cell>
        </row>
        <row r="33">
          <cell r="B33">
            <v>25.904166666666672</v>
          </cell>
          <cell r="C33">
            <v>33.1</v>
          </cell>
          <cell r="D33">
            <v>20.3</v>
          </cell>
          <cell r="E33">
            <v>50.583333333333336</v>
          </cell>
          <cell r="F33">
            <v>73</v>
          </cell>
          <cell r="G33">
            <v>25</v>
          </cell>
          <cell r="H33">
            <v>21.96</v>
          </cell>
          <cell r="I33" t="str">
            <v>O</v>
          </cell>
          <cell r="J33">
            <v>46.800000000000004</v>
          </cell>
          <cell r="K33">
            <v>0</v>
          </cell>
        </row>
        <row r="34">
          <cell r="B34">
            <v>26.841666666666665</v>
          </cell>
          <cell r="C34">
            <v>35.1</v>
          </cell>
          <cell r="D34">
            <v>18.2</v>
          </cell>
          <cell r="E34">
            <v>37.625</v>
          </cell>
          <cell r="F34">
            <v>60</v>
          </cell>
          <cell r="G34">
            <v>18</v>
          </cell>
          <cell r="H34">
            <v>16.559999999999999</v>
          </cell>
          <cell r="I34" t="str">
            <v>SO</v>
          </cell>
          <cell r="J34">
            <v>40.680000000000007</v>
          </cell>
          <cell r="K34">
            <v>0</v>
          </cell>
        </row>
        <row r="35">
          <cell r="B35">
            <v>27.433333333333334</v>
          </cell>
          <cell r="C35">
            <v>34.1</v>
          </cell>
          <cell r="D35">
            <v>19.399999999999999</v>
          </cell>
          <cell r="E35">
            <v>42.333333333333336</v>
          </cell>
          <cell r="F35">
            <v>64</v>
          </cell>
          <cell r="G35">
            <v>29</v>
          </cell>
          <cell r="H35">
            <v>15.840000000000002</v>
          </cell>
          <cell r="I35" t="str">
            <v>SO</v>
          </cell>
          <cell r="J35">
            <v>39.24</v>
          </cell>
          <cell r="K35">
            <v>0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19.204166666666662</v>
          </cell>
          <cell r="C5">
            <v>27.2</v>
          </cell>
          <cell r="D5">
            <v>14.4</v>
          </cell>
          <cell r="E5">
            <v>44.458333333333336</v>
          </cell>
          <cell r="F5">
            <v>60</v>
          </cell>
          <cell r="G5">
            <v>27</v>
          </cell>
          <cell r="H5">
            <v>5.4</v>
          </cell>
          <cell r="I5" t="str">
            <v>NO</v>
          </cell>
          <cell r="J5">
            <v>16.2</v>
          </cell>
          <cell r="K5">
            <v>0</v>
          </cell>
        </row>
        <row r="6">
          <cell r="B6">
            <v>21.120833333333334</v>
          </cell>
          <cell r="C6">
            <v>28.3</v>
          </cell>
          <cell r="D6">
            <v>15.7</v>
          </cell>
          <cell r="E6">
            <v>55.291666666666664</v>
          </cell>
          <cell r="F6">
            <v>75</v>
          </cell>
          <cell r="G6">
            <v>40</v>
          </cell>
          <cell r="H6">
            <v>9.3600000000000012</v>
          </cell>
          <cell r="I6" t="str">
            <v>SO</v>
          </cell>
          <cell r="J6">
            <v>19.440000000000001</v>
          </cell>
          <cell r="K6">
            <v>0</v>
          </cell>
        </row>
        <row r="7">
          <cell r="B7">
            <v>19.654166666666665</v>
          </cell>
          <cell r="C7">
            <v>24</v>
          </cell>
          <cell r="D7">
            <v>17.7</v>
          </cell>
          <cell r="E7">
            <v>79.125</v>
          </cell>
          <cell r="F7">
            <v>90</v>
          </cell>
          <cell r="G7">
            <v>54</v>
          </cell>
          <cell r="H7">
            <v>9</v>
          </cell>
          <cell r="I7" t="str">
            <v>SO</v>
          </cell>
          <cell r="J7">
            <v>21.6</v>
          </cell>
          <cell r="K7">
            <v>0.8</v>
          </cell>
        </row>
        <row r="8">
          <cell r="B8">
            <v>18.062499999999996</v>
          </cell>
          <cell r="C8">
            <v>19</v>
          </cell>
          <cell r="D8">
            <v>17.100000000000001</v>
          </cell>
          <cell r="E8">
            <v>91.416666666666671</v>
          </cell>
          <cell r="F8">
            <v>95</v>
          </cell>
          <cell r="G8">
            <v>83</v>
          </cell>
          <cell r="H8">
            <v>7.9200000000000008</v>
          </cell>
          <cell r="I8" t="str">
            <v>SO</v>
          </cell>
          <cell r="J8">
            <v>15.120000000000001</v>
          </cell>
          <cell r="K8">
            <v>3.0000000000000004</v>
          </cell>
        </row>
        <row r="9">
          <cell r="B9">
            <v>16.741666666666667</v>
          </cell>
          <cell r="C9">
            <v>18.100000000000001</v>
          </cell>
          <cell r="D9">
            <v>15.6</v>
          </cell>
          <cell r="E9">
            <v>93.833333333333329</v>
          </cell>
          <cell r="F9">
            <v>95</v>
          </cell>
          <cell r="G9">
            <v>92</v>
          </cell>
          <cell r="H9">
            <v>9.7200000000000006</v>
          </cell>
          <cell r="I9" t="str">
            <v>NO</v>
          </cell>
          <cell r="J9">
            <v>19.440000000000001</v>
          </cell>
          <cell r="K9">
            <v>22.199999999999996</v>
          </cell>
        </row>
        <row r="10">
          <cell r="B10">
            <v>17.104166666666664</v>
          </cell>
          <cell r="C10">
            <v>21.2</v>
          </cell>
          <cell r="D10">
            <v>15.2</v>
          </cell>
          <cell r="E10">
            <v>86.541666666666671</v>
          </cell>
          <cell r="F10">
            <v>95</v>
          </cell>
          <cell r="G10">
            <v>64</v>
          </cell>
          <cell r="H10">
            <v>9.3600000000000012</v>
          </cell>
          <cell r="I10" t="str">
            <v>SO</v>
          </cell>
          <cell r="J10">
            <v>20.52</v>
          </cell>
          <cell r="K10">
            <v>5.6000000000000005</v>
          </cell>
        </row>
        <row r="11">
          <cell r="B11">
            <v>18.45</v>
          </cell>
          <cell r="C11">
            <v>25.8</v>
          </cell>
          <cell r="D11">
            <v>13.8</v>
          </cell>
          <cell r="E11">
            <v>82.916666666666671</v>
          </cell>
          <cell r="F11">
            <v>96</v>
          </cell>
          <cell r="G11">
            <v>57</v>
          </cell>
          <cell r="H11">
            <v>9.7200000000000006</v>
          </cell>
          <cell r="I11" t="str">
            <v>SO</v>
          </cell>
          <cell r="J11">
            <v>28.8</v>
          </cell>
          <cell r="K11">
            <v>0</v>
          </cell>
        </row>
        <row r="12">
          <cell r="B12">
            <v>18.795833333333334</v>
          </cell>
          <cell r="C12">
            <v>22.5</v>
          </cell>
          <cell r="D12">
            <v>16.3</v>
          </cell>
          <cell r="E12">
            <v>85</v>
          </cell>
          <cell r="F12">
            <v>92</v>
          </cell>
          <cell r="G12">
            <v>74</v>
          </cell>
          <cell r="H12">
            <v>12.24</v>
          </cell>
          <cell r="I12" t="str">
            <v>SO</v>
          </cell>
          <cell r="J12">
            <v>35.28</v>
          </cell>
          <cell r="K12">
            <v>0.6</v>
          </cell>
        </row>
        <row r="13">
          <cell r="B13">
            <v>16.795833333333331</v>
          </cell>
          <cell r="C13">
            <v>21.9</v>
          </cell>
          <cell r="D13">
            <v>11.5</v>
          </cell>
          <cell r="E13">
            <v>59.208333333333336</v>
          </cell>
          <cell r="F13">
            <v>92</v>
          </cell>
          <cell r="G13">
            <v>27</v>
          </cell>
          <cell r="H13">
            <v>16.2</v>
          </cell>
          <cell r="I13" t="str">
            <v>NO</v>
          </cell>
          <cell r="J13">
            <v>38.159999999999997</v>
          </cell>
          <cell r="K13">
            <v>0</v>
          </cell>
        </row>
        <row r="14">
          <cell r="B14">
            <v>11.516666666666667</v>
          </cell>
          <cell r="C14">
            <v>23</v>
          </cell>
          <cell r="D14">
            <v>2.2999999999999998</v>
          </cell>
          <cell r="E14">
            <v>64.958333333333329</v>
          </cell>
          <cell r="F14">
            <v>93</v>
          </cell>
          <cell r="G14">
            <v>28</v>
          </cell>
          <cell r="H14">
            <v>8.2799999999999994</v>
          </cell>
          <cell r="I14" t="str">
            <v>NE</v>
          </cell>
          <cell r="J14">
            <v>20.52</v>
          </cell>
          <cell r="K14">
            <v>0</v>
          </cell>
        </row>
        <row r="15">
          <cell r="B15">
            <v>13.66666666666667</v>
          </cell>
          <cell r="C15">
            <v>27.3</v>
          </cell>
          <cell r="D15">
            <v>3.9</v>
          </cell>
          <cell r="E15">
            <v>63.333333333333336</v>
          </cell>
          <cell r="F15">
            <v>94</v>
          </cell>
          <cell r="G15">
            <v>15</v>
          </cell>
          <cell r="H15">
            <v>7.5600000000000005</v>
          </cell>
          <cell r="I15" t="str">
            <v>NE</v>
          </cell>
          <cell r="J15">
            <v>20.16</v>
          </cell>
          <cell r="K15">
            <v>0</v>
          </cell>
        </row>
        <row r="16">
          <cell r="B16">
            <v>16.841666666666672</v>
          </cell>
          <cell r="C16">
            <v>29.8</v>
          </cell>
          <cell r="D16">
            <v>5.9</v>
          </cell>
          <cell r="E16">
            <v>51.125</v>
          </cell>
          <cell r="F16">
            <v>88</v>
          </cell>
          <cell r="G16">
            <v>15</v>
          </cell>
          <cell r="H16">
            <v>6.12</v>
          </cell>
          <cell r="I16" t="str">
            <v>SO</v>
          </cell>
          <cell r="J16">
            <v>21.240000000000002</v>
          </cell>
          <cell r="K16">
            <v>0</v>
          </cell>
        </row>
        <row r="17">
          <cell r="B17">
            <v>17.687500000000004</v>
          </cell>
          <cell r="C17">
            <v>30.3</v>
          </cell>
          <cell r="D17">
            <v>6.5</v>
          </cell>
          <cell r="E17">
            <v>53.208333333333336</v>
          </cell>
          <cell r="F17">
            <v>87</v>
          </cell>
          <cell r="G17">
            <v>19</v>
          </cell>
          <cell r="H17">
            <v>9</v>
          </cell>
          <cell r="I17" t="str">
            <v>SO</v>
          </cell>
          <cell r="J17">
            <v>24.12</v>
          </cell>
          <cell r="K17">
            <v>0</v>
          </cell>
        </row>
        <row r="18">
          <cell r="B18">
            <v>18.245833333333334</v>
          </cell>
          <cell r="C18">
            <v>32.9</v>
          </cell>
          <cell r="D18">
            <v>7.1</v>
          </cell>
          <cell r="E18">
            <v>56.833333333333336</v>
          </cell>
          <cell r="F18">
            <v>91</v>
          </cell>
          <cell r="G18">
            <v>15</v>
          </cell>
          <cell r="H18">
            <v>13.68</v>
          </cell>
          <cell r="I18" t="str">
            <v>SO</v>
          </cell>
          <cell r="J18">
            <v>36</v>
          </cell>
          <cell r="K18">
            <v>0</v>
          </cell>
        </row>
        <row r="19">
          <cell r="B19">
            <v>18.091666666666665</v>
          </cell>
          <cell r="C19">
            <v>21.2</v>
          </cell>
          <cell r="D19">
            <v>15.3</v>
          </cell>
          <cell r="E19">
            <v>71.208333333333329</v>
          </cell>
          <cell r="F19">
            <v>93</v>
          </cell>
          <cell r="G19">
            <v>47</v>
          </cell>
          <cell r="H19">
            <v>10.08</v>
          </cell>
          <cell r="I19" t="str">
            <v>N</v>
          </cell>
          <cell r="J19">
            <v>27.36</v>
          </cell>
          <cell r="K19">
            <v>8</v>
          </cell>
        </row>
        <row r="20">
          <cell r="B20">
            <v>17.758333333333329</v>
          </cell>
          <cell r="C20">
            <v>24</v>
          </cell>
          <cell r="D20">
            <v>14.1</v>
          </cell>
          <cell r="E20">
            <v>84.708333333333329</v>
          </cell>
          <cell r="F20">
            <v>95</v>
          </cell>
          <cell r="G20">
            <v>57</v>
          </cell>
          <cell r="H20">
            <v>9.3600000000000012</v>
          </cell>
          <cell r="I20" t="str">
            <v>SO</v>
          </cell>
          <cell r="J20">
            <v>19.8</v>
          </cell>
          <cell r="K20">
            <v>0.4</v>
          </cell>
        </row>
        <row r="21">
          <cell r="B21">
            <v>18.679166666666667</v>
          </cell>
          <cell r="C21">
            <v>28.1</v>
          </cell>
          <cell r="D21">
            <v>11.1</v>
          </cell>
          <cell r="E21">
            <v>74.541666666666671</v>
          </cell>
          <cell r="F21">
            <v>96</v>
          </cell>
          <cell r="G21">
            <v>37</v>
          </cell>
          <cell r="H21">
            <v>11.16</v>
          </cell>
          <cell r="I21" t="str">
            <v>SO</v>
          </cell>
          <cell r="J21">
            <v>27.720000000000002</v>
          </cell>
          <cell r="K21">
            <v>0</v>
          </cell>
        </row>
        <row r="22">
          <cell r="B22">
            <v>21.295833333333334</v>
          </cell>
          <cell r="C22">
            <v>31</v>
          </cell>
          <cell r="D22">
            <v>12.6</v>
          </cell>
          <cell r="E22">
            <v>62.291666666666664</v>
          </cell>
          <cell r="F22">
            <v>92</v>
          </cell>
          <cell r="G22">
            <v>27</v>
          </cell>
          <cell r="H22">
            <v>10.08</v>
          </cell>
          <cell r="I22" t="str">
            <v>SO</v>
          </cell>
          <cell r="J22">
            <v>23.759999999999998</v>
          </cell>
          <cell r="K22">
            <v>0</v>
          </cell>
        </row>
        <row r="23">
          <cell r="B23">
            <v>21.829166666666666</v>
          </cell>
          <cell r="C23">
            <v>33.5</v>
          </cell>
          <cell r="D23">
            <v>11.4</v>
          </cell>
          <cell r="E23">
            <v>58.666666666666664</v>
          </cell>
          <cell r="F23">
            <v>93</v>
          </cell>
          <cell r="G23">
            <v>22</v>
          </cell>
          <cell r="H23">
            <v>13.68</v>
          </cell>
          <cell r="I23" t="str">
            <v>SO</v>
          </cell>
          <cell r="J23">
            <v>24.12</v>
          </cell>
          <cell r="K23">
            <v>0</v>
          </cell>
        </row>
        <row r="24">
          <cell r="B24">
            <v>18.479166666666668</v>
          </cell>
          <cell r="C24">
            <v>25.2</v>
          </cell>
          <cell r="D24">
            <v>12.7</v>
          </cell>
          <cell r="E24">
            <v>69.541666666666671</v>
          </cell>
          <cell r="F24">
            <v>90</v>
          </cell>
          <cell r="G24">
            <v>45</v>
          </cell>
          <cell r="H24">
            <v>13.68</v>
          </cell>
          <cell r="I24" t="str">
            <v>N</v>
          </cell>
          <cell r="J24">
            <v>32.4</v>
          </cell>
          <cell r="K24">
            <v>1.2</v>
          </cell>
        </row>
        <row r="25">
          <cell r="B25">
            <v>12.049999999999997</v>
          </cell>
          <cell r="C25">
            <v>16.899999999999999</v>
          </cell>
          <cell r="D25">
            <v>9.1</v>
          </cell>
          <cell r="E25">
            <v>82.708333333333329</v>
          </cell>
          <cell r="F25">
            <v>91</v>
          </cell>
          <cell r="G25">
            <v>69</v>
          </cell>
          <cell r="H25">
            <v>11.520000000000001</v>
          </cell>
          <cell r="I25" t="str">
            <v>NO</v>
          </cell>
          <cell r="J25">
            <v>27</v>
          </cell>
          <cell r="K25">
            <v>2</v>
          </cell>
        </row>
        <row r="26">
          <cell r="B26">
            <v>11.204166666666666</v>
          </cell>
          <cell r="C26">
            <v>12.9</v>
          </cell>
          <cell r="D26">
            <v>9.6</v>
          </cell>
          <cell r="E26">
            <v>93.041666666666671</v>
          </cell>
          <cell r="F26">
            <v>95</v>
          </cell>
          <cell r="G26">
            <v>90</v>
          </cell>
          <cell r="H26">
            <v>5.04</v>
          </cell>
          <cell r="I26" t="str">
            <v>O</v>
          </cell>
          <cell r="J26">
            <v>23.400000000000002</v>
          </cell>
          <cell r="K26">
            <v>17.600000000000001</v>
          </cell>
        </row>
        <row r="27">
          <cell r="B27">
            <v>18.545833333333331</v>
          </cell>
          <cell r="C27">
            <v>31.4</v>
          </cell>
          <cell r="D27">
            <v>12.8</v>
          </cell>
          <cell r="E27">
            <v>79.291666666666671</v>
          </cell>
          <cell r="F27">
            <v>96</v>
          </cell>
          <cell r="G27">
            <v>37</v>
          </cell>
          <cell r="H27">
            <v>7.5600000000000005</v>
          </cell>
          <cell r="I27" t="str">
            <v>SO</v>
          </cell>
          <cell r="J27">
            <v>20.16</v>
          </cell>
          <cell r="K27">
            <v>0</v>
          </cell>
        </row>
        <row r="28">
          <cell r="B28">
            <v>24.324999999999999</v>
          </cell>
          <cell r="C28">
            <v>33.799999999999997</v>
          </cell>
          <cell r="D28">
            <v>15.8</v>
          </cell>
          <cell r="E28">
            <v>65.333333333333329</v>
          </cell>
          <cell r="F28">
            <v>92</v>
          </cell>
          <cell r="G28">
            <v>33</v>
          </cell>
          <cell r="H28">
            <v>18.720000000000002</v>
          </cell>
          <cell r="I28" t="str">
            <v>L</v>
          </cell>
          <cell r="J28">
            <v>44.28</v>
          </cell>
          <cell r="K28">
            <v>0.2</v>
          </cell>
        </row>
        <row r="29">
          <cell r="B29">
            <v>17.254166666666666</v>
          </cell>
          <cell r="C29">
            <v>26.4</v>
          </cell>
          <cell r="D29">
            <v>12.2</v>
          </cell>
          <cell r="E29">
            <v>53.916666666666664</v>
          </cell>
          <cell r="F29">
            <v>79</v>
          </cell>
          <cell r="G29">
            <v>25</v>
          </cell>
          <cell r="H29">
            <v>19.8</v>
          </cell>
          <cell r="I29" t="str">
            <v>NO</v>
          </cell>
          <cell r="J29">
            <v>48.6</v>
          </cell>
          <cell r="K29">
            <v>0</v>
          </cell>
        </row>
        <row r="30">
          <cell r="B30">
            <v>15.916666666666666</v>
          </cell>
          <cell r="C30">
            <v>23.6</v>
          </cell>
          <cell r="D30">
            <v>8.1999999999999993</v>
          </cell>
          <cell r="E30">
            <v>38.5</v>
          </cell>
          <cell r="F30">
            <v>64</v>
          </cell>
          <cell r="G30">
            <v>13</v>
          </cell>
          <cell r="H30">
            <v>11.520000000000001</v>
          </cell>
          <cell r="I30" t="str">
            <v>O</v>
          </cell>
          <cell r="J30">
            <v>32.4</v>
          </cell>
          <cell r="K30">
            <v>0</v>
          </cell>
        </row>
        <row r="31">
          <cell r="B31">
            <v>15.533333333333333</v>
          </cell>
          <cell r="C31">
            <v>27.6</v>
          </cell>
          <cell r="D31">
            <v>4.7</v>
          </cell>
          <cell r="E31">
            <v>49.333333333333336</v>
          </cell>
          <cell r="F31">
            <v>81</v>
          </cell>
          <cell r="G31">
            <v>27</v>
          </cell>
          <cell r="H31">
            <v>10.44</v>
          </cell>
          <cell r="I31" t="str">
            <v>SO</v>
          </cell>
          <cell r="J31">
            <v>28.08</v>
          </cell>
          <cell r="K31">
            <v>0</v>
          </cell>
        </row>
        <row r="32">
          <cell r="B32">
            <v>21.587500000000002</v>
          </cell>
          <cell r="C32">
            <v>33.200000000000003</v>
          </cell>
          <cell r="D32">
            <v>11.2</v>
          </cell>
          <cell r="E32">
            <v>57.416666666666664</v>
          </cell>
          <cell r="F32">
            <v>89</v>
          </cell>
          <cell r="G32">
            <v>28</v>
          </cell>
          <cell r="H32">
            <v>11.520000000000001</v>
          </cell>
          <cell r="I32" t="str">
            <v>SO</v>
          </cell>
          <cell r="J32">
            <v>27.720000000000002</v>
          </cell>
          <cell r="K32">
            <v>0</v>
          </cell>
        </row>
        <row r="33">
          <cell r="B33">
            <v>24.24166666666666</v>
          </cell>
          <cell r="C33">
            <v>34.9</v>
          </cell>
          <cell r="D33">
            <v>14.2</v>
          </cell>
          <cell r="E33">
            <v>54.791666666666664</v>
          </cell>
          <cell r="F33">
            <v>89</v>
          </cell>
          <cell r="G33">
            <v>22</v>
          </cell>
          <cell r="H33">
            <v>8.64</v>
          </cell>
          <cell r="I33" t="str">
            <v>S</v>
          </cell>
          <cell r="J33">
            <v>30.96</v>
          </cell>
          <cell r="K33">
            <v>0</v>
          </cell>
        </row>
        <row r="34">
          <cell r="B34">
            <v>24.275000000000002</v>
          </cell>
          <cell r="C34">
            <v>36.6</v>
          </cell>
          <cell r="D34">
            <v>13.5</v>
          </cell>
          <cell r="E34">
            <v>52.416666666666664</v>
          </cell>
          <cell r="F34">
            <v>86</v>
          </cell>
          <cell r="G34">
            <v>21</v>
          </cell>
          <cell r="H34">
            <v>8.2799999999999994</v>
          </cell>
          <cell r="I34" t="str">
            <v>NE</v>
          </cell>
          <cell r="J34">
            <v>34.200000000000003</v>
          </cell>
          <cell r="K34">
            <v>0</v>
          </cell>
        </row>
        <row r="35">
          <cell r="B35">
            <v>24.720833333333331</v>
          </cell>
          <cell r="C35">
            <v>35.200000000000003</v>
          </cell>
          <cell r="D35">
            <v>15.1</v>
          </cell>
          <cell r="E35">
            <v>55.791666666666664</v>
          </cell>
          <cell r="F35">
            <v>87</v>
          </cell>
          <cell r="G35">
            <v>26</v>
          </cell>
          <cell r="H35">
            <v>10.08</v>
          </cell>
          <cell r="I35" t="str">
            <v>L</v>
          </cell>
          <cell r="J35">
            <v>32.04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24.419999999999998</v>
          </cell>
          <cell r="C5">
            <v>27.8</v>
          </cell>
          <cell r="D5">
            <v>16.899999999999999</v>
          </cell>
          <cell r="E5">
            <v>39.200000000000003</v>
          </cell>
          <cell r="F5">
            <v>63</v>
          </cell>
          <cell r="G5">
            <v>29</v>
          </cell>
          <cell r="H5">
            <v>4.6800000000000006</v>
          </cell>
          <cell r="I5" t="str">
            <v>SE</v>
          </cell>
          <cell r="J5">
            <v>19.8</v>
          </cell>
          <cell r="K5">
            <v>0</v>
          </cell>
        </row>
        <row r="6">
          <cell r="B6">
            <v>25.312499999999996</v>
          </cell>
          <cell r="C6">
            <v>29.2</v>
          </cell>
          <cell r="D6">
            <v>19.2</v>
          </cell>
          <cell r="E6">
            <v>42.125</v>
          </cell>
          <cell r="F6">
            <v>56</v>
          </cell>
          <cell r="G6">
            <v>34</v>
          </cell>
          <cell r="H6">
            <v>3.6</v>
          </cell>
          <cell r="I6" t="str">
            <v>S</v>
          </cell>
          <cell r="J6">
            <v>16.559999999999999</v>
          </cell>
          <cell r="K6">
            <v>0</v>
          </cell>
        </row>
        <row r="7">
          <cell r="B7">
            <v>20.375</v>
          </cell>
          <cell r="C7">
            <v>21.4</v>
          </cell>
          <cell r="D7">
            <v>18.8</v>
          </cell>
          <cell r="E7">
            <v>84.375</v>
          </cell>
          <cell r="F7">
            <v>92</v>
          </cell>
          <cell r="G7">
            <v>73</v>
          </cell>
          <cell r="H7">
            <v>0.72000000000000008</v>
          </cell>
          <cell r="I7" t="str">
            <v>S</v>
          </cell>
          <cell r="J7">
            <v>8.64</v>
          </cell>
          <cell r="K7">
            <v>0.6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21.8</v>
          </cell>
          <cell r="C10">
            <v>22</v>
          </cell>
          <cell r="D10">
            <v>21</v>
          </cell>
          <cell r="E10">
            <v>70</v>
          </cell>
          <cell r="F10">
            <v>74</v>
          </cell>
          <cell r="G10">
            <v>70</v>
          </cell>
          <cell r="H10">
            <v>0.36000000000000004</v>
          </cell>
          <cell r="I10" t="str">
            <v>S</v>
          </cell>
          <cell r="J10">
            <v>0</v>
          </cell>
          <cell r="K10">
            <v>0</v>
          </cell>
        </row>
        <row r="11">
          <cell r="B11">
            <v>24.95</v>
          </cell>
          <cell r="C11">
            <v>28.9</v>
          </cell>
          <cell r="D11">
            <v>17.8</v>
          </cell>
          <cell r="E11">
            <v>62.875</v>
          </cell>
          <cell r="F11">
            <v>89</v>
          </cell>
          <cell r="G11">
            <v>48</v>
          </cell>
          <cell r="H11">
            <v>10.44</v>
          </cell>
          <cell r="I11" t="str">
            <v>NE</v>
          </cell>
          <cell r="J11">
            <v>23.759999999999998</v>
          </cell>
          <cell r="K11">
            <v>0</v>
          </cell>
        </row>
        <row r="12">
          <cell r="B12">
            <v>28.362500000000001</v>
          </cell>
          <cell r="C12">
            <v>32.1</v>
          </cell>
          <cell r="D12">
            <v>21.6</v>
          </cell>
          <cell r="E12">
            <v>56.375</v>
          </cell>
          <cell r="F12">
            <v>80</v>
          </cell>
          <cell r="G12">
            <v>44</v>
          </cell>
          <cell r="H12">
            <v>4.6800000000000006</v>
          </cell>
          <cell r="I12" t="str">
            <v>S</v>
          </cell>
          <cell r="J12">
            <v>34.200000000000003</v>
          </cell>
          <cell r="K12">
            <v>0</v>
          </cell>
        </row>
        <row r="13">
          <cell r="B13">
            <v>20.483333333333334</v>
          </cell>
          <cell r="C13">
            <v>24.1</v>
          </cell>
          <cell r="D13">
            <v>14.4</v>
          </cell>
          <cell r="E13">
            <v>34.666666666666664</v>
          </cell>
          <cell r="F13">
            <v>61</v>
          </cell>
          <cell r="G13">
            <v>22</v>
          </cell>
          <cell r="H13">
            <v>14.04</v>
          </cell>
          <cell r="I13" t="str">
            <v>S</v>
          </cell>
          <cell r="J13">
            <v>27.720000000000002</v>
          </cell>
          <cell r="K13">
            <v>0</v>
          </cell>
        </row>
        <row r="14">
          <cell r="B14">
            <v>18.149999999999999</v>
          </cell>
          <cell r="C14">
            <v>23.5</v>
          </cell>
          <cell r="D14">
            <v>7.9</v>
          </cell>
          <cell r="E14">
            <v>43</v>
          </cell>
          <cell r="F14">
            <v>79</v>
          </cell>
          <cell r="G14">
            <v>27</v>
          </cell>
          <cell r="H14">
            <v>7.9200000000000008</v>
          </cell>
          <cell r="I14" t="str">
            <v>SE</v>
          </cell>
          <cell r="J14">
            <v>17.64</v>
          </cell>
          <cell r="K14">
            <v>0</v>
          </cell>
        </row>
        <row r="15">
          <cell r="B15">
            <v>20.000000000000004</v>
          </cell>
          <cell r="C15">
            <v>27.7</v>
          </cell>
          <cell r="D15">
            <v>11.2</v>
          </cell>
          <cell r="E15">
            <v>51.9375</v>
          </cell>
          <cell r="F15">
            <v>86</v>
          </cell>
          <cell r="G15">
            <v>24</v>
          </cell>
          <cell r="H15">
            <v>7.2</v>
          </cell>
          <cell r="I15" t="str">
            <v>S</v>
          </cell>
          <cell r="J15">
            <v>22.32</v>
          </cell>
          <cell r="K15">
            <v>0</v>
          </cell>
        </row>
        <row r="16">
          <cell r="B16">
            <v>22.852941176470591</v>
          </cell>
          <cell r="C16">
            <v>31.6</v>
          </cell>
          <cell r="D16">
            <v>13.1</v>
          </cell>
          <cell r="E16">
            <v>47.823529411764703</v>
          </cell>
          <cell r="F16">
            <v>85</v>
          </cell>
          <cell r="G16">
            <v>22</v>
          </cell>
          <cell r="H16">
            <v>3.9600000000000004</v>
          </cell>
          <cell r="I16" t="str">
            <v>S</v>
          </cell>
          <cell r="J16">
            <v>13.68</v>
          </cell>
          <cell r="K16">
            <v>0</v>
          </cell>
        </row>
        <row r="17">
          <cell r="B17">
            <v>24.318749999999998</v>
          </cell>
          <cell r="C17">
            <v>32.299999999999997</v>
          </cell>
          <cell r="D17">
            <v>15.2</v>
          </cell>
          <cell r="E17">
            <v>44.375</v>
          </cell>
          <cell r="F17">
            <v>86</v>
          </cell>
          <cell r="G17">
            <v>18</v>
          </cell>
          <cell r="H17">
            <v>6.12</v>
          </cell>
          <cell r="I17" t="str">
            <v>S</v>
          </cell>
          <cell r="J17">
            <v>15.48</v>
          </cell>
          <cell r="K17">
            <v>0</v>
          </cell>
        </row>
        <row r="18">
          <cell r="B18">
            <v>26.530769230769231</v>
          </cell>
          <cell r="C18">
            <v>33.6</v>
          </cell>
          <cell r="D18">
            <v>17.2</v>
          </cell>
          <cell r="E18">
            <v>40.53846153846154</v>
          </cell>
          <cell r="F18">
            <v>78</v>
          </cell>
          <cell r="G18">
            <v>22</v>
          </cell>
          <cell r="H18">
            <v>13.68</v>
          </cell>
          <cell r="I18" t="str">
            <v>S</v>
          </cell>
          <cell r="J18">
            <v>31.680000000000003</v>
          </cell>
          <cell r="K18">
            <v>0</v>
          </cell>
        </row>
        <row r="19">
          <cell r="B19">
            <v>22.774999999999999</v>
          </cell>
          <cell r="C19">
            <v>24.8</v>
          </cell>
          <cell r="D19">
            <v>18.899999999999999</v>
          </cell>
          <cell r="E19">
            <v>59.125</v>
          </cell>
          <cell r="F19">
            <v>74</v>
          </cell>
          <cell r="G19">
            <v>50</v>
          </cell>
          <cell r="H19">
            <v>10.08</v>
          </cell>
          <cell r="I19" t="str">
            <v>S</v>
          </cell>
          <cell r="J19">
            <v>19.440000000000001</v>
          </cell>
          <cell r="K19">
            <v>0</v>
          </cell>
        </row>
        <row r="20">
          <cell r="B20">
            <v>22.609090909090909</v>
          </cell>
          <cell r="C20">
            <v>28.3</v>
          </cell>
          <cell r="D20">
            <v>17.2</v>
          </cell>
          <cell r="E20">
            <v>69.181818181818187</v>
          </cell>
          <cell r="F20">
            <v>91</v>
          </cell>
          <cell r="G20">
            <v>43</v>
          </cell>
          <cell r="H20">
            <v>3.24</v>
          </cell>
          <cell r="I20" t="str">
            <v>S</v>
          </cell>
          <cell r="J20">
            <v>19.440000000000001</v>
          </cell>
          <cell r="K20">
            <v>3.4</v>
          </cell>
        </row>
        <row r="21">
          <cell r="B21">
            <v>23.633333333333336</v>
          </cell>
          <cell r="C21">
            <v>26</v>
          </cell>
          <cell r="D21">
            <v>21.4</v>
          </cell>
          <cell r="E21">
            <v>60</v>
          </cell>
          <cell r="F21">
            <v>68</v>
          </cell>
          <cell r="G21">
            <v>49</v>
          </cell>
          <cell r="H21">
            <v>6.12</v>
          </cell>
          <cell r="I21" t="str">
            <v>S</v>
          </cell>
          <cell r="J21">
            <v>17.28</v>
          </cell>
          <cell r="K21">
            <v>0</v>
          </cell>
        </row>
        <row r="22">
          <cell r="B22">
            <v>28.450000000000003</v>
          </cell>
          <cell r="C22">
            <v>32.6</v>
          </cell>
          <cell r="D22">
            <v>21.1</v>
          </cell>
          <cell r="E22">
            <v>42.833333333333336</v>
          </cell>
          <cell r="F22">
            <v>65</v>
          </cell>
          <cell r="G22">
            <v>29</v>
          </cell>
          <cell r="H22">
            <v>7.5600000000000005</v>
          </cell>
          <cell r="I22" t="str">
            <v>S</v>
          </cell>
          <cell r="J22">
            <v>24.48</v>
          </cell>
          <cell r="K22">
            <v>0</v>
          </cell>
        </row>
        <row r="23">
          <cell r="B23">
            <v>27.666666666666668</v>
          </cell>
          <cell r="C23">
            <v>29.8</v>
          </cell>
          <cell r="D23">
            <v>22.6</v>
          </cell>
          <cell r="E23">
            <v>44.166666666666664</v>
          </cell>
          <cell r="F23">
            <v>55</v>
          </cell>
          <cell r="G23">
            <v>38</v>
          </cell>
          <cell r="H23">
            <v>5.4</v>
          </cell>
          <cell r="I23" t="str">
            <v>S</v>
          </cell>
          <cell r="J23">
            <v>23.759999999999998</v>
          </cell>
          <cell r="K23">
            <v>0</v>
          </cell>
        </row>
        <row r="24">
          <cell r="B24">
            <v>17.86</v>
          </cell>
          <cell r="C24">
            <v>19.8</v>
          </cell>
          <cell r="D24">
            <v>16.600000000000001</v>
          </cell>
          <cell r="E24">
            <v>61.4</v>
          </cell>
          <cell r="F24">
            <v>65</v>
          </cell>
          <cell r="G24">
            <v>57</v>
          </cell>
          <cell r="H24">
            <v>8.2799999999999994</v>
          </cell>
          <cell r="I24" t="str">
            <v>SO</v>
          </cell>
          <cell r="J24">
            <v>25.2</v>
          </cell>
          <cell r="K24">
            <v>0</v>
          </cell>
        </row>
        <row r="25">
          <cell r="B25">
            <v>14.4</v>
          </cell>
          <cell r="C25">
            <v>16.600000000000001</v>
          </cell>
          <cell r="D25">
            <v>12.4</v>
          </cell>
          <cell r="E25">
            <v>68.599999999999994</v>
          </cell>
          <cell r="F25">
            <v>75</v>
          </cell>
          <cell r="G25">
            <v>63</v>
          </cell>
          <cell r="H25">
            <v>2.8800000000000003</v>
          </cell>
          <cell r="I25" t="str">
            <v>O</v>
          </cell>
          <cell r="J25">
            <v>13.32</v>
          </cell>
          <cell r="K25">
            <v>0</v>
          </cell>
        </row>
        <row r="26">
          <cell r="B26">
            <v>14.1</v>
          </cell>
          <cell r="C26">
            <v>15.2</v>
          </cell>
          <cell r="D26">
            <v>13.8</v>
          </cell>
          <cell r="E26">
            <v>89.5</v>
          </cell>
          <cell r="F26">
            <v>91</v>
          </cell>
          <cell r="G26">
            <v>86</v>
          </cell>
          <cell r="H26">
            <v>1.4400000000000002</v>
          </cell>
          <cell r="I26" t="str">
            <v>S</v>
          </cell>
          <cell r="J26">
            <v>8.64</v>
          </cell>
          <cell r="K26">
            <v>1.2</v>
          </cell>
        </row>
        <row r="27">
          <cell r="B27">
            <v>25.211111111111112</v>
          </cell>
          <cell r="C27">
            <v>30.1</v>
          </cell>
          <cell r="D27">
            <v>14.4</v>
          </cell>
          <cell r="E27">
            <v>60.444444444444443</v>
          </cell>
          <cell r="F27">
            <v>94</v>
          </cell>
          <cell r="G27">
            <v>44</v>
          </cell>
          <cell r="H27">
            <v>12.6</v>
          </cell>
          <cell r="I27" t="str">
            <v>NE</v>
          </cell>
          <cell r="J27">
            <v>26.64</v>
          </cell>
          <cell r="K27">
            <v>0</v>
          </cell>
        </row>
        <row r="28">
          <cell r="B28">
            <v>31.230000000000008</v>
          </cell>
          <cell r="C28">
            <v>34.799999999999997</v>
          </cell>
          <cell r="D28">
            <v>19.399999999999999</v>
          </cell>
          <cell r="E28">
            <v>46.5</v>
          </cell>
          <cell r="F28">
            <v>89</v>
          </cell>
          <cell r="G28">
            <v>34</v>
          </cell>
          <cell r="H28">
            <v>16.559999999999999</v>
          </cell>
          <cell r="I28" t="str">
            <v>NO</v>
          </cell>
          <cell r="J28">
            <v>44.28</v>
          </cell>
          <cell r="K28">
            <v>0</v>
          </cell>
        </row>
        <row r="29">
          <cell r="B29">
            <v>20.54</v>
          </cell>
          <cell r="C29">
            <v>23.4</v>
          </cell>
          <cell r="D29">
            <v>15.3</v>
          </cell>
          <cell r="E29">
            <v>39.6</v>
          </cell>
          <cell r="F29">
            <v>57</v>
          </cell>
          <cell r="G29">
            <v>28</v>
          </cell>
          <cell r="H29">
            <v>11.520000000000001</v>
          </cell>
          <cell r="I29" t="str">
            <v>S</v>
          </cell>
          <cell r="J29">
            <v>34.56</v>
          </cell>
          <cell r="K29">
            <v>0</v>
          </cell>
        </row>
        <row r="30">
          <cell r="B30">
            <v>21.008333333333336</v>
          </cell>
          <cell r="C30">
            <v>24.9</v>
          </cell>
          <cell r="D30">
            <v>13.6</v>
          </cell>
          <cell r="E30">
            <v>27.5</v>
          </cell>
          <cell r="F30">
            <v>52</v>
          </cell>
          <cell r="G30">
            <v>18</v>
          </cell>
          <cell r="H30">
            <v>14.04</v>
          </cell>
          <cell r="I30" t="str">
            <v>S</v>
          </cell>
          <cell r="J30">
            <v>31.680000000000003</v>
          </cell>
          <cell r="K30">
            <v>0</v>
          </cell>
        </row>
        <row r="31">
          <cell r="B31">
            <v>24.291666666666668</v>
          </cell>
          <cell r="C31">
            <v>29.8</v>
          </cell>
          <cell r="D31">
            <v>12.5</v>
          </cell>
          <cell r="E31">
            <v>27.916666666666668</v>
          </cell>
          <cell r="F31">
            <v>56</v>
          </cell>
          <cell r="G31">
            <v>16</v>
          </cell>
          <cell r="H31">
            <v>9.7200000000000006</v>
          </cell>
          <cell r="I31" t="str">
            <v>SE</v>
          </cell>
          <cell r="J31">
            <v>23.400000000000002</v>
          </cell>
          <cell r="K31">
            <v>0</v>
          </cell>
        </row>
        <row r="32">
          <cell r="B32">
            <v>27.283333333333335</v>
          </cell>
          <cell r="C32">
            <v>33.4</v>
          </cell>
          <cell r="D32">
            <v>18</v>
          </cell>
          <cell r="E32">
            <v>44.833333333333336</v>
          </cell>
          <cell r="F32">
            <v>68</v>
          </cell>
          <cell r="G32">
            <v>32</v>
          </cell>
          <cell r="H32">
            <v>6.84</v>
          </cell>
          <cell r="I32" t="str">
            <v>S</v>
          </cell>
          <cell r="J32">
            <v>21.96</v>
          </cell>
          <cell r="K32">
            <v>0</v>
          </cell>
        </row>
        <row r="33">
          <cell r="B33">
            <v>33.112499999999997</v>
          </cell>
          <cell r="C33">
            <v>35.4</v>
          </cell>
          <cell r="D33">
            <v>24.3</v>
          </cell>
          <cell r="E33">
            <v>32.875</v>
          </cell>
          <cell r="F33">
            <v>58</v>
          </cell>
          <cell r="G33">
            <v>27</v>
          </cell>
          <cell r="H33">
            <v>16.2</v>
          </cell>
          <cell r="I33" t="str">
            <v>NE</v>
          </cell>
          <cell r="J33">
            <v>33.119999999999997</v>
          </cell>
          <cell r="K33">
            <v>0</v>
          </cell>
        </row>
        <row r="34">
          <cell r="B34">
            <v>32.611111111111114</v>
          </cell>
          <cell r="C34">
            <v>36.1</v>
          </cell>
          <cell r="D34">
            <v>24.5</v>
          </cell>
          <cell r="E34">
            <v>34.111111111111114</v>
          </cell>
          <cell r="F34">
            <v>62</v>
          </cell>
          <cell r="G34">
            <v>26</v>
          </cell>
          <cell r="H34">
            <v>15.120000000000001</v>
          </cell>
          <cell r="I34" t="str">
            <v>N</v>
          </cell>
          <cell r="J34">
            <v>36.36</v>
          </cell>
          <cell r="K34">
            <v>0</v>
          </cell>
        </row>
        <row r="35">
          <cell r="B35">
            <v>32.544444444444444</v>
          </cell>
          <cell r="C35">
            <v>35.700000000000003</v>
          </cell>
          <cell r="D35">
            <v>22.8</v>
          </cell>
          <cell r="E35">
            <v>38.222222222222221</v>
          </cell>
          <cell r="F35">
            <v>74</v>
          </cell>
          <cell r="G35">
            <v>30</v>
          </cell>
          <cell r="H35">
            <v>14.4</v>
          </cell>
          <cell r="I35" t="str">
            <v>N</v>
          </cell>
          <cell r="J35">
            <v>33.480000000000004</v>
          </cell>
          <cell r="K35">
            <v>0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19.441666666666666</v>
          </cell>
          <cell r="C5">
            <v>25.7</v>
          </cell>
          <cell r="D5">
            <v>14.6</v>
          </cell>
          <cell r="E5">
            <v>68.208333333333329</v>
          </cell>
          <cell r="F5">
            <v>92</v>
          </cell>
          <cell r="G5">
            <v>41</v>
          </cell>
          <cell r="H5">
            <v>12.24</v>
          </cell>
          <cell r="I5" t="str">
            <v>S</v>
          </cell>
          <cell r="J5">
            <v>21.240000000000002</v>
          </cell>
          <cell r="K5">
            <v>0</v>
          </cell>
        </row>
        <row r="6">
          <cell r="B6">
            <v>21.220833333333331</v>
          </cell>
          <cell r="C6">
            <v>30.1</v>
          </cell>
          <cell r="D6">
            <v>15.3</v>
          </cell>
          <cell r="E6">
            <v>72.625</v>
          </cell>
          <cell r="F6">
            <v>95</v>
          </cell>
          <cell r="G6">
            <v>41</v>
          </cell>
          <cell r="H6">
            <v>11.520000000000001</v>
          </cell>
          <cell r="I6" t="str">
            <v>SO</v>
          </cell>
          <cell r="J6">
            <v>17.64</v>
          </cell>
          <cell r="K6">
            <v>0</v>
          </cell>
        </row>
        <row r="7">
          <cell r="B7">
            <v>21.545833333333334</v>
          </cell>
          <cell r="C7">
            <v>28.3</v>
          </cell>
          <cell r="D7">
            <v>17.2</v>
          </cell>
          <cell r="E7">
            <v>70.666666666666671</v>
          </cell>
          <cell r="F7">
            <v>90</v>
          </cell>
          <cell r="G7">
            <v>50</v>
          </cell>
          <cell r="H7">
            <v>12.96</v>
          </cell>
          <cell r="I7" t="str">
            <v>SO</v>
          </cell>
          <cell r="J7">
            <v>20.52</v>
          </cell>
          <cell r="K7">
            <v>0</v>
          </cell>
        </row>
        <row r="8">
          <cell r="B8">
            <v>19.208333333333332</v>
          </cell>
          <cell r="C8">
            <v>21.6</v>
          </cell>
          <cell r="D8">
            <v>15.9</v>
          </cell>
          <cell r="E8">
            <v>90.291666666666671</v>
          </cell>
          <cell r="F8">
            <v>95</v>
          </cell>
          <cell r="G8">
            <v>78</v>
          </cell>
          <cell r="H8">
            <v>19.079999999999998</v>
          </cell>
          <cell r="I8" t="str">
            <v>S</v>
          </cell>
          <cell r="J8">
            <v>33.119999999999997</v>
          </cell>
          <cell r="K8">
            <v>6.4</v>
          </cell>
        </row>
        <row r="9">
          <cell r="B9">
            <v>15.54166666666667</v>
          </cell>
          <cell r="C9">
            <v>17.7</v>
          </cell>
          <cell r="D9">
            <v>14.8</v>
          </cell>
          <cell r="E9">
            <v>93.166666666666671</v>
          </cell>
          <cell r="F9">
            <v>96</v>
          </cell>
          <cell r="G9">
            <v>90</v>
          </cell>
          <cell r="H9">
            <v>18</v>
          </cell>
          <cell r="I9" t="str">
            <v>SO</v>
          </cell>
          <cell r="J9">
            <v>32.76</v>
          </cell>
          <cell r="K9">
            <v>9</v>
          </cell>
        </row>
        <row r="10">
          <cell r="B10">
            <v>18.283333333333335</v>
          </cell>
          <cell r="C10">
            <v>22.6</v>
          </cell>
          <cell r="D10">
            <v>15</v>
          </cell>
          <cell r="E10">
            <v>90.375</v>
          </cell>
          <cell r="F10">
            <v>97</v>
          </cell>
          <cell r="G10">
            <v>74</v>
          </cell>
          <cell r="H10">
            <v>7.9200000000000008</v>
          </cell>
          <cell r="I10" t="str">
            <v>S</v>
          </cell>
          <cell r="J10">
            <v>17.28</v>
          </cell>
          <cell r="K10">
            <v>3.4000000000000004</v>
          </cell>
        </row>
        <row r="11">
          <cell r="B11">
            <v>21.770833333333332</v>
          </cell>
          <cell r="C11">
            <v>30.5</v>
          </cell>
          <cell r="D11">
            <v>15.5</v>
          </cell>
          <cell r="E11">
            <v>80.416666666666671</v>
          </cell>
          <cell r="F11">
            <v>98</v>
          </cell>
          <cell r="G11">
            <v>46</v>
          </cell>
          <cell r="H11">
            <v>15.48</v>
          </cell>
          <cell r="I11" t="str">
            <v>NE</v>
          </cell>
          <cell r="J11">
            <v>26.28</v>
          </cell>
          <cell r="K11">
            <v>0.2</v>
          </cell>
        </row>
        <row r="12">
          <cell r="B12">
            <v>24.158333333333335</v>
          </cell>
          <cell r="C12">
            <v>32.4</v>
          </cell>
          <cell r="D12">
            <v>18.5</v>
          </cell>
          <cell r="E12">
            <v>78.541666666666671</v>
          </cell>
          <cell r="F12">
            <v>96</v>
          </cell>
          <cell r="G12">
            <v>47</v>
          </cell>
          <cell r="H12">
            <v>18.720000000000002</v>
          </cell>
          <cell r="I12" t="str">
            <v>S</v>
          </cell>
          <cell r="J12">
            <v>56.88</v>
          </cell>
          <cell r="K12">
            <v>2.2000000000000002</v>
          </cell>
        </row>
        <row r="13">
          <cell r="B13">
            <v>19.279166666666665</v>
          </cell>
          <cell r="C13">
            <v>23.8</v>
          </cell>
          <cell r="D13">
            <v>14.7</v>
          </cell>
          <cell r="E13">
            <v>59.75</v>
          </cell>
          <cell r="F13">
            <v>91</v>
          </cell>
          <cell r="G13">
            <v>32</v>
          </cell>
          <cell r="H13">
            <v>27</v>
          </cell>
          <cell r="I13" t="str">
            <v>S</v>
          </cell>
          <cell r="J13">
            <v>45</v>
          </cell>
          <cell r="K13">
            <v>0.2</v>
          </cell>
        </row>
        <row r="14">
          <cell r="B14">
            <v>16.108333333333331</v>
          </cell>
          <cell r="C14">
            <v>24.3</v>
          </cell>
          <cell r="D14">
            <v>10</v>
          </cell>
          <cell r="E14">
            <v>59.916666666666664</v>
          </cell>
          <cell r="F14">
            <v>96</v>
          </cell>
          <cell r="G14">
            <v>24</v>
          </cell>
          <cell r="H14">
            <v>14.76</v>
          </cell>
          <cell r="I14" t="str">
            <v>SE</v>
          </cell>
          <cell r="J14">
            <v>28.08</v>
          </cell>
          <cell r="K14">
            <v>0</v>
          </cell>
        </row>
        <row r="15">
          <cell r="B15">
            <v>18.091666666666665</v>
          </cell>
          <cell r="C15">
            <v>29.3</v>
          </cell>
          <cell r="D15">
            <v>10.4</v>
          </cell>
          <cell r="E15">
            <v>68.458333333333329</v>
          </cell>
          <cell r="F15">
            <v>96</v>
          </cell>
          <cell r="G15">
            <v>25</v>
          </cell>
          <cell r="H15">
            <v>10.44</v>
          </cell>
          <cell r="I15" t="str">
            <v>SE</v>
          </cell>
          <cell r="J15">
            <v>19.079999999999998</v>
          </cell>
          <cell r="K15">
            <v>0</v>
          </cell>
        </row>
        <row r="16">
          <cell r="B16">
            <v>20.75</v>
          </cell>
          <cell r="C16">
            <v>33.299999999999997</v>
          </cell>
          <cell r="D16">
            <v>11.8</v>
          </cell>
          <cell r="E16">
            <v>67.041666666666671</v>
          </cell>
          <cell r="F16">
            <v>97</v>
          </cell>
          <cell r="G16">
            <v>22</v>
          </cell>
          <cell r="H16">
            <v>8.2799999999999994</v>
          </cell>
          <cell r="I16" t="str">
            <v>L</v>
          </cell>
          <cell r="J16">
            <v>16.920000000000002</v>
          </cell>
          <cell r="K16">
            <v>0.2</v>
          </cell>
        </row>
        <row r="17">
          <cell r="B17">
            <v>22.5</v>
          </cell>
          <cell r="C17">
            <v>34</v>
          </cell>
          <cell r="D17">
            <v>13.6</v>
          </cell>
          <cell r="E17">
            <v>63.25</v>
          </cell>
          <cell r="F17">
            <v>96</v>
          </cell>
          <cell r="G17">
            <v>19</v>
          </cell>
          <cell r="H17">
            <v>10.8</v>
          </cell>
          <cell r="I17" t="str">
            <v>NE</v>
          </cell>
          <cell r="J17">
            <v>21.96</v>
          </cell>
          <cell r="K17">
            <v>0.2</v>
          </cell>
        </row>
        <row r="18">
          <cell r="B18">
            <v>22.649999999999995</v>
          </cell>
          <cell r="C18">
            <v>33.6</v>
          </cell>
          <cell r="D18">
            <v>14.4</v>
          </cell>
          <cell r="E18">
            <v>67.666666666666671</v>
          </cell>
          <cell r="F18">
            <v>95</v>
          </cell>
          <cell r="G18">
            <v>24</v>
          </cell>
          <cell r="H18">
            <v>10.44</v>
          </cell>
          <cell r="I18" t="str">
            <v>L</v>
          </cell>
          <cell r="J18">
            <v>20.88</v>
          </cell>
          <cell r="K18">
            <v>0</v>
          </cell>
        </row>
        <row r="19">
          <cell r="B19">
            <v>22.150000000000002</v>
          </cell>
          <cell r="C19">
            <v>26.8</v>
          </cell>
          <cell r="D19">
            <v>18.399999999999999</v>
          </cell>
          <cell r="E19">
            <v>70.375</v>
          </cell>
          <cell r="F19">
            <v>90</v>
          </cell>
          <cell r="G19">
            <v>53</v>
          </cell>
          <cell r="H19">
            <v>26.64</v>
          </cell>
          <cell r="I19" t="str">
            <v>S</v>
          </cell>
          <cell r="J19">
            <v>51.84</v>
          </cell>
          <cell r="K19">
            <v>0</v>
          </cell>
        </row>
        <row r="20">
          <cell r="B20">
            <v>21.433333333333334</v>
          </cell>
          <cell r="C20">
            <v>28.5</v>
          </cell>
          <cell r="D20">
            <v>16.899999999999999</v>
          </cell>
          <cell r="E20">
            <v>74.916666666666671</v>
          </cell>
          <cell r="F20">
            <v>95</v>
          </cell>
          <cell r="G20">
            <v>33</v>
          </cell>
          <cell r="H20">
            <v>16.2</v>
          </cell>
          <cell r="I20" t="str">
            <v>S</v>
          </cell>
          <cell r="J20">
            <v>26.64</v>
          </cell>
          <cell r="K20">
            <v>0</v>
          </cell>
        </row>
        <row r="21">
          <cell r="B21">
            <v>22.254166666666666</v>
          </cell>
          <cell r="C21">
            <v>32.700000000000003</v>
          </cell>
          <cell r="D21">
            <v>13.8</v>
          </cell>
          <cell r="E21">
            <v>69.375</v>
          </cell>
          <cell r="F21">
            <v>97</v>
          </cell>
          <cell r="G21">
            <v>26</v>
          </cell>
          <cell r="H21">
            <v>10.8</v>
          </cell>
          <cell r="I21" t="str">
            <v>SE</v>
          </cell>
          <cell r="J21">
            <v>22.32</v>
          </cell>
          <cell r="K21">
            <v>0</v>
          </cell>
        </row>
        <row r="22">
          <cell r="B22">
            <v>23.412499999999998</v>
          </cell>
          <cell r="C22">
            <v>33.6</v>
          </cell>
          <cell r="D22">
            <v>15</v>
          </cell>
          <cell r="E22">
            <v>68.375</v>
          </cell>
          <cell r="F22">
            <v>96</v>
          </cell>
          <cell r="G22">
            <v>28</v>
          </cell>
          <cell r="H22">
            <v>15.120000000000001</v>
          </cell>
          <cell r="I22" t="str">
            <v>S</v>
          </cell>
          <cell r="J22">
            <v>31.319999999999997</v>
          </cell>
          <cell r="K22">
            <v>0.2</v>
          </cell>
        </row>
        <row r="23">
          <cell r="B23">
            <v>23.504166666666666</v>
          </cell>
          <cell r="C23">
            <v>34</v>
          </cell>
          <cell r="D23">
            <v>15.6</v>
          </cell>
          <cell r="E23">
            <v>69.25</v>
          </cell>
          <cell r="F23">
            <v>95</v>
          </cell>
          <cell r="G23">
            <v>32</v>
          </cell>
          <cell r="H23">
            <v>13.32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14.891666666666667</v>
          </cell>
          <cell r="C24">
            <v>25.3</v>
          </cell>
          <cell r="D24">
            <v>12.2</v>
          </cell>
          <cell r="E24">
            <v>79.625</v>
          </cell>
          <cell r="F24">
            <v>87</v>
          </cell>
          <cell r="G24">
            <v>61</v>
          </cell>
          <cell r="H24">
            <v>31.680000000000003</v>
          </cell>
          <cell r="I24" t="str">
            <v>SO</v>
          </cell>
          <cell r="J24">
            <v>54</v>
          </cell>
          <cell r="K24">
            <v>0</v>
          </cell>
        </row>
        <row r="25">
          <cell r="B25">
            <v>13.095833333333333</v>
          </cell>
          <cell r="C25">
            <v>19</v>
          </cell>
          <cell r="D25">
            <v>10.8</v>
          </cell>
          <cell r="E25">
            <v>78.125</v>
          </cell>
          <cell r="F25">
            <v>87</v>
          </cell>
          <cell r="G25">
            <v>60</v>
          </cell>
          <cell r="H25">
            <v>19.440000000000001</v>
          </cell>
          <cell r="I25" t="str">
            <v>S</v>
          </cell>
          <cell r="J25">
            <v>36.36</v>
          </cell>
          <cell r="K25">
            <v>0</v>
          </cell>
        </row>
        <row r="26">
          <cell r="B26">
            <v>12.800000000000002</v>
          </cell>
          <cell r="C26">
            <v>16.5</v>
          </cell>
          <cell r="D26">
            <v>11.1</v>
          </cell>
          <cell r="E26">
            <v>89.916666666666671</v>
          </cell>
          <cell r="F26">
            <v>95</v>
          </cell>
          <cell r="G26">
            <v>79</v>
          </cell>
          <cell r="H26">
            <v>12.24</v>
          </cell>
          <cell r="I26" t="str">
            <v>S</v>
          </cell>
          <cell r="J26">
            <v>23.759999999999998</v>
          </cell>
          <cell r="K26">
            <v>1.8</v>
          </cell>
        </row>
        <row r="27">
          <cell r="B27">
            <v>20.312500000000004</v>
          </cell>
          <cell r="C27">
            <v>31.7</v>
          </cell>
          <cell r="D27">
            <v>14.2</v>
          </cell>
          <cell r="E27">
            <v>79.083333333333329</v>
          </cell>
          <cell r="F27">
            <v>98</v>
          </cell>
          <cell r="G27">
            <v>39</v>
          </cell>
          <cell r="H27">
            <v>16.2</v>
          </cell>
          <cell r="I27" t="str">
            <v>SE</v>
          </cell>
          <cell r="J27">
            <v>30.240000000000002</v>
          </cell>
          <cell r="K27">
            <v>0</v>
          </cell>
        </row>
        <row r="28">
          <cell r="B28">
            <v>26.112500000000001</v>
          </cell>
          <cell r="C28">
            <v>35.200000000000003</v>
          </cell>
          <cell r="D28">
            <v>19.5</v>
          </cell>
          <cell r="E28">
            <v>67.291666666666671</v>
          </cell>
          <cell r="F28">
            <v>93</v>
          </cell>
          <cell r="G28">
            <v>34</v>
          </cell>
          <cell r="H28">
            <v>23.400000000000002</v>
          </cell>
          <cell r="I28" t="str">
            <v>N</v>
          </cell>
          <cell r="J28">
            <v>49.32</v>
          </cell>
          <cell r="K28">
            <v>0</v>
          </cell>
        </row>
        <row r="29">
          <cell r="B29">
            <v>21.245833333333334</v>
          </cell>
          <cell r="C29">
            <v>30.2</v>
          </cell>
          <cell r="D29">
            <v>16.600000000000001</v>
          </cell>
          <cell r="E29">
            <v>54.916666666666664</v>
          </cell>
          <cell r="F29">
            <v>79</v>
          </cell>
          <cell r="G29">
            <v>36</v>
          </cell>
          <cell r="H29">
            <v>25.2</v>
          </cell>
          <cell r="I29" t="str">
            <v>S</v>
          </cell>
          <cell r="J29">
            <v>52.2</v>
          </cell>
          <cell r="K29">
            <v>0</v>
          </cell>
        </row>
        <row r="30">
          <cell r="B30">
            <v>17.45</v>
          </cell>
          <cell r="C30">
            <v>24.8</v>
          </cell>
          <cell r="D30">
            <v>11.8</v>
          </cell>
          <cell r="E30">
            <v>52.75</v>
          </cell>
          <cell r="F30">
            <v>77</v>
          </cell>
          <cell r="G30">
            <v>24</v>
          </cell>
          <cell r="H30">
            <v>19.440000000000001</v>
          </cell>
          <cell r="I30" t="str">
            <v>S</v>
          </cell>
          <cell r="J30">
            <v>36</v>
          </cell>
          <cell r="K30">
            <v>0</v>
          </cell>
        </row>
        <row r="31">
          <cell r="B31">
            <v>18.462500000000002</v>
          </cell>
          <cell r="C31">
            <v>29.3</v>
          </cell>
          <cell r="D31">
            <v>10.8</v>
          </cell>
          <cell r="E31">
            <v>58.208333333333336</v>
          </cell>
          <cell r="F31">
            <v>92</v>
          </cell>
          <cell r="G31">
            <v>20</v>
          </cell>
          <cell r="H31">
            <v>11.520000000000001</v>
          </cell>
          <cell r="I31" t="str">
            <v>S</v>
          </cell>
          <cell r="J31">
            <v>19.440000000000001</v>
          </cell>
          <cell r="K31">
            <v>0</v>
          </cell>
        </row>
        <row r="32">
          <cell r="B32">
            <v>23.100000000000005</v>
          </cell>
          <cell r="C32">
            <v>36</v>
          </cell>
          <cell r="D32">
            <v>13.6</v>
          </cell>
          <cell r="E32">
            <v>65.541666666666671</v>
          </cell>
          <cell r="F32">
            <v>94</v>
          </cell>
          <cell r="G32">
            <v>29</v>
          </cell>
          <cell r="H32">
            <v>14.04</v>
          </cell>
          <cell r="I32" t="str">
            <v>SE</v>
          </cell>
          <cell r="J32">
            <v>25.92</v>
          </cell>
          <cell r="K32">
            <v>0</v>
          </cell>
        </row>
        <row r="33">
          <cell r="B33">
            <v>26.825000000000003</v>
          </cell>
          <cell r="C33">
            <v>36.5</v>
          </cell>
          <cell r="D33">
            <v>18.100000000000001</v>
          </cell>
          <cell r="E33">
            <v>61.166666666666664</v>
          </cell>
          <cell r="F33">
            <v>93</v>
          </cell>
          <cell r="G33">
            <v>28</v>
          </cell>
          <cell r="H33">
            <v>26.28</v>
          </cell>
          <cell r="I33" t="str">
            <v>NE</v>
          </cell>
          <cell r="J33">
            <v>47.519999999999996</v>
          </cell>
          <cell r="K33">
            <v>0</v>
          </cell>
        </row>
        <row r="34">
          <cell r="B34">
            <v>26.941666666666666</v>
          </cell>
          <cell r="C34">
            <v>36.700000000000003</v>
          </cell>
          <cell r="D34">
            <v>18.899999999999999</v>
          </cell>
          <cell r="E34">
            <v>62.333333333333336</v>
          </cell>
          <cell r="F34">
            <v>93</v>
          </cell>
          <cell r="G34">
            <v>29</v>
          </cell>
          <cell r="H34">
            <v>21.6</v>
          </cell>
          <cell r="I34" t="str">
            <v>NE</v>
          </cell>
          <cell r="J34">
            <v>41.76</v>
          </cell>
          <cell r="K34">
            <v>0</v>
          </cell>
        </row>
        <row r="35">
          <cell r="B35">
            <v>28.441666666666663</v>
          </cell>
          <cell r="C35">
            <v>36.9</v>
          </cell>
          <cell r="D35">
            <v>20.9</v>
          </cell>
          <cell r="E35">
            <v>58.458333333333336</v>
          </cell>
          <cell r="F35">
            <v>91</v>
          </cell>
          <cell r="G35">
            <v>27</v>
          </cell>
          <cell r="H35">
            <v>20.52</v>
          </cell>
          <cell r="I35" t="str">
            <v>NE</v>
          </cell>
          <cell r="J35">
            <v>41.04</v>
          </cell>
          <cell r="K35">
            <v>0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15.633333333333335</v>
          </cell>
          <cell r="C5">
            <v>25.3</v>
          </cell>
          <cell r="D5">
            <v>9.1999999999999993</v>
          </cell>
          <cell r="E5">
            <v>56.916666666666664</v>
          </cell>
          <cell r="F5">
            <v>88</v>
          </cell>
          <cell r="G5">
            <v>25</v>
          </cell>
          <cell r="H5">
            <v>6.84</v>
          </cell>
          <cell r="I5" t="str">
            <v>SO</v>
          </cell>
          <cell r="J5">
            <v>16.2</v>
          </cell>
          <cell r="K5">
            <v>0.4</v>
          </cell>
        </row>
        <row r="6">
          <cell r="B6">
            <v>17.399999999999999</v>
          </cell>
          <cell r="C6">
            <v>25</v>
          </cell>
          <cell r="D6">
            <v>11.7</v>
          </cell>
          <cell r="E6">
            <v>68.208333333333329</v>
          </cell>
          <cell r="F6">
            <v>92</v>
          </cell>
          <cell r="G6">
            <v>46</v>
          </cell>
          <cell r="H6">
            <v>12.96</v>
          </cell>
          <cell r="I6" t="str">
            <v>SO</v>
          </cell>
          <cell r="J6">
            <v>28.8</v>
          </cell>
          <cell r="K6">
            <v>0</v>
          </cell>
        </row>
        <row r="7">
          <cell r="B7">
            <v>17.420833333333331</v>
          </cell>
          <cell r="C7">
            <v>18.5</v>
          </cell>
          <cell r="D7">
            <v>16.899999999999999</v>
          </cell>
          <cell r="E7">
            <v>96.833333333333329</v>
          </cell>
          <cell r="F7">
            <v>99</v>
          </cell>
          <cell r="G7">
            <v>91</v>
          </cell>
          <cell r="H7">
            <v>9.7200000000000006</v>
          </cell>
          <cell r="I7" t="str">
            <v>SO</v>
          </cell>
          <cell r="J7">
            <v>16.559999999999999</v>
          </cell>
          <cell r="K7">
            <v>0</v>
          </cell>
        </row>
        <row r="8">
          <cell r="B8">
            <v>17.252631578947362</v>
          </cell>
          <cell r="C8">
            <v>19.100000000000001</v>
          </cell>
          <cell r="D8">
            <v>16.2</v>
          </cell>
          <cell r="E8">
            <v>96.578947368421055</v>
          </cell>
          <cell r="F8">
            <v>99</v>
          </cell>
          <cell r="G8">
            <v>84</v>
          </cell>
          <cell r="H8">
            <v>1.08</v>
          </cell>
          <cell r="I8" t="str">
            <v>SO</v>
          </cell>
          <cell r="J8">
            <v>12.24</v>
          </cell>
          <cell r="K8">
            <v>0</v>
          </cell>
        </row>
        <row r="9">
          <cell r="B9">
            <v>17.033333333333331</v>
          </cell>
          <cell r="C9">
            <v>17.600000000000001</v>
          </cell>
          <cell r="D9">
            <v>15.4</v>
          </cell>
          <cell r="E9">
            <v>75.666666666666671</v>
          </cell>
          <cell r="F9">
            <v>87</v>
          </cell>
          <cell r="G9">
            <v>69</v>
          </cell>
          <cell r="H9">
            <v>0.72000000000000008</v>
          </cell>
          <cell r="I9" t="str">
            <v>SO</v>
          </cell>
          <cell r="J9">
            <v>9.7200000000000006</v>
          </cell>
          <cell r="K9">
            <v>0</v>
          </cell>
        </row>
        <row r="10">
          <cell r="B10">
            <v>19.741666666666664</v>
          </cell>
          <cell r="C10">
            <v>23.7</v>
          </cell>
          <cell r="D10">
            <v>12.2</v>
          </cell>
          <cell r="E10">
            <v>58.75</v>
          </cell>
          <cell r="F10">
            <v>99</v>
          </cell>
          <cell r="G10">
            <v>30</v>
          </cell>
          <cell r="H10">
            <v>9.3600000000000012</v>
          </cell>
          <cell r="I10" t="str">
            <v>SO</v>
          </cell>
          <cell r="J10">
            <v>20.88</v>
          </cell>
          <cell r="K10">
            <v>0</v>
          </cell>
        </row>
        <row r="11">
          <cell r="B11">
            <v>17.137499999999999</v>
          </cell>
          <cell r="C11">
            <v>24</v>
          </cell>
          <cell r="D11">
            <v>12.5</v>
          </cell>
          <cell r="E11">
            <v>85.125</v>
          </cell>
          <cell r="F11">
            <v>99</v>
          </cell>
          <cell r="G11">
            <v>58</v>
          </cell>
          <cell r="H11">
            <v>22.32</v>
          </cell>
          <cell r="I11" t="str">
            <v>SO</v>
          </cell>
          <cell r="J11">
            <v>40.32</v>
          </cell>
          <cell r="K11">
            <v>0.2</v>
          </cell>
        </row>
        <row r="12">
          <cell r="B12">
            <v>17.191666666666663</v>
          </cell>
          <cell r="C12">
            <v>22.9</v>
          </cell>
          <cell r="D12">
            <v>14</v>
          </cell>
          <cell r="E12">
            <v>91.583333333333329</v>
          </cell>
          <cell r="F12">
            <v>99</v>
          </cell>
          <cell r="G12">
            <v>76</v>
          </cell>
          <cell r="H12">
            <v>16.2</v>
          </cell>
          <cell r="I12" t="str">
            <v>SO</v>
          </cell>
          <cell r="J12">
            <v>29.880000000000003</v>
          </cell>
          <cell r="K12">
            <v>0.2</v>
          </cell>
        </row>
        <row r="13">
          <cell r="B13">
            <v>13.445833333333335</v>
          </cell>
          <cell r="C13">
            <v>19.5</v>
          </cell>
          <cell r="D13">
            <v>7</v>
          </cell>
          <cell r="E13">
            <v>63.583333333333336</v>
          </cell>
          <cell r="F13">
            <v>92</v>
          </cell>
          <cell r="G13">
            <v>22</v>
          </cell>
          <cell r="H13">
            <v>12.6</v>
          </cell>
          <cell r="I13" t="str">
            <v>SO</v>
          </cell>
          <cell r="J13">
            <v>36.36</v>
          </cell>
          <cell r="K13">
            <v>0</v>
          </cell>
        </row>
        <row r="14">
          <cell r="B14">
            <v>10.6875</v>
          </cell>
          <cell r="C14">
            <v>21.1</v>
          </cell>
          <cell r="D14">
            <v>3.1</v>
          </cell>
          <cell r="E14">
            <v>68.416666666666671</v>
          </cell>
          <cell r="F14">
            <v>97</v>
          </cell>
          <cell r="G14">
            <v>30</v>
          </cell>
          <cell r="H14">
            <v>5.4</v>
          </cell>
          <cell r="I14" t="str">
            <v>SO</v>
          </cell>
          <cell r="J14">
            <v>16.920000000000002</v>
          </cell>
          <cell r="K14">
            <v>0</v>
          </cell>
        </row>
        <row r="15">
          <cell r="B15">
            <v>12.595833333333337</v>
          </cell>
          <cell r="C15">
            <v>25.1</v>
          </cell>
          <cell r="D15">
            <v>3.3</v>
          </cell>
          <cell r="E15">
            <v>63.625</v>
          </cell>
          <cell r="F15">
            <v>93</v>
          </cell>
          <cell r="G15">
            <v>15</v>
          </cell>
          <cell r="H15">
            <v>4.32</v>
          </cell>
          <cell r="I15" t="str">
            <v>SO</v>
          </cell>
          <cell r="J15">
            <v>14.4</v>
          </cell>
          <cell r="K15">
            <v>0.2</v>
          </cell>
        </row>
        <row r="16">
          <cell r="B16">
            <v>15.295833333333334</v>
          </cell>
          <cell r="C16">
            <v>28.5</v>
          </cell>
          <cell r="D16">
            <v>3.6</v>
          </cell>
          <cell r="E16">
            <v>54</v>
          </cell>
          <cell r="F16">
            <v>94</v>
          </cell>
          <cell r="G16">
            <v>13</v>
          </cell>
          <cell r="H16">
            <v>11.879999999999999</v>
          </cell>
          <cell r="I16" t="str">
            <v>SO</v>
          </cell>
          <cell r="J16">
            <v>24.840000000000003</v>
          </cell>
          <cell r="K16">
            <v>0.2</v>
          </cell>
        </row>
        <row r="17">
          <cell r="B17">
            <v>17.358333333333331</v>
          </cell>
          <cell r="C17">
            <v>28.6</v>
          </cell>
          <cell r="D17">
            <v>7</v>
          </cell>
          <cell r="E17">
            <v>51.541666666666664</v>
          </cell>
          <cell r="F17">
            <v>87</v>
          </cell>
          <cell r="G17">
            <v>21</v>
          </cell>
          <cell r="H17">
            <v>16.920000000000002</v>
          </cell>
          <cell r="I17" t="str">
            <v>SO</v>
          </cell>
          <cell r="J17">
            <v>36.72</v>
          </cell>
          <cell r="K17">
            <v>0</v>
          </cell>
        </row>
        <row r="18">
          <cell r="B18">
            <v>17.087500000000002</v>
          </cell>
          <cell r="C18">
            <v>30.1</v>
          </cell>
          <cell r="D18">
            <v>6.6</v>
          </cell>
          <cell r="E18">
            <v>60.041666666666664</v>
          </cell>
          <cell r="F18">
            <v>91</v>
          </cell>
          <cell r="G18">
            <v>19</v>
          </cell>
          <cell r="H18">
            <v>10.8</v>
          </cell>
          <cell r="I18" t="str">
            <v>SO</v>
          </cell>
          <cell r="J18">
            <v>28.8</v>
          </cell>
          <cell r="K18">
            <v>0</v>
          </cell>
        </row>
        <row r="19">
          <cell r="B19">
            <v>17.020833333333332</v>
          </cell>
          <cell r="C19">
            <v>23.2</v>
          </cell>
          <cell r="D19">
            <v>13</v>
          </cell>
          <cell r="E19">
            <v>76.583333333333329</v>
          </cell>
          <cell r="F19">
            <v>90</v>
          </cell>
          <cell r="G19">
            <v>54</v>
          </cell>
          <cell r="H19">
            <v>5.7600000000000007</v>
          </cell>
          <cell r="I19" t="str">
            <v>SO</v>
          </cell>
          <cell r="J19">
            <v>32.4</v>
          </cell>
          <cell r="K19">
            <v>0</v>
          </cell>
        </row>
        <row r="20">
          <cell r="B20">
            <v>17.337500000000002</v>
          </cell>
          <cell r="C20">
            <v>26</v>
          </cell>
          <cell r="D20">
            <v>11.3</v>
          </cell>
          <cell r="E20">
            <v>79.166666666666671</v>
          </cell>
          <cell r="F20">
            <v>99</v>
          </cell>
          <cell r="G20">
            <v>39</v>
          </cell>
          <cell r="H20">
            <v>7.9200000000000008</v>
          </cell>
          <cell r="I20" t="str">
            <v>SO</v>
          </cell>
          <cell r="J20">
            <v>22.32</v>
          </cell>
          <cell r="K20">
            <v>0</v>
          </cell>
        </row>
        <row r="21">
          <cell r="B21">
            <v>18.283333333333331</v>
          </cell>
          <cell r="C21">
            <v>27.3</v>
          </cell>
          <cell r="D21">
            <v>10.6</v>
          </cell>
          <cell r="E21">
            <v>72.041666666666671</v>
          </cell>
          <cell r="F21">
            <v>99</v>
          </cell>
          <cell r="G21">
            <v>36</v>
          </cell>
          <cell r="H21">
            <v>18.36</v>
          </cell>
          <cell r="I21" t="str">
            <v>SO</v>
          </cell>
          <cell r="J21">
            <v>32.76</v>
          </cell>
          <cell r="K21">
            <v>0</v>
          </cell>
        </row>
        <row r="22">
          <cell r="B22">
            <v>19.487500000000004</v>
          </cell>
          <cell r="C22">
            <v>29.2</v>
          </cell>
          <cell r="D22">
            <v>12.4</v>
          </cell>
          <cell r="E22">
            <v>65.458333333333329</v>
          </cell>
          <cell r="F22">
            <v>92</v>
          </cell>
          <cell r="G22">
            <v>25</v>
          </cell>
          <cell r="H22">
            <v>18.720000000000002</v>
          </cell>
          <cell r="I22" t="str">
            <v>SO</v>
          </cell>
          <cell r="J22">
            <v>33.480000000000004</v>
          </cell>
          <cell r="K22">
            <v>0.2</v>
          </cell>
        </row>
        <row r="23">
          <cell r="B23">
            <v>20.904166666666669</v>
          </cell>
          <cell r="C23">
            <v>31.2</v>
          </cell>
          <cell r="D23">
            <v>13.6</v>
          </cell>
          <cell r="E23">
            <v>60.875</v>
          </cell>
          <cell r="F23">
            <v>90</v>
          </cell>
          <cell r="G23">
            <v>21</v>
          </cell>
          <cell r="H23">
            <v>14.76</v>
          </cell>
          <cell r="I23" t="str">
            <v>SO</v>
          </cell>
          <cell r="J23">
            <v>33.840000000000003</v>
          </cell>
          <cell r="K23">
            <v>0</v>
          </cell>
        </row>
        <row r="24">
          <cell r="B24">
            <v>12.933333333333337</v>
          </cell>
          <cell r="C24">
            <v>21.1</v>
          </cell>
          <cell r="D24">
            <v>8.6999999999999993</v>
          </cell>
          <cell r="E24">
            <v>84.916666666666671</v>
          </cell>
          <cell r="F24">
            <v>98</v>
          </cell>
          <cell r="G24">
            <v>60</v>
          </cell>
          <cell r="H24">
            <v>12.96</v>
          </cell>
          <cell r="I24" t="str">
            <v>SO</v>
          </cell>
          <cell r="J24">
            <v>38.880000000000003</v>
          </cell>
          <cell r="K24">
            <v>0</v>
          </cell>
        </row>
        <row r="25">
          <cell r="B25">
            <v>9.2833333333333332</v>
          </cell>
          <cell r="C25">
            <v>13.2</v>
          </cell>
          <cell r="D25">
            <v>7.3</v>
          </cell>
          <cell r="E25">
            <v>88.958333333333329</v>
          </cell>
          <cell r="F25">
            <v>94</v>
          </cell>
          <cell r="G25">
            <v>75</v>
          </cell>
          <cell r="H25">
            <v>10.08</v>
          </cell>
          <cell r="I25" t="str">
            <v>SO</v>
          </cell>
          <cell r="J25">
            <v>25.92</v>
          </cell>
          <cell r="K25">
            <v>0</v>
          </cell>
        </row>
        <row r="26">
          <cell r="B26">
            <v>10.541666666666666</v>
          </cell>
          <cell r="C26">
            <v>15.7</v>
          </cell>
          <cell r="D26">
            <v>8.1</v>
          </cell>
          <cell r="E26">
            <v>88.041666666666671</v>
          </cell>
          <cell r="F26">
            <v>96</v>
          </cell>
          <cell r="G26">
            <v>65</v>
          </cell>
          <cell r="H26">
            <v>6.48</v>
          </cell>
          <cell r="I26" t="str">
            <v>SO</v>
          </cell>
          <cell r="J26">
            <v>16.559999999999999</v>
          </cell>
          <cell r="K26">
            <v>0</v>
          </cell>
        </row>
        <row r="27">
          <cell r="B27">
            <v>17.904166666666665</v>
          </cell>
          <cell r="C27">
            <v>28.3</v>
          </cell>
          <cell r="D27">
            <v>11.9</v>
          </cell>
          <cell r="E27">
            <v>81.916666666666671</v>
          </cell>
          <cell r="F27">
            <v>99</v>
          </cell>
          <cell r="G27">
            <v>44</v>
          </cell>
          <cell r="H27">
            <v>14.4</v>
          </cell>
          <cell r="I27" t="str">
            <v>SO</v>
          </cell>
          <cell r="J27">
            <v>37.440000000000005</v>
          </cell>
          <cell r="K27">
            <v>0</v>
          </cell>
        </row>
        <row r="28">
          <cell r="B28">
            <v>23.450000000000003</v>
          </cell>
          <cell r="C28">
            <v>33.200000000000003</v>
          </cell>
          <cell r="D28">
            <v>17</v>
          </cell>
          <cell r="E28">
            <v>63.458333333333336</v>
          </cell>
          <cell r="F28">
            <v>88</v>
          </cell>
          <cell r="G28">
            <v>26</v>
          </cell>
          <cell r="H28">
            <v>28.44</v>
          </cell>
          <cell r="I28" t="str">
            <v>SO</v>
          </cell>
          <cell r="J28">
            <v>63</v>
          </cell>
          <cell r="K28">
            <v>0</v>
          </cell>
        </row>
        <row r="29">
          <cell r="B29">
            <v>14.624999999999998</v>
          </cell>
          <cell r="C29">
            <v>20.5</v>
          </cell>
          <cell r="D29">
            <v>7.9</v>
          </cell>
          <cell r="E29">
            <v>54.625</v>
          </cell>
          <cell r="F29">
            <v>84</v>
          </cell>
          <cell r="G29">
            <v>22</v>
          </cell>
          <cell r="H29">
            <v>13.32</v>
          </cell>
          <cell r="I29" t="str">
            <v>SO</v>
          </cell>
          <cell r="J29">
            <v>39.6</v>
          </cell>
          <cell r="K29">
            <v>0</v>
          </cell>
        </row>
        <row r="30">
          <cell r="B30">
            <v>11.958333333333334</v>
          </cell>
          <cell r="C30">
            <v>21.3</v>
          </cell>
          <cell r="D30">
            <v>3.2</v>
          </cell>
          <cell r="E30">
            <v>46.458333333333336</v>
          </cell>
          <cell r="F30">
            <v>81</v>
          </cell>
          <cell r="G30">
            <v>11</v>
          </cell>
          <cell r="H30">
            <v>10.08</v>
          </cell>
          <cell r="I30" t="str">
            <v>SO</v>
          </cell>
          <cell r="J30">
            <v>29.16</v>
          </cell>
          <cell r="K30">
            <v>0</v>
          </cell>
        </row>
        <row r="31">
          <cell r="B31">
            <v>12.799999999999999</v>
          </cell>
          <cell r="C31">
            <v>26.4</v>
          </cell>
          <cell r="D31">
            <v>1.1000000000000001</v>
          </cell>
          <cell r="E31">
            <v>52.458333333333336</v>
          </cell>
          <cell r="F31">
            <v>80</v>
          </cell>
          <cell r="G31">
            <v>22</v>
          </cell>
          <cell r="H31">
            <v>13.68</v>
          </cell>
          <cell r="I31" t="str">
            <v>SO</v>
          </cell>
          <cell r="J31">
            <v>31.319999999999997</v>
          </cell>
          <cell r="K31">
            <v>0</v>
          </cell>
        </row>
        <row r="32">
          <cell r="B32">
            <v>19.862499999999997</v>
          </cell>
          <cell r="C32">
            <v>31.2</v>
          </cell>
          <cell r="D32">
            <v>11.2</v>
          </cell>
          <cell r="E32">
            <v>57.083333333333336</v>
          </cell>
          <cell r="F32">
            <v>85</v>
          </cell>
          <cell r="G32">
            <v>28</v>
          </cell>
          <cell r="H32">
            <v>19.440000000000001</v>
          </cell>
          <cell r="I32" t="str">
            <v>SO</v>
          </cell>
          <cell r="J32">
            <v>41.04</v>
          </cell>
          <cell r="K32">
            <v>0</v>
          </cell>
        </row>
        <row r="33">
          <cell r="B33">
            <v>23.8</v>
          </cell>
          <cell r="C33">
            <v>33.9</v>
          </cell>
          <cell r="D33">
            <v>14.8</v>
          </cell>
          <cell r="E33">
            <v>54.541666666666664</v>
          </cell>
          <cell r="F33">
            <v>92</v>
          </cell>
          <cell r="G33">
            <v>18</v>
          </cell>
          <cell r="H33">
            <v>20.88</v>
          </cell>
          <cell r="I33" t="str">
            <v>SO</v>
          </cell>
          <cell r="J33">
            <v>46.080000000000005</v>
          </cell>
          <cell r="K33">
            <v>0</v>
          </cell>
        </row>
        <row r="34">
          <cell r="B34">
            <v>24.3</v>
          </cell>
          <cell r="C34">
            <v>36.1</v>
          </cell>
          <cell r="D34">
            <v>14.1</v>
          </cell>
          <cell r="E34">
            <v>44.791666666666664</v>
          </cell>
          <cell r="F34">
            <v>79</v>
          </cell>
          <cell r="G34">
            <v>15</v>
          </cell>
          <cell r="H34">
            <v>16.559999999999999</v>
          </cell>
          <cell r="I34" t="str">
            <v>SO</v>
          </cell>
          <cell r="J34">
            <v>41.4</v>
          </cell>
          <cell r="K34">
            <v>0</v>
          </cell>
        </row>
        <row r="35">
          <cell r="B35">
            <v>24.291304347826085</v>
          </cell>
          <cell r="C35">
            <v>33.4</v>
          </cell>
          <cell r="D35">
            <v>17.5</v>
          </cell>
          <cell r="E35">
            <v>56.608695652173914</v>
          </cell>
          <cell r="F35">
            <v>91</v>
          </cell>
          <cell r="G35">
            <v>30</v>
          </cell>
          <cell r="H35">
            <v>18</v>
          </cell>
          <cell r="I35" t="str">
            <v>SO</v>
          </cell>
          <cell r="J35">
            <v>37.440000000000005</v>
          </cell>
          <cell r="K35">
            <v>0.60000000000000009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23.154166666666669</v>
          </cell>
          <cell r="C5">
            <v>29.6</v>
          </cell>
          <cell r="D5">
            <v>15</v>
          </cell>
          <cell r="E5">
            <v>57.125</v>
          </cell>
          <cell r="F5">
            <v>88</v>
          </cell>
          <cell r="G5">
            <v>33</v>
          </cell>
          <cell r="H5">
            <v>9.7200000000000006</v>
          </cell>
          <cell r="I5" t="str">
            <v>SO</v>
          </cell>
          <cell r="J5">
            <v>15.840000000000002</v>
          </cell>
          <cell r="K5">
            <v>0</v>
          </cell>
        </row>
        <row r="6">
          <cell r="B6">
            <v>23.495833333333334</v>
          </cell>
          <cell r="C6">
            <v>31.1</v>
          </cell>
          <cell r="D6">
            <v>18</v>
          </cell>
          <cell r="E6">
            <v>58</v>
          </cell>
          <cell r="F6">
            <v>80</v>
          </cell>
          <cell r="G6">
            <v>33</v>
          </cell>
          <cell r="H6">
            <v>15.48</v>
          </cell>
          <cell r="I6" t="str">
            <v>SE</v>
          </cell>
          <cell r="J6">
            <v>24.48</v>
          </cell>
          <cell r="K6">
            <v>0</v>
          </cell>
        </row>
        <row r="7">
          <cell r="B7">
            <v>24.404166666666669</v>
          </cell>
          <cell r="C7">
            <v>32.799999999999997</v>
          </cell>
          <cell r="D7">
            <v>17</v>
          </cell>
          <cell r="E7">
            <v>60.125</v>
          </cell>
          <cell r="F7">
            <v>90</v>
          </cell>
          <cell r="G7">
            <v>31</v>
          </cell>
          <cell r="H7">
            <v>16.920000000000002</v>
          </cell>
          <cell r="I7" t="str">
            <v>S</v>
          </cell>
          <cell r="J7">
            <v>30.6</v>
          </cell>
          <cell r="K7">
            <v>0</v>
          </cell>
        </row>
        <row r="8">
          <cell r="B8">
            <v>22.245833333333334</v>
          </cell>
          <cell r="C8">
            <v>29.2</v>
          </cell>
          <cell r="D8">
            <v>17.7</v>
          </cell>
          <cell r="E8">
            <v>65.791666666666671</v>
          </cell>
          <cell r="F8">
            <v>84</v>
          </cell>
          <cell r="G8">
            <v>40</v>
          </cell>
          <cell r="H8">
            <v>21.96</v>
          </cell>
          <cell r="I8" t="str">
            <v>SE</v>
          </cell>
          <cell r="J8">
            <v>40.680000000000007</v>
          </cell>
          <cell r="K8">
            <v>0</v>
          </cell>
        </row>
        <row r="9">
          <cell r="B9">
            <v>22.095833333333331</v>
          </cell>
          <cell r="C9">
            <v>28.1</v>
          </cell>
          <cell r="D9">
            <v>18.399999999999999</v>
          </cell>
          <cell r="E9">
            <v>72.083333333333329</v>
          </cell>
          <cell r="F9">
            <v>92</v>
          </cell>
          <cell r="G9">
            <v>41</v>
          </cell>
          <cell r="H9">
            <v>19.8</v>
          </cell>
          <cell r="I9" t="str">
            <v>S</v>
          </cell>
          <cell r="J9">
            <v>30.96</v>
          </cell>
          <cell r="K9">
            <v>0</v>
          </cell>
        </row>
        <row r="10">
          <cell r="B10">
            <v>19.095833333333335</v>
          </cell>
          <cell r="C10">
            <v>22.6</v>
          </cell>
          <cell r="D10">
            <v>16.7</v>
          </cell>
          <cell r="E10">
            <v>80</v>
          </cell>
          <cell r="F10">
            <v>90</v>
          </cell>
          <cell r="G10">
            <v>60</v>
          </cell>
          <cell r="H10">
            <v>18.36</v>
          </cell>
          <cell r="I10" t="str">
            <v>S</v>
          </cell>
          <cell r="J10">
            <v>37.800000000000004</v>
          </cell>
          <cell r="K10">
            <v>2.6</v>
          </cell>
        </row>
        <row r="11">
          <cell r="B11">
            <v>20.387499999999999</v>
          </cell>
          <cell r="D11">
            <v>15.8</v>
          </cell>
          <cell r="E11">
            <v>77.25</v>
          </cell>
          <cell r="F11">
            <v>95</v>
          </cell>
          <cell r="G11">
            <v>44</v>
          </cell>
          <cell r="H11">
            <v>12.96</v>
          </cell>
          <cell r="I11" t="str">
            <v>S</v>
          </cell>
          <cell r="J11">
            <v>28.44</v>
          </cell>
          <cell r="K11">
            <v>0</v>
          </cell>
        </row>
        <row r="12">
          <cell r="B12">
            <v>24.333333333333339</v>
          </cell>
          <cell r="C12">
            <v>34.5</v>
          </cell>
          <cell r="D12">
            <v>17.2</v>
          </cell>
          <cell r="E12">
            <v>63.5</v>
          </cell>
          <cell r="F12">
            <v>91</v>
          </cell>
          <cell r="G12">
            <v>24</v>
          </cell>
          <cell r="H12">
            <v>16.920000000000002</v>
          </cell>
          <cell r="I12" t="str">
            <v>SE</v>
          </cell>
          <cell r="J12">
            <v>28.08</v>
          </cell>
          <cell r="K12">
            <v>0</v>
          </cell>
        </row>
        <row r="13">
          <cell r="B13">
            <v>20.862500000000001</v>
          </cell>
          <cell r="C13">
            <v>26.2</v>
          </cell>
          <cell r="D13">
            <v>16.3</v>
          </cell>
          <cell r="E13">
            <v>75.125</v>
          </cell>
          <cell r="F13">
            <v>94</v>
          </cell>
          <cell r="G13">
            <v>55</v>
          </cell>
          <cell r="H13">
            <v>30.240000000000002</v>
          </cell>
          <cell r="I13" t="str">
            <v>SO</v>
          </cell>
          <cell r="J13">
            <v>41.76</v>
          </cell>
          <cell r="K13">
            <v>0</v>
          </cell>
        </row>
        <row r="14">
          <cell r="B14">
            <v>16.166666666666668</v>
          </cell>
          <cell r="C14">
            <v>25.6</v>
          </cell>
          <cell r="D14">
            <v>7.6</v>
          </cell>
          <cell r="E14">
            <v>63.416666666666664</v>
          </cell>
          <cell r="F14">
            <v>96</v>
          </cell>
          <cell r="G14">
            <v>20</v>
          </cell>
          <cell r="H14">
            <v>12.24</v>
          </cell>
          <cell r="I14" t="str">
            <v>SO</v>
          </cell>
          <cell r="J14">
            <v>21.96</v>
          </cell>
          <cell r="K14">
            <v>0.2</v>
          </cell>
        </row>
        <row r="15">
          <cell r="B15">
            <v>16.3</v>
          </cell>
          <cell r="C15">
            <v>28.8</v>
          </cell>
          <cell r="D15">
            <v>4.8</v>
          </cell>
          <cell r="E15">
            <v>55.458333333333336</v>
          </cell>
          <cell r="F15">
            <v>92</v>
          </cell>
          <cell r="G15">
            <v>10</v>
          </cell>
          <cell r="H15">
            <v>13.68</v>
          </cell>
          <cell r="I15" t="str">
            <v>SO</v>
          </cell>
          <cell r="J15">
            <v>24.840000000000003</v>
          </cell>
          <cell r="K15">
            <v>0</v>
          </cell>
        </row>
        <row r="16">
          <cell r="B16">
            <v>18.233333333333331</v>
          </cell>
          <cell r="C16">
            <v>29.2</v>
          </cell>
          <cell r="D16">
            <v>6.7</v>
          </cell>
          <cell r="E16">
            <v>45.875</v>
          </cell>
          <cell r="F16">
            <v>86</v>
          </cell>
          <cell r="G16">
            <v>10</v>
          </cell>
          <cell r="H16">
            <v>12.6</v>
          </cell>
          <cell r="I16" t="str">
            <v>SE</v>
          </cell>
          <cell r="J16">
            <v>21.6</v>
          </cell>
          <cell r="K16">
            <v>0</v>
          </cell>
        </row>
        <row r="17">
          <cell r="B17">
            <v>20.108333333333331</v>
          </cell>
          <cell r="C17">
            <v>31.1</v>
          </cell>
          <cell r="D17">
            <v>8.9</v>
          </cell>
          <cell r="E17">
            <v>44.875</v>
          </cell>
          <cell r="F17">
            <v>85</v>
          </cell>
          <cell r="G17">
            <v>17</v>
          </cell>
          <cell r="H17">
            <v>9.7200000000000006</v>
          </cell>
          <cell r="I17" t="str">
            <v>S</v>
          </cell>
          <cell r="J17">
            <v>19.440000000000001</v>
          </cell>
          <cell r="K17">
            <v>0</v>
          </cell>
        </row>
        <row r="18">
          <cell r="B18">
            <v>21.816666666666666</v>
          </cell>
          <cell r="C18">
            <v>34.700000000000003</v>
          </cell>
          <cell r="D18">
            <v>9</v>
          </cell>
          <cell r="E18">
            <v>45.541666666666664</v>
          </cell>
          <cell r="F18">
            <v>87</v>
          </cell>
          <cell r="G18">
            <v>11</v>
          </cell>
          <cell r="H18">
            <v>13.68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23.537500000000005</v>
          </cell>
          <cell r="C19">
            <v>33.6</v>
          </cell>
          <cell r="D19">
            <v>13.5</v>
          </cell>
          <cell r="E19">
            <v>36.666666666666664</v>
          </cell>
          <cell r="F19">
            <v>73</v>
          </cell>
          <cell r="G19">
            <v>14</v>
          </cell>
          <cell r="H19">
            <v>18.720000000000002</v>
          </cell>
          <cell r="I19" t="str">
            <v>S</v>
          </cell>
          <cell r="J19">
            <v>34.92</v>
          </cell>
          <cell r="K19">
            <v>0</v>
          </cell>
        </row>
        <row r="20">
          <cell r="B20">
            <v>21.545833333333334</v>
          </cell>
          <cell r="C20">
            <v>26.2</v>
          </cell>
          <cell r="D20">
            <v>18.2</v>
          </cell>
          <cell r="E20">
            <v>54.375</v>
          </cell>
          <cell r="F20">
            <v>77</v>
          </cell>
          <cell r="G20">
            <v>26</v>
          </cell>
          <cell r="H20">
            <v>18.720000000000002</v>
          </cell>
          <cell r="I20" t="str">
            <v>S</v>
          </cell>
          <cell r="J20">
            <v>35.28</v>
          </cell>
          <cell r="K20">
            <v>0</v>
          </cell>
        </row>
        <row r="21">
          <cell r="B21">
            <v>22.5</v>
          </cell>
          <cell r="C21">
            <v>31.5</v>
          </cell>
          <cell r="D21">
            <v>15.4</v>
          </cell>
          <cell r="E21">
            <v>57.625</v>
          </cell>
          <cell r="F21">
            <v>87</v>
          </cell>
          <cell r="G21">
            <v>24</v>
          </cell>
          <cell r="H21">
            <v>13.68</v>
          </cell>
          <cell r="I21" t="str">
            <v>S</v>
          </cell>
          <cell r="J21">
            <v>25.56</v>
          </cell>
          <cell r="K21">
            <v>0</v>
          </cell>
        </row>
        <row r="22">
          <cell r="B22">
            <v>24.091666666666665</v>
          </cell>
          <cell r="C22">
            <v>32.200000000000003</v>
          </cell>
          <cell r="D22">
            <v>15.2</v>
          </cell>
          <cell r="E22">
            <v>50.875</v>
          </cell>
          <cell r="F22">
            <v>88</v>
          </cell>
          <cell r="G22">
            <v>22</v>
          </cell>
          <cell r="H22">
            <v>13.68</v>
          </cell>
          <cell r="I22" t="str">
            <v>SE</v>
          </cell>
          <cell r="J22">
            <v>31.319999999999997</v>
          </cell>
          <cell r="K22">
            <v>0</v>
          </cell>
        </row>
        <row r="23">
          <cell r="B23">
            <v>25.408333333333328</v>
          </cell>
          <cell r="C23">
            <v>33.799999999999997</v>
          </cell>
          <cell r="D23">
            <v>16.399999999999999</v>
          </cell>
          <cell r="E23">
            <v>41.041666666666664</v>
          </cell>
          <cell r="F23">
            <v>75</v>
          </cell>
          <cell r="G23">
            <v>21</v>
          </cell>
          <cell r="H23">
            <v>16.559999999999999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25.429166666666671</v>
          </cell>
          <cell r="C24">
            <v>34.4</v>
          </cell>
          <cell r="D24">
            <v>15.7</v>
          </cell>
          <cell r="E24">
            <v>40.958333333333336</v>
          </cell>
          <cell r="F24">
            <v>73</v>
          </cell>
          <cell r="G24">
            <v>17</v>
          </cell>
          <cell r="H24">
            <v>16.2</v>
          </cell>
          <cell r="I24" t="str">
            <v>NE</v>
          </cell>
          <cell r="J24">
            <v>32.76</v>
          </cell>
          <cell r="K24">
            <v>0</v>
          </cell>
        </row>
        <row r="25">
          <cell r="B25">
            <v>23.083333333333332</v>
          </cell>
          <cell r="C25">
            <v>31.1</v>
          </cell>
          <cell r="D25">
            <v>15.9</v>
          </cell>
          <cell r="E25">
            <v>52.625</v>
          </cell>
          <cell r="F25">
            <v>86</v>
          </cell>
          <cell r="G25">
            <v>26</v>
          </cell>
          <cell r="H25">
            <v>17.64</v>
          </cell>
          <cell r="I25" t="str">
            <v>SO</v>
          </cell>
          <cell r="J25">
            <v>29.880000000000003</v>
          </cell>
          <cell r="K25">
            <v>0</v>
          </cell>
        </row>
        <row r="26">
          <cell r="B26">
            <v>21.820833333333329</v>
          </cell>
          <cell r="C26">
            <v>28.1</v>
          </cell>
          <cell r="D26">
            <v>16</v>
          </cell>
          <cell r="E26">
            <v>61.458333333333336</v>
          </cell>
          <cell r="F26">
            <v>85</v>
          </cell>
          <cell r="G26">
            <v>40</v>
          </cell>
          <cell r="H26">
            <v>24.840000000000003</v>
          </cell>
          <cell r="I26" t="str">
            <v>S</v>
          </cell>
          <cell r="J26">
            <v>42.480000000000004</v>
          </cell>
          <cell r="K26">
            <v>0</v>
          </cell>
        </row>
        <row r="27">
          <cell r="B27">
            <v>24.658333333333331</v>
          </cell>
          <cell r="C27">
            <v>34.200000000000003</v>
          </cell>
          <cell r="D27">
            <v>16.100000000000001</v>
          </cell>
          <cell r="E27">
            <v>58.875</v>
          </cell>
          <cell r="F27">
            <v>95</v>
          </cell>
          <cell r="G27">
            <v>20</v>
          </cell>
          <cell r="H27">
            <v>15.840000000000002</v>
          </cell>
          <cell r="I27" t="str">
            <v>SE</v>
          </cell>
          <cell r="J27">
            <v>31.680000000000003</v>
          </cell>
          <cell r="K27">
            <v>0</v>
          </cell>
        </row>
        <row r="28">
          <cell r="B28">
            <v>27.237500000000001</v>
          </cell>
          <cell r="C28">
            <v>35.799999999999997</v>
          </cell>
          <cell r="D28">
            <v>21.1</v>
          </cell>
          <cell r="E28">
            <v>42.958333333333336</v>
          </cell>
          <cell r="F28">
            <v>85</v>
          </cell>
          <cell r="G28">
            <v>23</v>
          </cell>
          <cell r="H28">
            <v>23.400000000000002</v>
          </cell>
          <cell r="I28" t="str">
            <v>L</v>
          </cell>
          <cell r="J28">
            <v>54.36</v>
          </cell>
          <cell r="K28">
            <v>6.2</v>
          </cell>
        </row>
        <row r="29">
          <cell r="B29">
            <v>20.724999999999998</v>
          </cell>
          <cell r="C29">
            <v>23.1</v>
          </cell>
          <cell r="D29">
            <v>18.2</v>
          </cell>
          <cell r="E29">
            <v>81.833333333333329</v>
          </cell>
          <cell r="F29">
            <v>93</v>
          </cell>
          <cell r="G29">
            <v>68</v>
          </cell>
          <cell r="H29">
            <v>21.6</v>
          </cell>
          <cell r="I29" t="str">
            <v>SO</v>
          </cell>
          <cell r="J29">
            <v>37.440000000000005</v>
          </cell>
          <cell r="K29">
            <v>1</v>
          </cell>
        </row>
        <row r="30">
          <cell r="B30">
            <v>19.458333333333332</v>
          </cell>
          <cell r="C30">
            <v>26.5</v>
          </cell>
          <cell r="D30">
            <v>12.9</v>
          </cell>
          <cell r="E30">
            <v>52.25</v>
          </cell>
          <cell r="F30">
            <v>86</v>
          </cell>
          <cell r="G30">
            <v>16</v>
          </cell>
          <cell r="H30">
            <v>14.4</v>
          </cell>
          <cell r="I30" t="str">
            <v>S</v>
          </cell>
          <cell r="J30">
            <v>28.08</v>
          </cell>
          <cell r="K30">
            <v>0</v>
          </cell>
        </row>
        <row r="31">
          <cell r="B31">
            <v>20.491666666666667</v>
          </cell>
          <cell r="C31">
            <v>30.4</v>
          </cell>
          <cell r="D31">
            <v>11.4</v>
          </cell>
          <cell r="E31">
            <v>56.541666666666664</v>
          </cell>
          <cell r="F31">
            <v>84</v>
          </cell>
          <cell r="G31">
            <v>36</v>
          </cell>
          <cell r="H31">
            <v>13.32</v>
          </cell>
          <cell r="I31" t="str">
            <v>SO</v>
          </cell>
          <cell r="J31">
            <v>23.759999999999998</v>
          </cell>
          <cell r="K31">
            <v>0</v>
          </cell>
        </row>
        <row r="32">
          <cell r="B32">
            <v>25.258333333333336</v>
          </cell>
          <cell r="C32">
            <v>32.9</v>
          </cell>
          <cell r="D32">
            <v>17.7</v>
          </cell>
          <cell r="E32">
            <v>52.875</v>
          </cell>
          <cell r="F32">
            <v>82</v>
          </cell>
          <cell r="G32">
            <v>28</v>
          </cell>
          <cell r="H32">
            <v>19.079999999999998</v>
          </cell>
          <cell r="I32" t="str">
            <v>SE</v>
          </cell>
          <cell r="J32">
            <v>38.519999999999996</v>
          </cell>
          <cell r="K32">
            <v>0</v>
          </cell>
        </row>
        <row r="33">
          <cell r="B33">
            <v>26.370833333333334</v>
          </cell>
          <cell r="C33">
            <v>33.1</v>
          </cell>
          <cell r="D33">
            <v>19.7</v>
          </cell>
          <cell r="E33">
            <v>42.375</v>
          </cell>
          <cell r="F33">
            <v>67</v>
          </cell>
          <cell r="G33">
            <v>20</v>
          </cell>
          <cell r="H33">
            <v>19.079999999999998</v>
          </cell>
          <cell r="I33" t="str">
            <v>NE</v>
          </cell>
          <cell r="J33">
            <v>38.519999999999996</v>
          </cell>
          <cell r="K33">
            <v>0</v>
          </cell>
        </row>
        <row r="34">
          <cell r="B34">
            <v>25.691666666666666</v>
          </cell>
          <cell r="C34">
            <v>35</v>
          </cell>
          <cell r="D34">
            <v>16</v>
          </cell>
          <cell r="E34">
            <v>42.958333333333336</v>
          </cell>
          <cell r="F34">
            <v>82</v>
          </cell>
          <cell r="G34">
            <v>18</v>
          </cell>
          <cell r="H34">
            <v>19.8</v>
          </cell>
          <cell r="I34" t="str">
            <v>L</v>
          </cell>
          <cell r="J34">
            <v>37.080000000000005</v>
          </cell>
          <cell r="K34">
            <v>0</v>
          </cell>
        </row>
        <row r="35">
          <cell r="B35">
            <v>27.329166666666676</v>
          </cell>
          <cell r="C35">
            <v>36.299999999999997</v>
          </cell>
          <cell r="D35">
            <v>19.3</v>
          </cell>
          <cell r="E35">
            <v>34.333333333333336</v>
          </cell>
          <cell r="F35">
            <v>60</v>
          </cell>
          <cell r="G35">
            <v>16</v>
          </cell>
          <cell r="H35">
            <v>16.2</v>
          </cell>
          <cell r="I35" t="str">
            <v>N</v>
          </cell>
          <cell r="J35">
            <v>33.480000000000004</v>
          </cell>
          <cell r="K35">
            <v>0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16.591666666666665</v>
          </cell>
          <cell r="C5">
            <v>24.1</v>
          </cell>
          <cell r="D5">
            <v>12</v>
          </cell>
          <cell r="E5">
            <v>49.083333333333336</v>
          </cell>
          <cell r="F5">
            <v>66</v>
          </cell>
          <cell r="G5">
            <v>30</v>
          </cell>
          <cell r="H5">
            <v>12.24</v>
          </cell>
          <cell r="I5" t="str">
            <v>SO</v>
          </cell>
          <cell r="J5">
            <v>25.2</v>
          </cell>
          <cell r="K5">
            <v>0</v>
          </cell>
        </row>
        <row r="6">
          <cell r="B6">
            <v>17.399999999999999</v>
          </cell>
          <cell r="C6">
            <v>24.3</v>
          </cell>
          <cell r="D6">
            <v>12.9</v>
          </cell>
          <cell r="E6">
            <v>64.916666666666671</v>
          </cell>
          <cell r="F6">
            <v>94</v>
          </cell>
          <cell r="G6">
            <v>47</v>
          </cell>
          <cell r="H6">
            <v>15.48</v>
          </cell>
          <cell r="I6" t="str">
            <v>NO</v>
          </cell>
          <cell r="J6">
            <v>28.8</v>
          </cell>
          <cell r="K6">
            <v>4.8</v>
          </cell>
        </row>
        <row r="7">
          <cell r="B7">
            <v>16.233333333333338</v>
          </cell>
          <cell r="C7">
            <v>17.399999999999999</v>
          </cell>
          <cell r="D7">
            <v>14.9</v>
          </cell>
          <cell r="E7">
            <v>94.875</v>
          </cell>
          <cell r="F7">
            <v>96</v>
          </cell>
          <cell r="G7">
            <v>91</v>
          </cell>
          <cell r="H7">
            <v>12.6</v>
          </cell>
          <cell r="I7" t="str">
            <v>NO</v>
          </cell>
          <cell r="J7">
            <v>25.2</v>
          </cell>
          <cell r="K7">
            <v>10.399999999999999</v>
          </cell>
        </row>
        <row r="8">
          <cell r="B8">
            <v>16.0625</v>
          </cell>
          <cell r="C8">
            <v>17.2</v>
          </cell>
          <cell r="D8">
            <v>14.8</v>
          </cell>
          <cell r="E8">
            <v>95.833333333333329</v>
          </cell>
          <cell r="F8">
            <v>97</v>
          </cell>
          <cell r="G8">
            <v>91</v>
          </cell>
          <cell r="H8">
            <v>10.44</v>
          </cell>
          <cell r="I8" t="str">
            <v>SO</v>
          </cell>
          <cell r="J8">
            <v>24.48</v>
          </cell>
          <cell r="K8">
            <v>0.60000000000000009</v>
          </cell>
        </row>
        <row r="9">
          <cell r="B9">
            <v>14.450000000000001</v>
          </cell>
          <cell r="C9">
            <v>16.3</v>
          </cell>
          <cell r="D9">
            <v>12.9</v>
          </cell>
          <cell r="E9">
            <v>96.25</v>
          </cell>
          <cell r="F9">
            <v>97</v>
          </cell>
          <cell r="G9">
            <v>88</v>
          </cell>
          <cell r="H9">
            <v>7.9200000000000008</v>
          </cell>
          <cell r="I9" t="str">
            <v>SO</v>
          </cell>
          <cell r="J9">
            <v>18.36</v>
          </cell>
          <cell r="K9">
            <v>1.4</v>
          </cell>
        </row>
        <row r="10">
          <cell r="B10">
            <v>16.020833333333332</v>
          </cell>
          <cell r="C10">
            <v>22.2</v>
          </cell>
          <cell r="D10">
            <v>12.7</v>
          </cell>
          <cell r="E10">
            <v>84.291666666666671</v>
          </cell>
          <cell r="F10">
            <v>97</v>
          </cell>
          <cell r="G10">
            <v>51</v>
          </cell>
          <cell r="H10">
            <v>10.8</v>
          </cell>
          <cell r="I10" t="str">
            <v>NO</v>
          </cell>
          <cell r="J10">
            <v>21.6</v>
          </cell>
          <cell r="K10">
            <v>0.2</v>
          </cell>
        </row>
        <row r="11">
          <cell r="B11">
            <v>16.599999999999998</v>
          </cell>
          <cell r="C11">
            <v>22.8</v>
          </cell>
          <cell r="D11">
            <v>13.6</v>
          </cell>
          <cell r="E11">
            <v>87.25</v>
          </cell>
          <cell r="F11">
            <v>97</v>
          </cell>
          <cell r="G11">
            <v>65</v>
          </cell>
          <cell r="H11">
            <v>24.48</v>
          </cell>
          <cell r="I11" t="str">
            <v>NO</v>
          </cell>
          <cell r="J11">
            <v>47.519999999999996</v>
          </cell>
          <cell r="K11">
            <v>0.2</v>
          </cell>
        </row>
        <row r="12">
          <cell r="B12">
            <v>17.224999999999998</v>
          </cell>
          <cell r="C12">
            <v>24.5</v>
          </cell>
          <cell r="D12">
            <v>15</v>
          </cell>
          <cell r="E12">
            <v>92.166666666666671</v>
          </cell>
          <cell r="F12">
            <v>97</v>
          </cell>
          <cell r="G12">
            <v>65</v>
          </cell>
          <cell r="H12">
            <v>18.36</v>
          </cell>
          <cell r="I12" t="str">
            <v>NO</v>
          </cell>
          <cell r="J12">
            <v>50.76</v>
          </cell>
          <cell r="K12">
            <v>14.599999999999998</v>
          </cell>
        </row>
        <row r="13">
          <cell r="B13">
            <v>12.095833333333331</v>
          </cell>
          <cell r="C13">
            <v>16.8</v>
          </cell>
          <cell r="D13">
            <v>7.9</v>
          </cell>
          <cell r="E13">
            <v>67.25</v>
          </cell>
          <cell r="F13">
            <v>97</v>
          </cell>
          <cell r="G13">
            <v>28</v>
          </cell>
          <cell r="H13">
            <v>22.68</v>
          </cell>
          <cell r="I13" t="str">
            <v>SO</v>
          </cell>
          <cell r="J13">
            <v>43.56</v>
          </cell>
          <cell r="K13">
            <v>0.60000000000000009</v>
          </cell>
        </row>
        <row r="14">
          <cell r="B14">
            <v>11.5625</v>
          </cell>
          <cell r="C14">
            <v>19.899999999999999</v>
          </cell>
          <cell r="D14">
            <v>4.0999999999999996</v>
          </cell>
          <cell r="E14">
            <v>59.5</v>
          </cell>
          <cell r="F14">
            <v>94</v>
          </cell>
          <cell r="G14">
            <v>29</v>
          </cell>
          <cell r="H14">
            <v>11.16</v>
          </cell>
          <cell r="I14" t="str">
            <v>SO</v>
          </cell>
          <cell r="J14">
            <v>23.040000000000003</v>
          </cell>
          <cell r="K14">
            <v>0</v>
          </cell>
        </row>
        <row r="15">
          <cell r="B15">
            <v>15.429166666666665</v>
          </cell>
          <cell r="C15">
            <v>26</v>
          </cell>
          <cell r="D15">
            <v>6.9</v>
          </cell>
          <cell r="E15">
            <v>54.041666666666664</v>
          </cell>
          <cell r="F15">
            <v>86</v>
          </cell>
          <cell r="G15">
            <v>12</v>
          </cell>
          <cell r="H15">
            <v>7.9200000000000008</v>
          </cell>
          <cell r="I15" t="str">
            <v>SO</v>
          </cell>
          <cell r="J15">
            <v>18</v>
          </cell>
          <cell r="K15">
            <v>0</v>
          </cell>
        </row>
        <row r="16">
          <cell r="B16">
            <v>17.270833333333332</v>
          </cell>
          <cell r="C16">
            <v>28</v>
          </cell>
          <cell r="D16">
            <v>9.5</v>
          </cell>
          <cell r="E16">
            <v>47.625</v>
          </cell>
          <cell r="F16">
            <v>70</v>
          </cell>
          <cell r="G16">
            <v>21</v>
          </cell>
          <cell r="H16">
            <v>16.2</v>
          </cell>
          <cell r="I16" t="str">
            <v>NO</v>
          </cell>
          <cell r="J16">
            <v>29.52</v>
          </cell>
          <cell r="K16">
            <v>0</v>
          </cell>
        </row>
        <row r="17">
          <cell r="B17">
            <v>18.333333333333332</v>
          </cell>
          <cell r="C17">
            <v>27.8</v>
          </cell>
          <cell r="D17">
            <v>10.8</v>
          </cell>
          <cell r="E17">
            <v>47.041666666666664</v>
          </cell>
          <cell r="F17">
            <v>65</v>
          </cell>
          <cell r="G17">
            <v>22</v>
          </cell>
          <cell r="H17">
            <v>23.040000000000003</v>
          </cell>
          <cell r="I17" t="str">
            <v>NO</v>
          </cell>
          <cell r="J17">
            <v>38.880000000000003</v>
          </cell>
          <cell r="K17">
            <v>0</v>
          </cell>
        </row>
        <row r="18">
          <cell r="B18">
            <v>17.287499999999998</v>
          </cell>
          <cell r="C18">
            <v>26.2</v>
          </cell>
          <cell r="D18">
            <v>12</v>
          </cell>
          <cell r="E18">
            <v>55.666666666666664</v>
          </cell>
          <cell r="F18">
            <v>72</v>
          </cell>
          <cell r="G18">
            <v>28</v>
          </cell>
          <cell r="H18">
            <v>19.079999999999998</v>
          </cell>
          <cell r="I18" t="str">
            <v>NO</v>
          </cell>
          <cell r="J18">
            <v>35.28</v>
          </cell>
          <cell r="K18">
            <v>0</v>
          </cell>
        </row>
        <row r="19">
          <cell r="B19">
            <v>15.258333333333333</v>
          </cell>
          <cell r="C19">
            <v>18</v>
          </cell>
          <cell r="D19">
            <v>12.8</v>
          </cell>
          <cell r="E19">
            <v>84.083333333333329</v>
          </cell>
          <cell r="F19">
            <v>97</v>
          </cell>
          <cell r="G19">
            <v>59</v>
          </cell>
          <cell r="H19">
            <v>13.32</v>
          </cell>
          <cell r="I19" t="str">
            <v>SO</v>
          </cell>
          <cell r="J19">
            <v>31.319999999999997</v>
          </cell>
          <cell r="K19">
            <v>0.8</v>
          </cell>
        </row>
        <row r="20">
          <cell r="B20">
            <v>17.575000000000003</v>
          </cell>
          <cell r="C20">
            <v>24.6</v>
          </cell>
          <cell r="D20">
            <v>13</v>
          </cell>
          <cell r="E20">
            <v>79.958333333333329</v>
          </cell>
          <cell r="F20">
            <v>97</v>
          </cell>
          <cell r="G20">
            <v>46</v>
          </cell>
          <cell r="H20">
            <v>9</v>
          </cell>
          <cell r="I20" t="str">
            <v>S</v>
          </cell>
          <cell r="J20">
            <v>24.840000000000003</v>
          </cell>
          <cell r="K20">
            <v>0.2</v>
          </cell>
        </row>
        <row r="21">
          <cell r="B21">
            <v>18.037500000000001</v>
          </cell>
          <cell r="C21">
            <v>26.2</v>
          </cell>
          <cell r="D21">
            <v>12.5</v>
          </cell>
          <cell r="E21">
            <v>74.333333333333329</v>
          </cell>
          <cell r="F21">
            <v>96</v>
          </cell>
          <cell r="G21">
            <v>42</v>
          </cell>
          <cell r="H21">
            <v>21.96</v>
          </cell>
          <cell r="I21" t="str">
            <v>NO</v>
          </cell>
          <cell r="J21">
            <v>42.480000000000004</v>
          </cell>
          <cell r="K21">
            <v>0</v>
          </cell>
        </row>
        <row r="22">
          <cell r="B22">
            <v>19.537499999999998</v>
          </cell>
          <cell r="C22">
            <v>27.8</v>
          </cell>
          <cell r="D22">
            <v>12.7</v>
          </cell>
          <cell r="E22">
            <v>65.375</v>
          </cell>
          <cell r="F22">
            <v>91</v>
          </cell>
          <cell r="G22">
            <v>33</v>
          </cell>
          <cell r="H22">
            <v>23.400000000000002</v>
          </cell>
          <cell r="I22" t="str">
            <v>NO</v>
          </cell>
          <cell r="J22">
            <v>41.4</v>
          </cell>
          <cell r="K22">
            <v>0</v>
          </cell>
        </row>
        <row r="23">
          <cell r="B23">
            <v>20.787499999999998</v>
          </cell>
          <cell r="C23">
            <v>29.1</v>
          </cell>
          <cell r="D23">
            <v>14.3</v>
          </cell>
          <cell r="E23">
            <v>60.416666666666664</v>
          </cell>
          <cell r="F23">
            <v>88</v>
          </cell>
          <cell r="G23">
            <v>29</v>
          </cell>
          <cell r="H23">
            <v>19.8</v>
          </cell>
          <cell r="I23" t="str">
            <v>NO</v>
          </cell>
          <cell r="J23">
            <v>42.480000000000004</v>
          </cell>
          <cell r="K23">
            <v>0</v>
          </cell>
        </row>
        <row r="24">
          <cell r="B24">
            <v>10.412500000000001</v>
          </cell>
          <cell r="C24">
            <v>19.7</v>
          </cell>
          <cell r="D24">
            <v>6.6</v>
          </cell>
          <cell r="E24">
            <v>95.208333333333329</v>
          </cell>
          <cell r="F24">
            <v>97</v>
          </cell>
          <cell r="G24">
            <v>69</v>
          </cell>
          <cell r="H24">
            <v>21.96</v>
          </cell>
          <cell r="I24" t="str">
            <v>SO</v>
          </cell>
          <cell r="J24">
            <v>38.519999999999996</v>
          </cell>
          <cell r="K24">
            <v>0.8</v>
          </cell>
        </row>
        <row r="25">
          <cell r="B25">
            <v>7.2583333333333329</v>
          </cell>
          <cell r="C25">
            <v>11</v>
          </cell>
          <cell r="D25">
            <v>5.6</v>
          </cell>
          <cell r="E25">
            <v>96.541666666666671</v>
          </cell>
          <cell r="F25">
            <v>97</v>
          </cell>
          <cell r="G25">
            <v>91</v>
          </cell>
          <cell r="H25">
            <v>20.16</v>
          </cell>
          <cell r="I25" t="str">
            <v>SO</v>
          </cell>
          <cell r="J25">
            <v>34.92</v>
          </cell>
          <cell r="K25">
            <v>2.8000000000000007</v>
          </cell>
        </row>
        <row r="26">
          <cell r="B26">
            <v>8.9250000000000007</v>
          </cell>
          <cell r="C26">
            <v>13.5</v>
          </cell>
          <cell r="D26">
            <v>6.1</v>
          </cell>
          <cell r="E26">
            <v>96.791666666666671</v>
          </cell>
          <cell r="F26">
            <v>97</v>
          </cell>
          <cell r="G26">
            <v>95</v>
          </cell>
          <cell r="H26">
            <v>10.44</v>
          </cell>
          <cell r="I26" t="str">
            <v>SO</v>
          </cell>
          <cell r="J26">
            <v>24.840000000000003</v>
          </cell>
          <cell r="K26">
            <v>1.6</v>
          </cell>
        </row>
        <row r="27">
          <cell r="B27">
            <v>17.745833333333334</v>
          </cell>
          <cell r="C27">
            <v>27.5</v>
          </cell>
          <cell r="D27">
            <v>11.5</v>
          </cell>
          <cell r="E27">
            <v>81.916666666666671</v>
          </cell>
          <cell r="F27">
            <v>97</v>
          </cell>
          <cell r="G27">
            <v>51</v>
          </cell>
          <cell r="H27">
            <v>18</v>
          </cell>
          <cell r="I27" t="str">
            <v>NO</v>
          </cell>
          <cell r="J27">
            <v>33.119999999999997</v>
          </cell>
          <cell r="K27">
            <v>0</v>
          </cell>
        </row>
        <row r="28">
          <cell r="B28">
            <v>22.779166666666669</v>
          </cell>
          <cell r="C28">
            <v>30.8</v>
          </cell>
          <cell r="D28">
            <v>16.899999999999999</v>
          </cell>
          <cell r="E28">
            <v>64.875</v>
          </cell>
          <cell r="F28">
            <v>87</v>
          </cell>
          <cell r="G28">
            <v>32</v>
          </cell>
          <cell r="H28">
            <v>27.36</v>
          </cell>
          <cell r="I28" t="str">
            <v>NO</v>
          </cell>
          <cell r="J28">
            <v>62.28</v>
          </cell>
          <cell r="K28">
            <v>0</v>
          </cell>
        </row>
        <row r="29">
          <cell r="B29">
            <v>13.104166666666666</v>
          </cell>
          <cell r="C29">
            <v>18.8</v>
          </cell>
          <cell r="D29">
            <v>6.9</v>
          </cell>
          <cell r="E29">
            <v>61.416666666666664</v>
          </cell>
          <cell r="F29">
            <v>93</v>
          </cell>
          <cell r="G29">
            <v>29</v>
          </cell>
          <cell r="H29">
            <v>23.040000000000003</v>
          </cell>
          <cell r="I29" t="str">
            <v>SO</v>
          </cell>
          <cell r="J29">
            <v>52.92</v>
          </cell>
          <cell r="K29">
            <v>0</v>
          </cell>
        </row>
        <row r="30">
          <cell r="B30">
            <v>13.0375</v>
          </cell>
          <cell r="C30">
            <v>20.399999999999999</v>
          </cell>
          <cell r="D30">
            <v>7.3</v>
          </cell>
          <cell r="E30">
            <v>40.041666666666664</v>
          </cell>
          <cell r="F30">
            <v>63</v>
          </cell>
          <cell r="G30">
            <v>16</v>
          </cell>
          <cell r="H30">
            <v>15.48</v>
          </cell>
          <cell r="I30" t="str">
            <v>SO</v>
          </cell>
          <cell r="J30">
            <v>33.480000000000004</v>
          </cell>
          <cell r="K30">
            <v>0</v>
          </cell>
        </row>
        <row r="31">
          <cell r="B31">
            <v>15.358333333333329</v>
          </cell>
          <cell r="C31">
            <v>25.6</v>
          </cell>
          <cell r="D31">
            <v>5.6</v>
          </cell>
          <cell r="E31">
            <v>36.375</v>
          </cell>
          <cell r="F31">
            <v>56</v>
          </cell>
          <cell r="G31">
            <v>21</v>
          </cell>
          <cell r="H31">
            <v>16.559999999999999</v>
          </cell>
          <cell r="I31" t="str">
            <v>NO</v>
          </cell>
          <cell r="J31">
            <v>37.440000000000005</v>
          </cell>
          <cell r="K31">
            <v>0</v>
          </cell>
        </row>
        <row r="32">
          <cell r="B32">
            <v>20.204166666666662</v>
          </cell>
          <cell r="C32">
            <v>30.3</v>
          </cell>
          <cell r="D32">
            <v>12.7</v>
          </cell>
          <cell r="E32">
            <v>57.041666666666664</v>
          </cell>
          <cell r="F32">
            <v>78</v>
          </cell>
          <cell r="G32">
            <v>32</v>
          </cell>
          <cell r="H32">
            <v>26.28</v>
          </cell>
          <cell r="I32" t="str">
            <v>NO</v>
          </cell>
          <cell r="J32">
            <v>47.88</v>
          </cell>
          <cell r="K32">
            <v>0</v>
          </cell>
        </row>
        <row r="33">
          <cell r="B33">
            <v>23.4375</v>
          </cell>
          <cell r="C33">
            <v>32.299999999999997</v>
          </cell>
          <cell r="D33">
            <v>16.100000000000001</v>
          </cell>
          <cell r="E33">
            <v>55.333333333333336</v>
          </cell>
          <cell r="F33">
            <v>85</v>
          </cell>
          <cell r="G33">
            <v>24</v>
          </cell>
          <cell r="H33">
            <v>24.12</v>
          </cell>
          <cell r="I33" t="str">
            <v>NO</v>
          </cell>
          <cell r="J33">
            <v>49.680000000000007</v>
          </cell>
          <cell r="K33">
            <v>0</v>
          </cell>
        </row>
        <row r="34">
          <cell r="B34">
            <v>24.558333333333337</v>
          </cell>
          <cell r="C34">
            <v>33.799999999999997</v>
          </cell>
          <cell r="D34">
            <v>16.100000000000001</v>
          </cell>
          <cell r="E34">
            <v>44</v>
          </cell>
          <cell r="F34">
            <v>69</v>
          </cell>
          <cell r="G34">
            <v>24</v>
          </cell>
          <cell r="H34">
            <v>19.440000000000001</v>
          </cell>
          <cell r="I34" t="str">
            <v>NO</v>
          </cell>
          <cell r="J34">
            <v>42.84</v>
          </cell>
          <cell r="K34">
            <v>0</v>
          </cell>
        </row>
        <row r="35">
          <cell r="B35">
            <v>26.808333333333334</v>
          </cell>
          <cell r="C35">
            <v>32.700000000000003</v>
          </cell>
          <cell r="D35">
            <v>20.3</v>
          </cell>
          <cell r="E35">
            <v>46.875</v>
          </cell>
          <cell r="F35">
            <v>70</v>
          </cell>
          <cell r="G35">
            <v>32</v>
          </cell>
          <cell r="H35">
            <v>15.840000000000002</v>
          </cell>
          <cell r="I35" t="str">
            <v>NO</v>
          </cell>
          <cell r="J35">
            <v>46.800000000000004</v>
          </cell>
          <cell r="K35">
            <v>0.2</v>
          </cell>
        </row>
        <row r="36">
          <cell r="I36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18.158333333333331</v>
          </cell>
          <cell r="C5">
            <v>24.7</v>
          </cell>
          <cell r="D5">
            <v>13.9</v>
          </cell>
          <cell r="E5">
            <v>51.25</v>
          </cell>
          <cell r="F5">
            <v>68</v>
          </cell>
          <cell r="G5">
            <v>30</v>
          </cell>
          <cell r="H5">
            <v>11.16</v>
          </cell>
          <cell r="I5" t="str">
            <v>S</v>
          </cell>
          <cell r="J5">
            <v>24.12</v>
          </cell>
          <cell r="K5">
            <v>0</v>
          </cell>
        </row>
        <row r="6">
          <cell r="B6">
            <v>18.208333333333336</v>
          </cell>
          <cell r="C6">
            <v>22.6</v>
          </cell>
          <cell r="D6">
            <v>15.5</v>
          </cell>
          <cell r="E6">
            <v>54.541666666666664</v>
          </cell>
          <cell r="F6">
            <v>83</v>
          </cell>
          <cell r="G6">
            <v>36</v>
          </cell>
          <cell r="H6">
            <v>11.16</v>
          </cell>
          <cell r="I6" t="str">
            <v>S</v>
          </cell>
          <cell r="J6">
            <v>21.96</v>
          </cell>
          <cell r="K6">
            <v>0.4</v>
          </cell>
        </row>
        <row r="7">
          <cell r="B7">
            <v>16.379166666666674</v>
          </cell>
          <cell r="C7">
            <v>19.3</v>
          </cell>
          <cell r="D7">
            <v>14.2</v>
          </cell>
          <cell r="E7">
            <v>81.75</v>
          </cell>
          <cell r="F7">
            <v>93</v>
          </cell>
          <cell r="G7">
            <v>72</v>
          </cell>
          <cell r="H7">
            <v>10.44</v>
          </cell>
          <cell r="I7" t="str">
            <v>S</v>
          </cell>
          <cell r="J7">
            <v>20.88</v>
          </cell>
          <cell r="K7">
            <v>1.2</v>
          </cell>
        </row>
        <row r="8">
          <cell r="B8">
            <v>14.666666666666666</v>
          </cell>
          <cell r="C8">
            <v>17.2</v>
          </cell>
          <cell r="D8">
            <v>13</v>
          </cell>
          <cell r="E8">
            <v>84.416666666666671</v>
          </cell>
          <cell r="F8">
            <v>93</v>
          </cell>
          <cell r="G8">
            <v>73</v>
          </cell>
          <cell r="H8">
            <v>9.7200000000000006</v>
          </cell>
          <cell r="I8" t="str">
            <v>S</v>
          </cell>
          <cell r="J8">
            <v>23.759999999999998</v>
          </cell>
          <cell r="K8">
            <v>2.1999999999999997</v>
          </cell>
        </row>
        <row r="9">
          <cell r="B9">
            <v>13.470833333333337</v>
          </cell>
          <cell r="C9">
            <v>14.9</v>
          </cell>
          <cell r="D9">
            <v>11.9</v>
          </cell>
          <cell r="E9">
            <v>91</v>
          </cell>
          <cell r="F9">
            <v>94</v>
          </cell>
          <cell r="G9">
            <v>86</v>
          </cell>
          <cell r="H9">
            <v>4.32</v>
          </cell>
          <cell r="I9" t="str">
            <v>O</v>
          </cell>
          <cell r="J9">
            <v>12.6</v>
          </cell>
          <cell r="K9">
            <v>2.8000000000000003</v>
          </cell>
        </row>
        <row r="10">
          <cell r="B10">
            <v>17.654166666666665</v>
          </cell>
          <cell r="C10">
            <v>26.1</v>
          </cell>
          <cell r="D10">
            <v>10.3</v>
          </cell>
          <cell r="E10">
            <v>79.375</v>
          </cell>
          <cell r="F10">
            <v>97</v>
          </cell>
          <cell r="G10">
            <v>45</v>
          </cell>
          <cell r="H10">
            <v>9</v>
          </cell>
          <cell r="I10" t="str">
            <v>NE</v>
          </cell>
          <cell r="J10">
            <v>21.240000000000002</v>
          </cell>
          <cell r="K10">
            <v>0.2</v>
          </cell>
        </row>
        <row r="11">
          <cell r="B11">
            <v>20.054166666666671</v>
          </cell>
          <cell r="C11">
            <v>29.6</v>
          </cell>
          <cell r="D11">
            <v>12.7</v>
          </cell>
          <cell r="E11">
            <v>75.916666666666671</v>
          </cell>
          <cell r="F11">
            <v>96</v>
          </cell>
          <cell r="G11">
            <v>45</v>
          </cell>
          <cell r="H11">
            <v>14.76</v>
          </cell>
          <cell r="I11" t="str">
            <v>N</v>
          </cell>
          <cell r="J11">
            <v>37.080000000000005</v>
          </cell>
          <cell r="K11">
            <v>0</v>
          </cell>
        </row>
        <row r="12">
          <cell r="B12">
            <v>22.191666666666666</v>
          </cell>
          <cell r="C12">
            <v>31.4</v>
          </cell>
          <cell r="D12">
            <v>17.7</v>
          </cell>
          <cell r="E12">
            <v>72.291666666666671</v>
          </cell>
          <cell r="F12">
            <v>92</v>
          </cell>
          <cell r="G12">
            <v>42</v>
          </cell>
          <cell r="H12">
            <v>20.16</v>
          </cell>
          <cell r="I12" t="str">
            <v>S</v>
          </cell>
          <cell r="J12">
            <v>56.88</v>
          </cell>
          <cell r="K12">
            <v>4.8</v>
          </cell>
        </row>
        <row r="13">
          <cell r="B13">
            <v>16.12916666666667</v>
          </cell>
          <cell r="C13">
            <v>22.5</v>
          </cell>
          <cell r="D13">
            <v>8.6</v>
          </cell>
          <cell r="E13">
            <v>51.333333333333336</v>
          </cell>
          <cell r="F13">
            <v>88</v>
          </cell>
          <cell r="G13">
            <v>19</v>
          </cell>
          <cell r="H13">
            <v>16.2</v>
          </cell>
          <cell r="I13" t="str">
            <v>S</v>
          </cell>
          <cell r="J13">
            <v>40.32</v>
          </cell>
          <cell r="K13">
            <v>0</v>
          </cell>
        </row>
        <row r="14">
          <cell r="B14">
            <v>16.517647058823531</v>
          </cell>
          <cell r="C14">
            <v>24.4</v>
          </cell>
          <cell r="D14">
            <v>6.8</v>
          </cell>
          <cell r="E14">
            <v>46.705882352941174</v>
          </cell>
          <cell r="F14">
            <v>80</v>
          </cell>
          <cell r="G14">
            <v>22</v>
          </cell>
          <cell r="H14">
            <v>11.16</v>
          </cell>
          <cell r="I14" t="str">
            <v>S</v>
          </cell>
          <cell r="J14">
            <v>21.96</v>
          </cell>
          <cell r="K14">
            <v>0</v>
          </cell>
        </row>
        <row r="15">
          <cell r="B15">
            <v>17.479166666666664</v>
          </cell>
          <cell r="C15">
            <v>29.1</v>
          </cell>
          <cell r="D15">
            <v>8.6</v>
          </cell>
          <cell r="E15">
            <v>56.5</v>
          </cell>
          <cell r="F15">
            <v>85</v>
          </cell>
          <cell r="G15">
            <v>23</v>
          </cell>
          <cell r="H15">
            <v>9.7200000000000006</v>
          </cell>
          <cell r="I15" t="str">
            <v>S</v>
          </cell>
          <cell r="J15">
            <v>20.16</v>
          </cell>
          <cell r="K15">
            <v>0</v>
          </cell>
        </row>
        <row r="16">
          <cell r="B16">
            <v>21.391304347826086</v>
          </cell>
          <cell r="C16">
            <v>33.200000000000003</v>
          </cell>
          <cell r="D16">
            <v>10.3</v>
          </cell>
          <cell r="E16">
            <v>52.869565217391305</v>
          </cell>
          <cell r="F16">
            <v>85</v>
          </cell>
          <cell r="G16">
            <v>19</v>
          </cell>
          <cell r="H16">
            <v>9</v>
          </cell>
          <cell r="I16" t="str">
            <v>NO</v>
          </cell>
          <cell r="J16">
            <v>20.16</v>
          </cell>
          <cell r="K16">
            <v>0</v>
          </cell>
        </row>
        <row r="17">
          <cell r="B17">
            <v>23.433333333333337</v>
          </cell>
          <cell r="C17">
            <v>34.799999999999997</v>
          </cell>
          <cell r="D17">
            <v>12.5</v>
          </cell>
          <cell r="E17">
            <v>52.791666666666664</v>
          </cell>
          <cell r="F17">
            <v>86</v>
          </cell>
          <cell r="G17">
            <v>18</v>
          </cell>
          <cell r="H17">
            <v>10.08</v>
          </cell>
          <cell r="I17" t="str">
            <v>N</v>
          </cell>
          <cell r="J17">
            <v>25.92</v>
          </cell>
          <cell r="K17">
            <v>0</v>
          </cell>
        </row>
        <row r="18">
          <cell r="B18">
            <v>21.662499999999998</v>
          </cell>
          <cell r="C18">
            <v>33.1</v>
          </cell>
          <cell r="D18">
            <v>16.5</v>
          </cell>
          <cell r="E18">
            <v>60.666666666666664</v>
          </cell>
          <cell r="F18">
            <v>86</v>
          </cell>
          <cell r="G18">
            <v>22</v>
          </cell>
          <cell r="H18">
            <v>29.880000000000003</v>
          </cell>
          <cell r="I18" t="str">
            <v>NO</v>
          </cell>
          <cell r="J18">
            <v>65.52</v>
          </cell>
          <cell r="K18">
            <v>0.2</v>
          </cell>
        </row>
        <row r="19">
          <cell r="B19">
            <v>18.104166666666668</v>
          </cell>
          <cell r="C19">
            <v>19.600000000000001</v>
          </cell>
          <cell r="D19">
            <v>16.7</v>
          </cell>
          <cell r="E19">
            <v>82.708333333333329</v>
          </cell>
          <cell r="F19">
            <v>89</v>
          </cell>
          <cell r="G19">
            <v>74</v>
          </cell>
          <cell r="H19">
            <v>14.4</v>
          </cell>
          <cell r="I19" t="str">
            <v>S</v>
          </cell>
          <cell r="J19">
            <v>30.6</v>
          </cell>
          <cell r="K19">
            <v>0</v>
          </cell>
        </row>
        <row r="20">
          <cell r="B20">
            <v>18.579166666666666</v>
          </cell>
          <cell r="C20">
            <v>28.5</v>
          </cell>
          <cell r="D20">
            <v>11</v>
          </cell>
          <cell r="E20">
            <v>74.083333333333329</v>
          </cell>
          <cell r="F20">
            <v>96</v>
          </cell>
          <cell r="G20">
            <v>38</v>
          </cell>
          <cell r="H20">
            <v>8.64</v>
          </cell>
          <cell r="I20" t="str">
            <v>S</v>
          </cell>
          <cell r="J20">
            <v>17.64</v>
          </cell>
          <cell r="K20">
            <v>0.2</v>
          </cell>
        </row>
        <row r="21">
          <cell r="B21">
            <v>22.137499999999999</v>
          </cell>
          <cell r="C21">
            <v>32.299999999999997</v>
          </cell>
          <cell r="D21">
            <v>14</v>
          </cell>
          <cell r="E21">
            <v>64.5</v>
          </cell>
          <cell r="F21">
            <v>90</v>
          </cell>
          <cell r="G21">
            <v>28</v>
          </cell>
          <cell r="H21">
            <v>7.9200000000000008</v>
          </cell>
          <cell r="I21" t="str">
            <v>N</v>
          </cell>
          <cell r="J21">
            <v>19.440000000000001</v>
          </cell>
          <cell r="K21">
            <v>0</v>
          </cell>
        </row>
        <row r="22">
          <cell r="B22">
            <v>24.583333333333339</v>
          </cell>
          <cell r="C22">
            <v>34.5</v>
          </cell>
          <cell r="D22">
            <v>15.8</v>
          </cell>
          <cell r="E22">
            <v>55.416666666666664</v>
          </cell>
          <cell r="F22">
            <v>87</v>
          </cell>
          <cell r="G22">
            <v>23</v>
          </cell>
          <cell r="H22">
            <v>13.32</v>
          </cell>
          <cell r="I22" t="str">
            <v>N</v>
          </cell>
          <cell r="J22">
            <v>31.680000000000003</v>
          </cell>
          <cell r="K22">
            <v>0</v>
          </cell>
        </row>
        <row r="23">
          <cell r="B23">
            <v>21.312500000000004</v>
          </cell>
          <cell r="C23">
            <v>25.6</v>
          </cell>
          <cell r="D23">
            <v>15.6</v>
          </cell>
          <cell r="E23">
            <v>68.25</v>
          </cell>
          <cell r="F23">
            <v>86</v>
          </cell>
          <cell r="G23">
            <v>47</v>
          </cell>
          <cell r="H23">
            <v>14.4</v>
          </cell>
          <cell r="I23" t="str">
            <v>NE</v>
          </cell>
          <cell r="J23">
            <v>37.080000000000005</v>
          </cell>
          <cell r="K23">
            <v>5.4</v>
          </cell>
        </row>
        <row r="24">
          <cell r="B24">
            <v>10.866666666666667</v>
          </cell>
          <cell r="C24">
            <v>15.6</v>
          </cell>
          <cell r="D24">
            <v>9.1999999999999993</v>
          </cell>
          <cell r="E24">
            <v>87.333333333333329</v>
          </cell>
          <cell r="F24">
            <v>94</v>
          </cell>
          <cell r="G24">
            <v>77</v>
          </cell>
          <cell r="H24">
            <v>18.36</v>
          </cell>
          <cell r="I24" t="str">
            <v>SO</v>
          </cell>
          <cell r="J24">
            <v>40.32</v>
          </cell>
          <cell r="K24">
            <v>3.6000000000000005</v>
          </cell>
        </row>
        <row r="25">
          <cell r="B25">
            <v>9.3913043478260878</v>
          </cell>
          <cell r="C25">
            <v>11.7</v>
          </cell>
          <cell r="D25">
            <v>8</v>
          </cell>
          <cell r="E25">
            <v>83.652173913043484</v>
          </cell>
          <cell r="F25">
            <v>93</v>
          </cell>
          <cell r="G25">
            <v>73</v>
          </cell>
          <cell r="H25">
            <v>11.16</v>
          </cell>
          <cell r="I25" t="str">
            <v>S</v>
          </cell>
          <cell r="J25">
            <v>28.8</v>
          </cell>
          <cell r="K25">
            <v>1.8</v>
          </cell>
        </row>
        <row r="26">
          <cell r="B26">
            <v>11.408333333333333</v>
          </cell>
          <cell r="C26">
            <v>15.7</v>
          </cell>
          <cell r="D26">
            <v>8.4</v>
          </cell>
          <cell r="E26">
            <v>84.25</v>
          </cell>
          <cell r="F26">
            <v>94</v>
          </cell>
          <cell r="G26">
            <v>68</v>
          </cell>
          <cell r="H26">
            <v>5.7600000000000007</v>
          </cell>
          <cell r="I26" t="str">
            <v>S</v>
          </cell>
          <cell r="J26">
            <v>17.28</v>
          </cell>
          <cell r="K26">
            <v>0.4</v>
          </cell>
        </row>
        <row r="27">
          <cell r="B27">
            <v>20.204347826086956</v>
          </cell>
          <cell r="C27">
            <v>31.1</v>
          </cell>
          <cell r="D27">
            <v>11.8</v>
          </cell>
          <cell r="E27">
            <v>69.391304347826093</v>
          </cell>
          <cell r="F27">
            <v>94</v>
          </cell>
          <cell r="G27">
            <v>39</v>
          </cell>
          <cell r="H27">
            <v>17.64</v>
          </cell>
          <cell r="I27" t="str">
            <v>N</v>
          </cell>
          <cell r="J27">
            <v>44.64</v>
          </cell>
          <cell r="K27">
            <v>0</v>
          </cell>
        </row>
        <row r="28">
          <cell r="B28">
            <v>27.274999999999995</v>
          </cell>
          <cell r="C28">
            <v>33.9</v>
          </cell>
          <cell r="D28">
            <v>22.6</v>
          </cell>
          <cell r="E28">
            <v>52.125</v>
          </cell>
          <cell r="F28">
            <v>64</v>
          </cell>
          <cell r="G28">
            <v>28</v>
          </cell>
          <cell r="H28">
            <v>27.36</v>
          </cell>
          <cell r="I28" t="str">
            <v>N</v>
          </cell>
          <cell r="J28">
            <v>55.800000000000004</v>
          </cell>
          <cell r="K28">
            <v>0</v>
          </cell>
        </row>
        <row r="29">
          <cell r="B29">
            <v>18.154166666666665</v>
          </cell>
          <cell r="C29">
            <v>22.6</v>
          </cell>
          <cell r="D29">
            <v>13</v>
          </cell>
          <cell r="E29">
            <v>41.083333333333336</v>
          </cell>
          <cell r="F29">
            <v>64</v>
          </cell>
          <cell r="G29">
            <v>18</v>
          </cell>
          <cell r="H29">
            <v>23.400000000000002</v>
          </cell>
          <cell r="I29" t="str">
            <v>S</v>
          </cell>
          <cell r="J29">
            <v>45.72</v>
          </cell>
          <cell r="K29">
            <v>0</v>
          </cell>
        </row>
        <row r="30">
          <cell r="B30">
            <v>16.454166666666666</v>
          </cell>
          <cell r="C30">
            <v>24.2</v>
          </cell>
          <cell r="D30">
            <v>8.6</v>
          </cell>
          <cell r="E30">
            <v>41.791666666666664</v>
          </cell>
          <cell r="F30">
            <v>71</v>
          </cell>
          <cell r="G30">
            <v>13</v>
          </cell>
          <cell r="H30">
            <v>18</v>
          </cell>
          <cell r="I30" t="str">
            <v>S</v>
          </cell>
          <cell r="J30">
            <v>34.92</v>
          </cell>
          <cell r="K30">
            <v>0</v>
          </cell>
        </row>
        <row r="31">
          <cell r="B31">
            <v>17.783333333333335</v>
          </cell>
          <cell r="C31">
            <v>30</v>
          </cell>
          <cell r="D31">
            <v>7.7</v>
          </cell>
          <cell r="E31">
            <v>40.25</v>
          </cell>
          <cell r="F31">
            <v>71</v>
          </cell>
          <cell r="G31">
            <v>12</v>
          </cell>
          <cell r="H31">
            <v>7.5600000000000005</v>
          </cell>
          <cell r="I31" t="str">
            <v>S</v>
          </cell>
          <cell r="J31">
            <v>16.559999999999999</v>
          </cell>
          <cell r="K31">
            <v>0</v>
          </cell>
        </row>
        <row r="32">
          <cell r="B32">
            <v>23.708333333333332</v>
          </cell>
          <cell r="C32">
            <v>35.9</v>
          </cell>
          <cell r="D32">
            <v>13.6</v>
          </cell>
          <cell r="E32">
            <v>47.333333333333336</v>
          </cell>
          <cell r="F32">
            <v>76</v>
          </cell>
          <cell r="G32">
            <v>22</v>
          </cell>
          <cell r="H32">
            <v>13.32</v>
          </cell>
          <cell r="I32" t="str">
            <v>N</v>
          </cell>
          <cell r="J32">
            <v>33.119999999999997</v>
          </cell>
          <cell r="K32">
            <v>0</v>
          </cell>
        </row>
        <row r="33">
          <cell r="B33">
            <v>27.766666666666669</v>
          </cell>
          <cell r="C33">
            <v>36.299999999999997</v>
          </cell>
          <cell r="D33">
            <v>18.7</v>
          </cell>
          <cell r="E33">
            <v>50.5</v>
          </cell>
          <cell r="F33">
            <v>81</v>
          </cell>
          <cell r="G33">
            <v>26</v>
          </cell>
          <cell r="H33">
            <v>19.079999999999998</v>
          </cell>
          <cell r="I33" t="str">
            <v>N</v>
          </cell>
          <cell r="J33">
            <v>45.36</v>
          </cell>
          <cell r="K33">
            <v>0</v>
          </cell>
        </row>
        <row r="34">
          <cell r="B34">
            <v>29.720833333333331</v>
          </cell>
          <cell r="C34">
            <v>36.9</v>
          </cell>
          <cell r="D34">
            <v>22.5</v>
          </cell>
          <cell r="E34">
            <v>44.333333333333336</v>
          </cell>
          <cell r="F34">
            <v>70</v>
          </cell>
          <cell r="G34">
            <v>25</v>
          </cell>
          <cell r="H34">
            <v>19.8</v>
          </cell>
          <cell r="I34" t="str">
            <v>N</v>
          </cell>
          <cell r="J34">
            <v>48.96</v>
          </cell>
          <cell r="K34">
            <v>0</v>
          </cell>
        </row>
        <row r="35">
          <cell r="B35">
            <v>29.816666666666666</v>
          </cell>
          <cell r="C35">
            <v>36.700000000000003</v>
          </cell>
          <cell r="D35">
            <v>25.3</v>
          </cell>
          <cell r="E35">
            <v>46.333333333333336</v>
          </cell>
          <cell r="F35">
            <v>62</v>
          </cell>
          <cell r="G35">
            <v>29</v>
          </cell>
          <cell r="H35">
            <v>18.720000000000002</v>
          </cell>
          <cell r="I35" t="str">
            <v>N</v>
          </cell>
          <cell r="J35">
            <v>47.88</v>
          </cell>
          <cell r="K35">
            <v>0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18.849999999999998</v>
          </cell>
          <cell r="C5">
            <v>27.4</v>
          </cell>
          <cell r="D5">
            <v>12.3</v>
          </cell>
          <cell r="E5">
            <v>49.333333333333336</v>
          </cell>
          <cell r="F5">
            <v>78</v>
          </cell>
          <cell r="G5">
            <v>28</v>
          </cell>
          <cell r="H5">
            <v>7.9200000000000008</v>
          </cell>
          <cell r="I5" t="str">
            <v>SE</v>
          </cell>
          <cell r="J5">
            <v>16.559999999999999</v>
          </cell>
          <cell r="K5">
            <v>0</v>
          </cell>
        </row>
        <row r="6">
          <cell r="B6">
            <v>20.162500000000001</v>
          </cell>
          <cell r="C6">
            <v>28.6</v>
          </cell>
          <cell r="D6">
            <v>12.9</v>
          </cell>
          <cell r="E6">
            <v>66.708333333333329</v>
          </cell>
          <cell r="F6">
            <v>93</v>
          </cell>
          <cell r="G6">
            <v>41</v>
          </cell>
          <cell r="H6">
            <v>11.520000000000001</v>
          </cell>
          <cell r="I6" t="str">
            <v>L</v>
          </cell>
          <cell r="J6">
            <v>29.52</v>
          </cell>
          <cell r="K6">
            <v>0</v>
          </cell>
        </row>
        <row r="7">
          <cell r="B7">
            <v>19.720833333333339</v>
          </cell>
          <cell r="C7">
            <v>22.5</v>
          </cell>
          <cell r="D7">
            <v>17.600000000000001</v>
          </cell>
          <cell r="E7">
            <v>81</v>
          </cell>
          <cell r="F7">
            <v>98</v>
          </cell>
          <cell r="G7">
            <v>64</v>
          </cell>
          <cell r="H7">
            <v>10.8</v>
          </cell>
          <cell r="I7" t="str">
            <v>L</v>
          </cell>
          <cell r="J7">
            <v>25.2</v>
          </cell>
          <cell r="K7">
            <v>3.6</v>
          </cell>
        </row>
        <row r="8">
          <cell r="B8">
            <v>18.104166666666668</v>
          </cell>
          <cell r="C8">
            <v>20.6</v>
          </cell>
          <cell r="D8">
            <v>16.7</v>
          </cell>
          <cell r="E8">
            <v>95.125</v>
          </cell>
          <cell r="F8">
            <v>100</v>
          </cell>
          <cell r="G8">
            <v>79</v>
          </cell>
          <cell r="H8">
            <v>7.5600000000000005</v>
          </cell>
          <cell r="I8" t="str">
            <v>L</v>
          </cell>
          <cell r="J8">
            <v>16.2</v>
          </cell>
          <cell r="K8">
            <v>6.6</v>
          </cell>
        </row>
        <row r="9">
          <cell r="B9">
            <v>17.195833333333336</v>
          </cell>
          <cell r="C9">
            <v>18.2</v>
          </cell>
          <cell r="D9">
            <v>16.3</v>
          </cell>
          <cell r="E9">
            <v>98.833333333333329</v>
          </cell>
          <cell r="F9">
            <v>100</v>
          </cell>
          <cell r="G9">
            <v>94</v>
          </cell>
          <cell r="H9">
            <v>10.44</v>
          </cell>
          <cell r="I9" t="str">
            <v>SE</v>
          </cell>
          <cell r="J9">
            <v>20.88</v>
          </cell>
          <cell r="K9">
            <v>23.200000000000003</v>
          </cell>
        </row>
        <row r="10">
          <cell r="B10">
            <v>17.100000000000001</v>
          </cell>
          <cell r="C10">
            <v>20.7</v>
          </cell>
          <cell r="D10">
            <v>15.2</v>
          </cell>
          <cell r="E10">
            <v>91.791666666666671</v>
          </cell>
          <cell r="F10">
            <v>100</v>
          </cell>
          <cell r="G10">
            <v>71</v>
          </cell>
          <cell r="H10">
            <v>9.3600000000000012</v>
          </cell>
          <cell r="I10" t="str">
            <v>NE</v>
          </cell>
          <cell r="J10">
            <v>18</v>
          </cell>
          <cell r="K10">
            <v>8.0000000000000018</v>
          </cell>
        </row>
        <row r="11">
          <cell r="B11">
            <v>18.837500000000002</v>
          </cell>
          <cell r="C11">
            <v>25.1</v>
          </cell>
          <cell r="D11">
            <v>15</v>
          </cell>
          <cell r="E11">
            <v>85</v>
          </cell>
          <cell r="F11">
            <v>100</v>
          </cell>
          <cell r="G11">
            <v>59</v>
          </cell>
          <cell r="H11">
            <v>17.64</v>
          </cell>
          <cell r="I11" t="str">
            <v>N</v>
          </cell>
          <cell r="J11">
            <v>31.680000000000003</v>
          </cell>
          <cell r="K11">
            <v>0</v>
          </cell>
        </row>
        <row r="12">
          <cell r="B12">
            <v>18.824999999999992</v>
          </cell>
          <cell r="C12">
            <v>22.8</v>
          </cell>
          <cell r="D12">
            <v>15.7</v>
          </cell>
          <cell r="E12">
            <v>87.833333333333329</v>
          </cell>
          <cell r="F12">
            <v>98</v>
          </cell>
          <cell r="G12">
            <v>70</v>
          </cell>
          <cell r="H12">
            <v>12.24</v>
          </cell>
          <cell r="I12" t="str">
            <v>NE</v>
          </cell>
          <cell r="J12">
            <v>34.56</v>
          </cell>
          <cell r="K12">
            <v>6.2</v>
          </cell>
        </row>
        <row r="13">
          <cell r="B13">
            <v>17.045833333333338</v>
          </cell>
          <cell r="C13">
            <v>22</v>
          </cell>
          <cell r="D13">
            <v>12.5</v>
          </cell>
          <cell r="E13">
            <v>65.416666666666671</v>
          </cell>
          <cell r="F13">
            <v>99</v>
          </cell>
          <cell r="G13">
            <v>35</v>
          </cell>
          <cell r="H13">
            <v>17.64</v>
          </cell>
          <cell r="I13" t="str">
            <v>S</v>
          </cell>
          <cell r="J13">
            <v>36.36</v>
          </cell>
          <cell r="K13">
            <v>0</v>
          </cell>
        </row>
        <row r="14">
          <cell r="B14">
            <v>11.575000000000001</v>
          </cell>
          <cell r="C14">
            <v>21.9</v>
          </cell>
          <cell r="D14">
            <v>2</v>
          </cell>
          <cell r="E14">
            <v>67.916666666666671</v>
          </cell>
          <cell r="F14">
            <v>99</v>
          </cell>
          <cell r="G14">
            <v>35</v>
          </cell>
          <cell r="H14">
            <v>8.2799999999999994</v>
          </cell>
          <cell r="I14" t="str">
            <v>S</v>
          </cell>
          <cell r="J14">
            <v>18</v>
          </cell>
          <cell r="K14">
            <v>0</v>
          </cell>
        </row>
        <row r="15">
          <cell r="B15">
            <v>12.933333333333335</v>
          </cell>
          <cell r="C15">
            <v>25.2</v>
          </cell>
          <cell r="D15">
            <v>2.6</v>
          </cell>
          <cell r="E15">
            <v>70.583333333333329</v>
          </cell>
          <cell r="F15">
            <v>100</v>
          </cell>
          <cell r="G15">
            <v>23</v>
          </cell>
          <cell r="H15">
            <v>7.9200000000000008</v>
          </cell>
          <cell r="I15" t="str">
            <v>SE</v>
          </cell>
          <cell r="J15">
            <v>18.36</v>
          </cell>
          <cell r="K15">
            <v>0.2</v>
          </cell>
        </row>
        <row r="16">
          <cell r="B16">
            <v>15.545833333333334</v>
          </cell>
          <cell r="C16">
            <v>29.4</v>
          </cell>
          <cell r="D16">
            <v>3.4</v>
          </cell>
          <cell r="E16">
            <v>60.666666666666664</v>
          </cell>
          <cell r="F16">
            <v>99</v>
          </cell>
          <cell r="G16">
            <v>17</v>
          </cell>
          <cell r="H16">
            <v>8.2799999999999994</v>
          </cell>
          <cell r="I16" t="str">
            <v>NE</v>
          </cell>
          <cell r="J16">
            <v>24.12</v>
          </cell>
          <cell r="K16">
            <v>0</v>
          </cell>
        </row>
        <row r="17">
          <cell r="B17">
            <v>17.587499999999995</v>
          </cell>
          <cell r="C17">
            <v>29.9</v>
          </cell>
          <cell r="D17">
            <v>5.4</v>
          </cell>
          <cell r="F17">
            <v>96</v>
          </cell>
          <cell r="G17">
            <v>23</v>
          </cell>
          <cell r="H17">
            <v>12.24</v>
          </cell>
          <cell r="I17" t="str">
            <v>N</v>
          </cell>
          <cell r="J17">
            <v>26.28</v>
          </cell>
          <cell r="K17">
            <v>0</v>
          </cell>
        </row>
        <row r="18">
          <cell r="B18">
            <v>18.458333333333332</v>
          </cell>
          <cell r="C18">
            <v>32.200000000000003</v>
          </cell>
          <cell r="D18">
            <v>5.2</v>
          </cell>
          <cell r="E18">
            <v>60.166666666666664</v>
          </cell>
          <cell r="F18">
            <v>99</v>
          </cell>
          <cell r="G18">
            <v>17</v>
          </cell>
          <cell r="H18">
            <v>15.48</v>
          </cell>
          <cell r="I18" t="str">
            <v>L</v>
          </cell>
          <cell r="J18">
            <v>29.52</v>
          </cell>
          <cell r="K18">
            <v>0</v>
          </cell>
        </row>
        <row r="19">
          <cell r="B19">
            <v>17.733333333333334</v>
          </cell>
          <cell r="C19">
            <v>23.1</v>
          </cell>
          <cell r="D19">
            <v>12.7</v>
          </cell>
          <cell r="E19">
            <v>74.916666666666671</v>
          </cell>
          <cell r="F19">
            <v>95</v>
          </cell>
          <cell r="G19">
            <v>42</v>
          </cell>
          <cell r="H19">
            <v>11.520000000000001</v>
          </cell>
          <cell r="I19" t="str">
            <v>SE</v>
          </cell>
          <cell r="J19">
            <v>25.56</v>
          </cell>
          <cell r="K19">
            <v>4.4000000000000004</v>
          </cell>
        </row>
        <row r="20">
          <cell r="B20">
            <v>17.116666666666667</v>
          </cell>
          <cell r="C20">
            <v>23.9</v>
          </cell>
          <cell r="D20">
            <v>12.3</v>
          </cell>
          <cell r="E20">
            <v>88.625</v>
          </cell>
          <cell r="F20">
            <v>100</v>
          </cell>
          <cell r="G20">
            <v>60</v>
          </cell>
          <cell r="H20">
            <v>9</v>
          </cell>
          <cell r="I20" t="str">
            <v>L</v>
          </cell>
          <cell r="J20">
            <v>18</v>
          </cell>
          <cell r="K20">
            <v>7.2000000000000011</v>
          </cell>
        </row>
        <row r="21">
          <cell r="B21">
            <v>18.895833333333332</v>
          </cell>
          <cell r="C21">
            <v>28.6</v>
          </cell>
          <cell r="D21">
            <v>10.199999999999999</v>
          </cell>
          <cell r="E21">
            <v>76.208333333333329</v>
          </cell>
          <cell r="F21">
            <v>100</v>
          </cell>
          <cell r="G21">
            <v>38</v>
          </cell>
          <cell r="H21">
            <v>12.6</v>
          </cell>
          <cell r="I21" t="str">
            <v>L</v>
          </cell>
          <cell r="J21">
            <v>27.720000000000002</v>
          </cell>
          <cell r="K21">
            <v>0</v>
          </cell>
        </row>
        <row r="22">
          <cell r="B22">
            <v>21.174999999999994</v>
          </cell>
          <cell r="C22">
            <v>30.8</v>
          </cell>
          <cell r="D22">
            <v>13.8</v>
          </cell>
          <cell r="E22">
            <v>63.583333333333336</v>
          </cell>
          <cell r="F22">
            <v>95</v>
          </cell>
          <cell r="G22">
            <v>26</v>
          </cell>
          <cell r="H22">
            <v>12.96</v>
          </cell>
          <cell r="I22" t="str">
            <v>NE</v>
          </cell>
          <cell r="J22">
            <v>27.720000000000002</v>
          </cell>
          <cell r="K22">
            <v>0</v>
          </cell>
        </row>
        <row r="23">
          <cell r="B23">
            <v>22.441666666666663</v>
          </cell>
          <cell r="C23">
            <v>33.4</v>
          </cell>
          <cell r="D23">
            <v>11.7</v>
          </cell>
          <cell r="E23">
            <v>59.583333333333336</v>
          </cell>
          <cell r="F23">
            <v>100</v>
          </cell>
          <cell r="G23">
            <v>23</v>
          </cell>
          <cell r="H23">
            <v>16.920000000000002</v>
          </cell>
          <cell r="I23" t="str">
            <v>NE</v>
          </cell>
          <cell r="J23">
            <v>33.119999999999997</v>
          </cell>
          <cell r="K23">
            <v>0</v>
          </cell>
        </row>
        <row r="24">
          <cell r="B24">
            <v>19.516666666666666</v>
          </cell>
          <cell r="C24">
            <v>27.1</v>
          </cell>
          <cell r="D24">
            <v>14.7</v>
          </cell>
          <cell r="E24">
            <v>68.75</v>
          </cell>
          <cell r="F24">
            <v>87</v>
          </cell>
          <cell r="G24">
            <v>42</v>
          </cell>
          <cell r="H24">
            <v>15.840000000000002</v>
          </cell>
          <cell r="I24" t="str">
            <v>S</v>
          </cell>
          <cell r="J24">
            <v>36.36</v>
          </cell>
          <cell r="K24">
            <v>0</v>
          </cell>
        </row>
        <row r="25">
          <cell r="B25">
            <v>12.395833333333334</v>
          </cell>
          <cell r="C25">
            <v>16.2</v>
          </cell>
          <cell r="D25">
            <v>10</v>
          </cell>
          <cell r="E25">
            <v>83.5</v>
          </cell>
          <cell r="F25">
            <v>94</v>
          </cell>
          <cell r="G25">
            <v>71</v>
          </cell>
          <cell r="H25">
            <v>15.48</v>
          </cell>
          <cell r="I25" t="str">
            <v>S</v>
          </cell>
          <cell r="J25">
            <v>32.04</v>
          </cell>
          <cell r="K25">
            <v>0.60000000000000009</v>
          </cell>
        </row>
        <row r="26">
          <cell r="B26">
            <v>11.575000000000001</v>
          </cell>
          <cell r="C26">
            <v>13.7</v>
          </cell>
          <cell r="D26">
            <v>10</v>
          </cell>
          <cell r="E26">
            <v>96.458333333333329</v>
          </cell>
          <cell r="F26">
            <v>99</v>
          </cell>
          <cell r="G26">
            <v>89</v>
          </cell>
          <cell r="H26">
            <v>14.4</v>
          </cell>
          <cell r="I26" t="str">
            <v>SE</v>
          </cell>
          <cell r="J26">
            <v>25.56</v>
          </cell>
          <cell r="K26">
            <v>28.000000000000004</v>
          </cell>
        </row>
        <row r="27">
          <cell r="B27">
            <v>19.462500000000002</v>
          </cell>
          <cell r="C27">
            <v>30.2</v>
          </cell>
          <cell r="D27">
            <v>13.3</v>
          </cell>
          <cell r="E27">
            <v>81.375</v>
          </cell>
          <cell r="F27">
            <v>100</v>
          </cell>
          <cell r="G27">
            <v>43</v>
          </cell>
          <cell r="H27">
            <v>15.48</v>
          </cell>
          <cell r="I27" t="str">
            <v>N</v>
          </cell>
          <cell r="J27">
            <v>29.16</v>
          </cell>
          <cell r="K27">
            <v>0</v>
          </cell>
        </row>
        <row r="28">
          <cell r="B28">
            <v>26.5</v>
          </cell>
          <cell r="C28">
            <v>34.5</v>
          </cell>
          <cell r="D28">
            <v>19.399999999999999</v>
          </cell>
          <cell r="E28">
            <v>57.125</v>
          </cell>
          <cell r="F28">
            <v>79</v>
          </cell>
          <cell r="G28">
            <v>33</v>
          </cell>
          <cell r="H28">
            <v>34.56</v>
          </cell>
          <cell r="I28" t="str">
            <v>N</v>
          </cell>
          <cell r="J28">
            <v>60.12</v>
          </cell>
          <cell r="K28">
            <v>0</v>
          </cell>
        </row>
        <row r="29">
          <cell r="B29">
            <v>17.658333333333335</v>
          </cell>
          <cell r="C29">
            <v>27.8</v>
          </cell>
          <cell r="D29">
            <v>12.3</v>
          </cell>
          <cell r="E29">
            <v>55.958333333333336</v>
          </cell>
          <cell r="F29">
            <v>76</v>
          </cell>
          <cell r="G29">
            <v>26</v>
          </cell>
          <cell r="H29">
            <v>25.2</v>
          </cell>
          <cell r="I29" t="str">
            <v>SE</v>
          </cell>
          <cell r="J29">
            <v>51.480000000000004</v>
          </cell>
          <cell r="K29">
            <v>0</v>
          </cell>
        </row>
        <row r="30">
          <cell r="B30">
            <v>15.516666666666666</v>
          </cell>
          <cell r="C30">
            <v>22.9</v>
          </cell>
          <cell r="D30">
            <v>8.1</v>
          </cell>
          <cell r="E30">
            <v>41.916666666666664</v>
          </cell>
          <cell r="F30">
            <v>71</v>
          </cell>
          <cell r="G30">
            <v>14</v>
          </cell>
          <cell r="H30">
            <v>15.48</v>
          </cell>
          <cell r="I30" t="str">
            <v>SE</v>
          </cell>
          <cell r="J30">
            <v>33.840000000000003</v>
          </cell>
          <cell r="K30">
            <v>0</v>
          </cell>
        </row>
        <row r="31">
          <cell r="B31">
            <v>14.958333333333334</v>
          </cell>
          <cell r="C31">
            <v>27.8</v>
          </cell>
          <cell r="D31">
            <v>2.7</v>
          </cell>
          <cell r="E31">
            <v>58.041666666666664</v>
          </cell>
          <cell r="F31">
            <v>96</v>
          </cell>
          <cell r="G31">
            <v>31</v>
          </cell>
          <cell r="H31">
            <v>11.520000000000001</v>
          </cell>
          <cell r="I31" t="str">
            <v>L</v>
          </cell>
          <cell r="J31">
            <v>29.52</v>
          </cell>
          <cell r="K31">
            <v>0</v>
          </cell>
        </row>
        <row r="32">
          <cell r="B32">
            <v>21.987499999999994</v>
          </cell>
          <cell r="C32">
            <v>32.799999999999997</v>
          </cell>
          <cell r="D32">
            <v>13.4</v>
          </cell>
          <cell r="E32">
            <v>57.583333333333336</v>
          </cell>
          <cell r="F32">
            <v>83</v>
          </cell>
          <cell r="G32">
            <v>30</v>
          </cell>
          <cell r="H32">
            <v>15.48</v>
          </cell>
          <cell r="I32" t="str">
            <v>NE</v>
          </cell>
          <cell r="J32">
            <v>37.080000000000005</v>
          </cell>
          <cell r="K32">
            <v>0</v>
          </cell>
        </row>
        <row r="33">
          <cell r="B33">
            <v>26.137500000000003</v>
          </cell>
          <cell r="C33">
            <v>34.200000000000003</v>
          </cell>
          <cell r="D33">
            <v>17.600000000000001</v>
          </cell>
          <cell r="E33">
            <v>49.041666666666664</v>
          </cell>
          <cell r="F33">
            <v>83</v>
          </cell>
          <cell r="G33">
            <v>22</v>
          </cell>
          <cell r="H33">
            <v>21.96</v>
          </cell>
          <cell r="I33" t="str">
            <v>N</v>
          </cell>
          <cell r="J33">
            <v>41.76</v>
          </cell>
          <cell r="K33">
            <v>0</v>
          </cell>
        </row>
        <row r="34">
          <cell r="B34">
            <v>26.591666666666665</v>
          </cell>
          <cell r="C34">
            <v>36.799999999999997</v>
          </cell>
          <cell r="D34">
            <v>14.9</v>
          </cell>
          <cell r="E34">
            <v>41.333333333333336</v>
          </cell>
          <cell r="F34">
            <v>81</v>
          </cell>
          <cell r="G34">
            <v>19</v>
          </cell>
          <cell r="H34">
            <v>19.079999999999998</v>
          </cell>
          <cell r="I34" t="str">
            <v>N</v>
          </cell>
          <cell r="J34">
            <v>40.32</v>
          </cell>
          <cell r="K34">
            <v>0</v>
          </cell>
        </row>
        <row r="35">
          <cell r="B35">
            <v>26.629166666666666</v>
          </cell>
          <cell r="C35">
            <v>35.4</v>
          </cell>
          <cell r="D35">
            <v>17.5</v>
          </cell>
          <cell r="E35">
            <v>47.125</v>
          </cell>
          <cell r="F35">
            <v>78</v>
          </cell>
          <cell r="G35">
            <v>25</v>
          </cell>
          <cell r="H35">
            <v>25.56</v>
          </cell>
          <cell r="I35" t="str">
            <v>NO</v>
          </cell>
          <cell r="J35">
            <v>42.480000000000004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19.999999999999996</v>
          </cell>
          <cell r="C5">
            <v>27.5</v>
          </cell>
          <cell r="D5">
            <v>14</v>
          </cell>
          <cell r="E5">
            <v>58.416666666666664</v>
          </cell>
          <cell r="F5">
            <v>88</v>
          </cell>
          <cell r="G5">
            <v>37</v>
          </cell>
          <cell r="H5">
            <v>5.04</v>
          </cell>
          <cell r="I5" t="str">
            <v>L</v>
          </cell>
          <cell r="J5">
            <v>22.32</v>
          </cell>
          <cell r="K5">
            <v>0</v>
          </cell>
        </row>
        <row r="6">
          <cell r="B6">
            <v>22.037500000000005</v>
          </cell>
          <cell r="C6">
            <v>29.9</v>
          </cell>
          <cell r="D6">
            <v>16.7</v>
          </cell>
          <cell r="E6">
            <v>59.291666666666664</v>
          </cell>
          <cell r="F6">
            <v>78</v>
          </cell>
          <cell r="G6">
            <v>38</v>
          </cell>
          <cell r="H6">
            <v>5.7600000000000007</v>
          </cell>
          <cell r="I6" t="str">
            <v>L</v>
          </cell>
          <cell r="J6">
            <v>23.400000000000002</v>
          </cell>
          <cell r="K6">
            <v>0</v>
          </cell>
        </row>
        <row r="7">
          <cell r="B7">
            <v>23.025000000000002</v>
          </cell>
          <cell r="C7">
            <v>32</v>
          </cell>
          <cell r="D7">
            <v>15.5</v>
          </cell>
          <cell r="E7">
            <v>61.416666666666664</v>
          </cell>
          <cell r="F7">
            <v>88</v>
          </cell>
          <cell r="G7">
            <v>32</v>
          </cell>
          <cell r="H7">
            <v>16.559999999999999</v>
          </cell>
          <cell r="I7" t="str">
            <v>SE</v>
          </cell>
          <cell r="J7">
            <v>46.440000000000005</v>
          </cell>
          <cell r="K7">
            <v>0</v>
          </cell>
        </row>
        <row r="8">
          <cell r="B8">
            <v>19.170833333333334</v>
          </cell>
          <cell r="C8">
            <v>22.1</v>
          </cell>
          <cell r="D8">
            <v>17.399999999999999</v>
          </cell>
          <cell r="E8">
            <v>83.375</v>
          </cell>
          <cell r="F8">
            <v>93</v>
          </cell>
          <cell r="G8">
            <v>69</v>
          </cell>
          <cell r="H8">
            <v>20.88</v>
          </cell>
          <cell r="I8" t="str">
            <v>L</v>
          </cell>
          <cell r="J8">
            <v>37.440000000000005</v>
          </cell>
          <cell r="K8">
            <v>2.2000000000000002</v>
          </cell>
        </row>
        <row r="9">
          <cell r="B9">
            <v>18.324999999999999</v>
          </cell>
          <cell r="C9">
            <v>24</v>
          </cell>
          <cell r="D9">
            <v>15.5</v>
          </cell>
          <cell r="E9">
            <v>82.666666666666671</v>
          </cell>
          <cell r="F9">
            <v>95</v>
          </cell>
          <cell r="G9">
            <v>57</v>
          </cell>
          <cell r="H9">
            <v>15.48</v>
          </cell>
          <cell r="I9" t="str">
            <v>L</v>
          </cell>
          <cell r="J9">
            <v>33.840000000000003</v>
          </cell>
          <cell r="K9">
            <v>0.2</v>
          </cell>
        </row>
        <row r="10">
          <cell r="B10">
            <v>16.137499999999999</v>
          </cell>
          <cell r="C10">
            <v>17.600000000000001</v>
          </cell>
          <cell r="D10">
            <v>14.9</v>
          </cell>
          <cell r="E10">
            <v>91.541666666666671</v>
          </cell>
          <cell r="F10">
            <v>96</v>
          </cell>
          <cell r="G10">
            <v>86</v>
          </cell>
          <cell r="H10">
            <v>16.920000000000002</v>
          </cell>
          <cell r="I10" t="str">
            <v>L</v>
          </cell>
          <cell r="J10">
            <v>32.4</v>
          </cell>
          <cell r="K10">
            <v>7.4000000000000012</v>
          </cell>
        </row>
        <row r="11">
          <cell r="B11">
            <v>20.020833333333332</v>
          </cell>
          <cell r="C11">
            <v>29.9</v>
          </cell>
          <cell r="D11">
            <v>15.1</v>
          </cell>
          <cell r="E11">
            <v>77.708333333333329</v>
          </cell>
          <cell r="F11">
            <v>98</v>
          </cell>
          <cell r="G11">
            <v>36</v>
          </cell>
          <cell r="H11">
            <v>12.96</v>
          </cell>
          <cell r="I11" t="str">
            <v>L</v>
          </cell>
          <cell r="J11">
            <v>30.6</v>
          </cell>
          <cell r="K11">
            <v>0.2</v>
          </cell>
        </row>
        <row r="12">
          <cell r="B12">
            <v>20.718181818181822</v>
          </cell>
          <cell r="C12">
            <v>23.4</v>
          </cell>
          <cell r="D12">
            <v>18.399999999999999</v>
          </cell>
          <cell r="E12">
            <v>73.63636363636364</v>
          </cell>
          <cell r="F12">
            <v>84</v>
          </cell>
          <cell r="G12">
            <v>58</v>
          </cell>
          <cell r="H12">
            <v>0.72000000000000008</v>
          </cell>
          <cell r="I12" t="str">
            <v>L</v>
          </cell>
          <cell r="J12">
            <v>18.36</v>
          </cell>
          <cell r="K12">
            <v>0</v>
          </cell>
        </row>
        <row r="13">
          <cell r="B13">
            <v>21.533333333333331</v>
          </cell>
          <cell r="C13">
            <v>22.8</v>
          </cell>
          <cell r="D13">
            <v>20.2</v>
          </cell>
          <cell r="E13">
            <v>47.666666666666664</v>
          </cell>
          <cell r="F13">
            <v>52</v>
          </cell>
          <cell r="G13">
            <v>43</v>
          </cell>
          <cell r="H13">
            <v>16.920000000000002</v>
          </cell>
          <cell r="I13" t="str">
            <v>S</v>
          </cell>
          <cell r="J13">
            <v>35.64</v>
          </cell>
          <cell r="K13">
            <v>0</v>
          </cell>
        </row>
        <row r="14">
          <cell r="B14">
            <v>22.039999999999996</v>
          </cell>
          <cell r="C14">
            <v>26.3</v>
          </cell>
          <cell r="D14">
            <v>15.3</v>
          </cell>
          <cell r="E14">
            <v>21.8</v>
          </cell>
          <cell r="F14">
            <v>36</v>
          </cell>
          <cell r="G14">
            <v>12</v>
          </cell>
          <cell r="H14">
            <v>1.08</v>
          </cell>
          <cell r="I14" t="str">
            <v>S</v>
          </cell>
          <cell r="J14">
            <v>33.119999999999997</v>
          </cell>
          <cell r="K14">
            <v>0</v>
          </cell>
        </row>
        <row r="15">
          <cell r="B15">
            <v>18.358333333333331</v>
          </cell>
          <cell r="C15">
            <v>30.2</v>
          </cell>
          <cell r="D15">
            <v>8.1999999999999993</v>
          </cell>
          <cell r="E15">
            <v>39.958333333333336</v>
          </cell>
          <cell r="F15">
            <v>76</v>
          </cell>
          <cell r="G15">
            <v>10</v>
          </cell>
          <cell r="H15">
            <v>4.6800000000000006</v>
          </cell>
          <cell r="I15" t="str">
            <v>SE</v>
          </cell>
          <cell r="J15">
            <v>27.36</v>
          </cell>
          <cell r="K15">
            <v>0</v>
          </cell>
        </row>
        <row r="16">
          <cell r="B16">
            <v>21.270833333333332</v>
          </cell>
          <cell r="C16">
            <v>32.5</v>
          </cell>
          <cell r="D16">
            <v>14</v>
          </cell>
          <cell r="E16">
            <v>30.125</v>
          </cell>
          <cell r="F16">
            <v>44</v>
          </cell>
          <cell r="G16">
            <v>15</v>
          </cell>
          <cell r="H16">
            <v>0.72000000000000008</v>
          </cell>
          <cell r="I16" t="str">
            <v>L</v>
          </cell>
          <cell r="J16">
            <v>28.08</v>
          </cell>
          <cell r="K16">
            <v>0</v>
          </cell>
        </row>
        <row r="17">
          <cell r="B17">
            <v>21.970833333333331</v>
          </cell>
          <cell r="C17">
            <v>32.4</v>
          </cell>
          <cell r="D17">
            <v>14</v>
          </cell>
          <cell r="E17">
            <v>26</v>
          </cell>
          <cell r="F17">
            <v>46</v>
          </cell>
          <cell r="G17">
            <v>10</v>
          </cell>
          <cell r="H17">
            <v>3.9600000000000004</v>
          </cell>
          <cell r="I17" t="str">
            <v>L</v>
          </cell>
          <cell r="J17">
            <v>32.04</v>
          </cell>
          <cell r="K17">
            <v>0</v>
          </cell>
        </row>
        <row r="18">
          <cell r="B18">
            <v>23.491666666666664</v>
          </cell>
          <cell r="C18">
            <v>35.1</v>
          </cell>
          <cell r="D18">
            <v>15.7</v>
          </cell>
          <cell r="E18">
            <v>30.952380952380953</v>
          </cell>
          <cell r="F18">
            <v>51</v>
          </cell>
          <cell r="G18">
            <v>11</v>
          </cell>
          <cell r="H18">
            <v>15.120000000000001</v>
          </cell>
          <cell r="I18" t="str">
            <v>L</v>
          </cell>
          <cell r="J18">
            <v>32.76</v>
          </cell>
          <cell r="K18">
            <v>0</v>
          </cell>
        </row>
        <row r="19">
          <cell r="B19">
            <v>22.616666666666664</v>
          </cell>
          <cell r="C19">
            <v>30.7</v>
          </cell>
          <cell r="D19">
            <v>16.8</v>
          </cell>
          <cell r="E19">
            <v>41</v>
          </cell>
          <cell r="F19">
            <v>60</v>
          </cell>
          <cell r="G19">
            <v>18</v>
          </cell>
          <cell r="H19">
            <v>19.079999999999998</v>
          </cell>
          <cell r="I19" t="str">
            <v>L</v>
          </cell>
          <cell r="J19">
            <v>37.440000000000005</v>
          </cell>
          <cell r="K19">
            <v>0</v>
          </cell>
        </row>
        <row r="20">
          <cell r="B20">
            <v>19.529166666666669</v>
          </cell>
          <cell r="C20">
            <v>25.5</v>
          </cell>
          <cell r="D20">
            <v>16.7</v>
          </cell>
          <cell r="E20">
            <v>63.416666666666664</v>
          </cell>
          <cell r="F20">
            <v>83</v>
          </cell>
          <cell r="G20">
            <v>39</v>
          </cell>
          <cell r="H20">
            <v>18</v>
          </cell>
          <cell r="I20" t="str">
            <v>L</v>
          </cell>
          <cell r="J20">
            <v>32.4</v>
          </cell>
          <cell r="K20">
            <v>1.7999999999999998</v>
          </cell>
        </row>
        <row r="21">
          <cell r="B21">
            <v>20.74583333333333</v>
          </cell>
          <cell r="C21">
            <v>30.8</v>
          </cell>
          <cell r="D21">
            <v>15</v>
          </cell>
          <cell r="E21">
            <v>61.75</v>
          </cell>
          <cell r="F21">
            <v>87</v>
          </cell>
          <cell r="G21">
            <v>26</v>
          </cell>
          <cell r="H21">
            <v>11.16</v>
          </cell>
          <cell r="I21" t="str">
            <v>L</v>
          </cell>
          <cell r="J21">
            <v>28.44</v>
          </cell>
          <cell r="K21">
            <v>0</v>
          </cell>
        </row>
        <row r="22">
          <cell r="B22">
            <v>22.69583333333334</v>
          </cell>
          <cell r="C22">
            <v>31.9</v>
          </cell>
          <cell r="D22">
            <v>15.9</v>
          </cell>
          <cell r="E22">
            <v>49.666666666666664</v>
          </cell>
          <cell r="F22">
            <v>75</v>
          </cell>
          <cell r="G22">
            <v>21</v>
          </cell>
          <cell r="H22">
            <v>13.32</v>
          </cell>
          <cell r="I22" t="str">
            <v>L</v>
          </cell>
          <cell r="J22">
            <v>32.76</v>
          </cell>
          <cell r="K22">
            <v>0</v>
          </cell>
        </row>
        <row r="23">
          <cell r="B23">
            <v>24.291666666666668</v>
          </cell>
          <cell r="C23">
            <v>33.299999999999997</v>
          </cell>
          <cell r="D23">
            <v>17.5</v>
          </cell>
          <cell r="E23">
            <v>41.541666666666664</v>
          </cell>
          <cell r="F23">
            <v>60</v>
          </cell>
          <cell r="G23">
            <v>21</v>
          </cell>
          <cell r="H23">
            <v>4.32</v>
          </cell>
          <cell r="I23" t="str">
            <v>L</v>
          </cell>
          <cell r="J23">
            <v>36</v>
          </cell>
          <cell r="K23">
            <v>0</v>
          </cell>
        </row>
        <row r="24">
          <cell r="B24">
            <v>19.374999999999996</v>
          </cell>
          <cell r="C24">
            <v>24.9</v>
          </cell>
          <cell r="D24">
            <v>15.1</v>
          </cell>
          <cell r="E24">
            <v>69.291666666666671</v>
          </cell>
          <cell r="F24">
            <v>95</v>
          </cell>
          <cell r="G24">
            <v>40</v>
          </cell>
          <cell r="H24">
            <v>23.759999999999998</v>
          </cell>
          <cell r="I24" t="str">
            <v>SO</v>
          </cell>
          <cell r="J24">
            <v>37.440000000000005</v>
          </cell>
          <cell r="K24">
            <v>0</v>
          </cell>
        </row>
        <row r="25">
          <cell r="B25">
            <v>15.229166666666666</v>
          </cell>
          <cell r="C25">
            <v>26.2</v>
          </cell>
          <cell r="D25">
            <v>8.9</v>
          </cell>
          <cell r="E25">
            <v>76.75</v>
          </cell>
          <cell r="F25">
            <v>98</v>
          </cell>
          <cell r="G25">
            <v>40</v>
          </cell>
          <cell r="H25">
            <v>14.76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16.145833333333332</v>
          </cell>
          <cell r="C26">
            <v>18.600000000000001</v>
          </cell>
          <cell r="D26">
            <v>13.2</v>
          </cell>
          <cell r="E26">
            <v>83.125</v>
          </cell>
          <cell r="F26">
            <v>93</v>
          </cell>
          <cell r="G26">
            <v>68</v>
          </cell>
          <cell r="H26">
            <v>12.6</v>
          </cell>
          <cell r="I26" t="str">
            <v>L</v>
          </cell>
          <cell r="J26">
            <v>25.56</v>
          </cell>
          <cell r="K26">
            <v>2</v>
          </cell>
        </row>
        <row r="27">
          <cell r="B27">
            <v>22.212500000000002</v>
          </cell>
          <cell r="C27">
            <v>32.200000000000003</v>
          </cell>
          <cell r="D27">
            <v>15.6</v>
          </cell>
          <cell r="E27">
            <v>65.791666666666671</v>
          </cell>
          <cell r="F27">
            <v>94</v>
          </cell>
          <cell r="G27">
            <v>28</v>
          </cell>
          <cell r="H27">
            <v>13.32</v>
          </cell>
          <cell r="I27" t="str">
            <v>L</v>
          </cell>
          <cell r="J27">
            <v>34.200000000000003</v>
          </cell>
          <cell r="K27">
            <v>0</v>
          </cell>
        </row>
        <row r="28">
          <cell r="B28">
            <v>26.545833333333334</v>
          </cell>
          <cell r="C28">
            <v>34.4</v>
          </cell>
          <cell r="D28">
            <v>20.9</v>
          </cell>
          <cell r="E28">
            <v>48.75</v>
          </cell>
          <cell r="F28">
            <v>68</v>
          </cell>
          <cell r="G28">
            <v>28</v>
          </cell>
          <cell r="H28">
            <v>34.92</v>
          </cell>
          <cell r="I28" t="str">
            <v>NO</v>
          </cell>
          <cell r="J28">
            <v>57.24</v>
          </cell>
          <cell r="K28">
            <v>0</v>
          </cell>
        </row>
        <row r="29">
          <cell r="B29">
            <v>19.512499999999999</v>
          </cell>
          <cell r="C29">
            <v>25.7</v>
          </cell>
          <cell r="D29">
            <v>13.6</v>
          </cell>
          <cell r="E29">
            <v>66.083333333333329</v>
          </cell>
          <cell r="F29">
            <v>91</v>
          </cell>
          <cell r="G29">
            <v>34</v>
          </cell>
          <cell r="H29">
            <v>25.56</v>
          </cell>
          <cell r="I29" t="str">
            <v>S</v>
          </cell>
          <cell r="J29">
            <v>46.080000000000005</v>
          </cell>
          <cell r="K29">
            <v>8.3999999999999986</v>
          </cell>
        </row>
        <row r="30">
          <cell r="B30">
            <v>16.895833333333332</v>
          </cell>
          <cell r="C30">
            <v>24.7</v>
          </cell>
          <cell r="D30">
            <v>10.1</v>
          </cell>
          <cell r="E30">
            <v>41.625</v>
          </cell>
          <cell r="F30">
            <v>69</v>
          </cell>
          <cell r="G30">
            <v>14</v>
          </cell>
          <cell r="H30">
            <v>20.52</v>
          </cell>
          <cell r="I30" t="str">
            <v>S</v>
          </cell>
          <cell r="J30">
            <v>37.440000000000005</v>
          </cell>
          <cell r="K30">
            <v>0.4</v>
          </cell>
        </row>
        <row r="31">
          <cell r="B31">
            <v>19.520833333333329</v>
          </cell>
          <cell r="C31">
            <v>29.7</v>
          </cell>
          <cell r="D31">
            <v>12.5</v>
          </cell>
          <cell r="E31">
            <v>35.125</v>
          </cell>
          <cell r="F31">
            <v>47</v>
          </cell>
          <cell r="G31">
            <v>22</v>
          </cell>
          <cell r="H31">
            <v>3.9600000000000004</v>
          </cell>
          <cell r="I31" t="str">
            <v>L</v>
          </cell>
          <cell r="J31">
            <v>32.04</v>
          </cell>
          <cell r="K31">
            <v>0.2</v>
          </cell>
        </row>
        <row r="32">
          <cell r="B32">
            <v>23.837500000000002</v>
          </cell>
          <cell r="C32">
            <v>33.700000000000003</v>
          </cell>
          <cell r="D32">
            <v>16.7</v>
          </cell>
          <cell r="E32">
            <v>48.875</v>
          </cell>
          <cell r="F32">
            <v>74</v>
          </cell>
          <cell r="G32">
            <v>17</v>
          </cell>
          <cell r="H32">
            <v>13.32</v>
          </cell>
          <cell r="I32" t="str">
            <v>L</v>
          </cell>
          <cell r="J32">
            <v>37.080000000000005</v>
          </cell>
          <cell r="K32">
            <v>0.2</v>
          </cell>
        </row>
        <row r="33">
          <cell r="B33">
            <v>25.958333333333339</v>
          </cell>
          <cell r="C33">
            <v>33.299999999999997</v>
          </cell>
          <cell r="D33">
            <v>20</v>
          </cell>
          <cell r="E33">
            <v>39.916666666666664</v>
          </cell>
          <cell r="F33">
            <v>61</v>
          </cell>
          <cell r="G33">
            <v>23</v>
          </cell>
          <cell r="H33">
            <v>12.24</v>
          </cell>
          <cell r="I33" t="str">
            <v>L</v>
          </cell>
          <cell r="J33">
            <v>42.84</v>
          </cell>
          <cell r="K33">
            <v>0.2</v>
          </cell>
        </row>
        <row r="34">
          <cell r="B34">
            <v>26.049999999999997</v>
          </cell>
          <cell r="C34">
            <v>33.9</v>
          </cell>
          <cell r="D34">
            <v>18.899999999999999</v>
          </cell>
          <cell r="E34">
            <v>36.666666666666664</v>
          </cell>
          <cell r="F34">
            <v>55</v>
          </cell>
          <cell r="G34">
            <v>20</v>
          </cell>
          <cell r="H34">
            <v>14.76</v>
          </cell>
          <cell r="I34" t="str">
            <v>L</v>
          </cell>
          <cell r="J34">
            <v>45.36</v>
          </cell>
          <cell r="K34">
            <v>0</v>
          </cell>
        </row>
        <row r="35">
          <cell r="B35">
            <v>25.316666666666659</v>
          </cell>
          <cell r="C35">
            <v>33.6</v>
          </cell>
          <cell r="D35">
            <v>17.8</v>
          </cell>
          <cell r="E35">
            <v>44.291666666666664</v>
          </cell>
          <cell r="F35">
            <v>71</v>
          </cell>
          <cell r="G35">
            <v>21</v>
          </cell>
          <cell r="H35">
            <v>15.120000000000001</v>
          </cell>
          <cell r="I35" t="str">
            <v>NO</v>
          </cell>
          <cell r="J35">
            <v>45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14.5375</v>
          </cell>
          <cell r="C5">
            <v>23.6</v>
          </cell>
          <cell r="D5">
            <v>7.4</v>
          </cell>
          <cell r="E5">
            <v>60.333333333333336</v>
          </cell>
          <cell r="F5">
            <v>91</v>
          </cell>
          <cell r="G5">
            <v>27</v>
          </cell>
          <cell r="H5">
            <v>14.76</v>
          </cell>
          <cell r="I5" t="str">
            <v>S</v>
          </cell>
          <cell r="J5">
            <v>23.400000000000002</v>
          </cell>
          <cell r="K5">
            <v>0</v>
          </cell>
        </row>
        <row r="6">
          <cell r="B6">
            <v>17.700000000000006</v>
          </cell>
          <cell r="C6">
            <v>23.7</v>
          </cell>
          <cell r="D6">
            <v>12.5</v>
          </cell>
          <cell r="E6">
            <v>64.75</v>
          </cell>
          <cell r="F6">
            <v>88</v>
          </cell>
          <cell r="G6">
            <v>42</v>
          </cell>
          <cell r="H6">
            <v>16.559999999999999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16.541666666666664</v>
          </cell>
          <cell r="C7">
            <v>17.5</v>
          </cell>
          <cell r="D7">
            <v>16.3</v>
          </cell>
          <cell r="E7">
            <v>96.75</v>
          </cell>
          <cell r="F7">
            <v>97</v>
          </cell>
          <cell r="G7">
            <v>88</v>
          </cell>
          <cell r="H7">
            <v>9.7200000000000006</v>
          </cell>
          <cell r="I7" t="str">
            <v>NE</v>
          </cell>
          <cell r="J7">
            <v>18.36</v>
          </cell>
          <cell r="K7">
            <v>79.59999999999998</v>
          </cell>
        </row>
        <row r="8">
          <cell r="B8">
            <v>16.816666666666666</v>
          </cell>
          <cell r="C8">
            <v>18.5</v>
          </cell>
          <cell r="D8">
            <v>16.100000000000001</v>
          </cell>
          <cell r="E8">
            <v>95.041666666666671</v>
          </cell>
          <cell r="F8">
            <v>97</v>
          </cell>
          <cell r="G8">
            <v>89</v>
          </cell>
          <cell r="H8">
            <v>7.5600000000000005</v>
          </cell>
          <cell r="I8" t="str">
            <v>NE</v>
          </cell>
          <cell r="J8">
            <v>16.559999999999999</v>
          </cell>
          <cell r="K8">
            <v>0.8</v>
          </cell>
        </row>
        <row r="9">
          <cell r="B9">
            <v>14.220833333333337</v>
          </cell>
          <cell r="C9">
            <v>18.100000000000001</v>
          </cell>
          <cell r="D9">
            <v>10.6</v>
          </cell>
          <cell r="E9">
            <v>78.708333333333329</v>
          </cell>
          <cell r="F9">
            <v>97</v>
          </cell>
          <cell r="G9">
            <v>40</v>
          </cell>
          <cell r="H9">
            <v>12.96</v>
          </cell>
          <cell r="I9" t="str">
            <v>S</v>
          </cell>
          <cell r="J9">
            <v>26.64</v>
          </cell>
          <cell r="K9">
            <v>0</v>
          </cell>
        </row>
        <row r="10">
          <cell r="B10">
            <v>14.174999999999999</v>
          </cell>
          <cell r="C10">
            <v>22.5</v>
          </cell>
          <cell r="D10">
            <v>7.8</v>
          </cell>
          <cell r="E10">
            <v>68</v>
          </cell>
          <cell r="F10">
            <v>93</v>
          </cell>
          <cell r="G10">
            <v>26</v>
          </cell>
          <cell r="H10">
            <v>9.3600000000000012</v>
          </cell>
          <cell r="I10" t="str">
            <v>S</v>
          </cell>
          <cell r="J10">
            <v>15.840000000000002</v>
          </cell>
          <cell r="K10">
            <v>0</v>
          </cell>
        </row>
        <row r="11">
          <cell r="B11">
            <v>16.191666666666663</v>
          </cell>
          <cell r="C11">
            <v>22</v>
          </cell>
          <cell r="D11">
            <v>12.4</v>
          </cell>
          <cell r="E11">
            <v>82.375</v>
          </cell>
          <cell r="F11">
            <v>97</v>
          </cell>
          <cell r="G11">
            <v>41</v>
          </cell>
          <cell r="H11">
            <v>24.48</v>
          </cell>
          <cell r="I11" t="str">
            <v>NE</v>
          </cell>
          <cell r="J11">
            <v>45</v>
          </cell>
          <cell r="K11">
            <v>0.2</v>
          </cell>
        </row>
        <row r="12">
          <cell r="B12">
            <v>16.841666666666669</v>
          </cell>
          <cell r="C12">
            <v>21.6</v>
          </cell>
          <cell r="D12">
            <v>14.4</v>
          </cell>
          <cell r="E12">
            <v>89.125</v>
          </cell>
          <cell r="F12">
            <v>95</v>
          </cell>
          <cell r="G12">
            <v>70</v>
          </cell>
          <cell r="H12">
            <v>21.6</v>
          </cell>
          <cell r="I12" t="str">
            <v>NE</v>
          </cell>
          <cell r="J12">
            <v>38.880000000000003</v>
          </cell>
          <cell r="K12">
            <v>8.1999999999999993</v>
          </cell>
        </row>
        <row r="13">
          <cell r="B13">
            <v>12.416666666666666</v>
          </cell>
          <cell r="C13">
            <v>17.899999999999999</v>
          </cell>
          <cell r="D13">
            <v>7.2</v>
          </cell>
          <cell r="E13">
            <v>69.625</v>
          </cell>
          <cell r="F13">
            <v>95</v>
          </cell>
          <cell r="G13">
            <v>29</v>
          </cell>
          <cell r="H13">
            <v>17.28</v>
          </cell>
          <cell r="I13" t="str">
            <v>SO</v>
          </cell>
          <cell r="J13">
            <v>47.16</v>
          </cell>
          <cell r="K13">
            <v>0</v>
          </cell>
        </row>
        <row r="14">
          <cell r="B14">
            <v>11.475000000000001</v>
          </cell>
          <cell r="C14">
            <v>19.3</v>
          </cell>
          <cell r="D14">
            <v>6.1</v>
          </cell>
          <cell r="E14">
            <v>74.083333333333329</v>
          </cell>
          <cell r="F14">
            <v>95</v>
          </cell>
          <cell r="G14">
            <v>41</v>
          </cell>
          <cell r="H14">
            <v>11.520000000000001</v>
          </cell>
          <cell r="I14" t="str">
            <v>S</v>
          </cell>
          <cell r="J14">
            <v>23.040000000000003</v>
          </cell>
          <cell r="K14">
            <v>0</v>
          </cell>
        </row>
        <row r="15">
          <cell r="B15">
            <v>12.983333333333334</v>
          </cell>
          <cell r="C15">
            <v>22.6</v>
          </cell>
          <cell r="D15">
            <v>5.7</v>
          </cell>
          <cell r="E15">
            <v>65.458333333333329</v>
          </cell>
          <cell r="F15">
            <v>94</v>
          </cell>
          <cell r="G15">
            <v>29</v>
          </cell>
          <cell r="H15">
            <v>8.64</v>
          </cell>
          <cell r="I15" t="str">
            <v>S</v>
          </cell>
          <cell r="J15">
            <v>17.64</v>
          </cell>
          <cell r="K15">
            <v>0</v>
          </cell>
        </row>
        <row r="16">
          <cell r="B16">
            <v>16.712500000000002</v>
          </cell>
          <cell r="C16">
            <v>27.3</v>
          </cell>
          <cell r="D16">
            <v>9.1999999999999993</v>
          </cell>
          <cell r="E16">
            <v>55.833333333333336</v>
          </cell>
          <cell r="F16">
            <v>84</v>
          </cell>
          <cell r="G16">
            <v>20</v>
          </cell>
          <cell r="H16">
            <v>16.559999999999999</v>
          </cell>
          <cell r="I16" t="str">
            <v>NE</v>
          </cell>
          <cell r="J16">
            <v>29.52</v>
          </cell>
          <cell r="K16">
            <v>0</v>
          </cell>
        </row>
        <row r="17">
          <cell r="B17">
            <v>18.887499999999999</v>
          </cell>
          <cell r="C17">
            <v>27.3</v>
          </cell>
          <cell r="D17">
            <v>11.2</v>
          </cell>
          <cell r="E17">
            <v>48.083333333333336</v>
          </cell>
          <cell r="F17">
            <v>71</v>
          </cell>
          <cell r="G17">
            <v>27</v>
          </cell>
          <cell r="H17">
            <v>23.759999999999998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19.233333333333331</v>
          </cell>
          <cell r="C18">
            <v>28</v>
          </cell>
          <cell r="D18">
            <v>11.6</v>
          </cell>
          <cell r="E18">
            <v>51.166666666666664</v>
          </cell>
          <cell r="F18">
            <v>74</v>
          </cell>
          <cell r="G18">
            <v>30</v>
          </cell>
          <cell r="H18">
            <v>16.920000000000002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17.525000000000002</v>
          </cell>
          <cell r="C19">
            <v>21.3</v>
          </cell>
          <cell r="D19">
            <v>14.2</v>
          </cell>
          <cell r="E19">
            <v>78.666666666666671</v>
          </cell>
          <cell r="F19">
            <v>94</v>
          </cell>
          <cell r="G19">
            <v>54</v>
          </cell>
          <cell r="H19">
            <v>16.559999999999999</v>
          </cell>
          <cell r="I19" t="str">
            <v>S</v>
          </cell>
          <cell r="J19">
            <v>30.6</v>
          </cell>
          <cell r="K19">
            <v>0</v>
          </cell>
        </row>
        <row r="20">
          <cell r="B20">
            <v>18.370833333333334</v>
          </cell>
          <cell r="C20">
            <v>25</v>
          </cell>
          <cell r="D20">
            <v>13.8</v>
          </cell>
          <cell r="E20">
            <v>79.583333333333329</v>
          </cell>
          <cell r="F20">
            <v>97</v>
          </cell>
          <cell r="G20">
            <v>45</v>
          </cell>
          <cell r="H20">
            <v>13.68</v>
          </cell>
          <cell r="I20" t="str">
            <v>S</v>
          </cell>
          <cell r="J20">
            <v>26.28</v>
          </cell>
          <cell r="K20">
            <v>0.4</v>
          </cell>
        </row>
        <row r="21">
          <cell r="B21">
            <v>18.958333333333332</v>
          </cell>
          <cell r="C21">
            <v>26.3</v>
          </cell>
          <cell r="D21">
            <v>13.2</v>
          </cell>
          <cell r="E21">
            <v>70.375</v>
          </cell>
          <cell r="F21">
            <v>95</v>
          </cell>
          <cell r="G21">
            <v>44</v>
          </cell>
          <cell r="H21">
            <v>18.36</v>
          </cell>
          <cell r="I21" t="str">
            <v>NE</v>
          </cell>
          <cell r="J21">
            <v>32.04</v>
          </cell>
          <cell r="K21">
            <v>0</v>
          </cell>
        </row>
        <row r="22">
          <cell r="B22">
            <v>20.454166666666669</v>
          </cell>
          <cell r="C22">
            <v>27.8</v>
          </cell>
          <cell r="D22">
            <v>14.5</v>
          </cell>
          <cell r="E22">
            <v>62.666666666666664</v>
          </cell>
          <cell r="F22">
            <v>85</v>
          </cell>
          <cell r="G22">
            <v>36</v>
          </cell>
          <cell r="H22">
            <v>19.8</v>
          </cell>
          <cell r="I22" t="str">
            <v>NE</v>
          </cell>
          <cell r="J22">
            <v>39.24</v>
          </cell>
          <cell r="K22">
            <v>0</v>
          </cell>
        </row>
        <row r="23">
          <cell r="B23">
            <v>22.150000000000002</v>
          </cell>
          <cell r="C23">
            <v>30.3</v>
          </cell>
          <cell r="D23">
            <v>16.7</v>
          </cell>
          <cell r="E23">
            <v>57.791666666666664</v>
          </cell>
          <cell r="F23">
            <v>76</v>
          </cell>
          <cell r="G23">
            <v>29</v>
          </cell>
          <cell r="H23">
            <v>21.6</v>
          </cell>
          <cell r="I23" t="str">
            <v>NE</v>
          </cell>
          <cell r="J23">
            <v>41.4</v>
          </cell>
          <cell r="K23">
            <v>0</v>
          </cell>
        </row>
        <row r="24">
          <cell r="B24">
            <v>12.08333333333333</v>
          </cell>
          <cell r="C24">
            <v>21.7</v>
          </cell>
          <cell r="D24">
            <v>8.1</v>
          </cell>
          <cell r="E24">
            <v>91.5</v>
          </cell>
          <cell r="F24">
            <v>97</v>
          </cell>
          <cell r="G24">
            <v>64</v>
          </cell>
          <cell r="H24">
            <v>12.6</v>
          </cell>
          <cell r="I24" t="str">
            <v>SO</v>
          </cell>
          <cell r="J24">
            <v>33.480000000000004</v>
          </cell>
          <cell r="K24">
            <v>2.6</v>
          </cell>
        </row>
        <row r="25">
          <cell r="B25">
            <v>8.0041666666666664</v>
          </cell>
          <cell r="C25">
            <v>11.4</v>
          </cell>
          <cell r="D25">
            <v>6.9</v>
          </cell>
          <cell r="E25">
            <v>94.625</v>
          </cell>
          <cell r="F25">
            <v>97</v>
          </cell>
          <cell r="G25">
            <v>85</v>
          </cell>
          <cell r="H25">
            <v>16.920000000000002</v>
          </cell>
          <cell r="I25" t="str">
            <v>SO</v>
          </cell>
          <cell r="J25">
            <v>31.680000000000003</v>
          </cell>
          <cell r="K25">
            <v>2</v>
          </cell>
        </row>
        <row r="26">
          <cell r="B26">
            <v>9.2125000000000004</v>
          </cell>
          <cell r="C26">
            <v>14.1</v>
          </cell>
          <cell r="D26">
            <v>7.2</v>
          </cell>
          <cell r="E26">
            <v>93.25</v>
          </cell>
          <cell r="F26">
            <v>97</v>
          </cell>
          <cell r="G26">
            <v>74</v>
          </cell>
          <cell r="H26">
            <v>7.5600000000000005</v>
          </cell>
          <cell r="I26" t="str">
            <v>SO</v>
          </cell>
          <cell r="J26">
            <v>19.8</v>
          </cell>
          <cell r="K26">
            <v>5.2</v>
          </cell>
        </row>
        <row r="27">
          <cell r="B27">
            <v>16.470833333333331</v>
          </cell>
          <cell r="C27">
            <v>26.2</v>
          </cell>
          <cell r="D27">
            <v>11.5</v>
          </cell>
          <cell r="E27">
            <v>85.541666666666671</v>
          </cell>
          <cell r="F27">
            <v>97</v>
          </cell>
          <cell r="G27">
            <v>57</v>
          </cell>
          <cell r="H27">
            <v>21.6</v>
          </cell>
          <cell r="I27" t="str">
            <v>NE</v>
          </cell>
          <cell r="J27">
            <v>35.28</v>
          </cell>
          <cell r="K27">
            <v>0.2</v>
          </cell>
        </row>
        <row r="28">
          <cell r="B28">
            <v>22.899999999999995</v>
          </cell>
          <cell r="C28">
            <v>31.2</v>
          </cell>
          <cell r="D28">
            <v>17.399999999999999</v>
          </cell>
          <cell r="E28">
            <v>66.166666666666671</v>
          </cell>
          <cell r="F28">
            <v>84</v>
          </cell>
          <cell r="G28">
            <v>35</v>
          </cell>
          <cell r="H28">
            <v>27.36</v>
          </cell>
          <cell r="I28" t="str">
            <v>NE</v>
          </cell>
          <cell r="J28">
            <v>60.12</v>
          </cell>
          <cell r="K28">
            <v>0</v>
          </cell>
        </row>
        <row r="29">
          <cell r="B29">
            <v>13.283333333333333</v>
          </cell>
          <cell r="C29">
            <v>18.7</v>
          </cell>
          <cell r="D29">
            <v>7.1</v>
          </cell>
          <cell r="E29">
            <v>61.375</v>
          </cell>
          <cell r="F29">
            <v>92</v>
          </cell>
          <cell r="G29">
            <v>30</v>
          </cell>
          <cell r="H29">
            <v>19.079999999999998</v>
          </cell>
          <cell r="I29" t="str">
            <v>S</v>
          </cell>
          <cell r="J29">
            <v>44.64</v>
          </cell>
          <cell r="K29">
            <v>0</v>
          </cell>
        </row>
        <row r="30">
          <cell r="B30">
            <v>11.520833333333334</v>
          </cell>
          <cell r="C30">
            <v>19.899999999999999</v>
          </cell>
          <cell r="D30">
            <v>4.5999999999999996</v>
          </cell>
          <cell r="E30">
            <v>48.958333333333336</v>
          </cell>
          <cell r="F30">
            <v>83</v>
          </cell>
          <cell r="G30">
            <v>19</v>
          </cell>
          <cell r="H30">
            <v>14.76</v>
          </cell>
          <cell r="I30" t="str">
            <v>S</v>
          </cell>
          <cell r="J30">
            <v>30.96</v>
          </cell>
          <cell r="K30">
            <v>0</v>
          </cell>
        </row>
        <row r="31">
          <cell r="B31">
            <v>15.070833333333333</v>
          </cell>
          <cell r="C31">
            <v>25.5</v>
          </cell>
          <cell r="D31">
            <v>7.5</v>
          </cell>
          <cell r="E31">
            <v>42.958333333333336</v>
          </cell>
          <cell r="F31">
            <v>59</v>
          </cell>
          <cell r="G31">
            <v>24</v>
          </cell>
          <cell r="H31">
            <v>17.28</v>
          </cell>
          <cell r="I31" t="str">
            <v>NE</v>
          </cell>
          <cell r="J31">
            <v>32.76</v>
          </cell>
          <cell r="K31">
            <v>0</v>
          </cell>
        </row>
        <row r="32">
          <cell r="B32">
            <v>20.416666666666668</v>
          </cell>
          <cell r="C32">
            <v>29.5</v>
          </cell>
          <cell r="D32">
            <v>13.1</v>
          </cell>
          <cell r="E32">
            <v>51.125</v>
          </cell>
          <cell r="F32">
            <v>70</v>
          </cell>
          <cell r="G32">
            <v>36</v>
          </cell>
          <cell r="H32">
            <v>20.52</v>
          </cell>
          <cell r="I32" t="str">
            <v>NE</v>
          </cell>
          <cell r="J32">
            <v>36.36</v>
          </cell>
          <cell r="K32">
            <v>0</v>
          </cell>
        </row>
        <row r="33">
          <cell r="B33">
            <v>24.775000000000002</v>
          </cell>
          <cell r="C33">
            <v>33</v>
          </cell>
          <cell r="D33">
            <v>17.600000000000001</v>
          </cell>
          <cell r="E33">
            <v>53.375</v>
          </cell>
          <cell r="F33">
            <v>82</v>
          </cell>
          <cell r="G33">
            <v>24</v>
          </cell>
          <cell r="H33">
            <v>25.92</v>
          </cell>
          <cell r="I33" t="str">
            <v>NE</v>
          </cell>
          <cell r="J33">
            <v>54.36</v>
          </cell>
          <cell r="K33">
            <v>0</v>
          </cell>
        </row>
        <row r="34">
          <cell r="B34">
            <v>25.291666666666668</v>
          </cell>
          <cell r="C34">
            <v>35</v>
          </cell>
          <cell r="D34">
            <v>15.9</v>
          </cell>
          <cell r="E34">
            <v>41.541666666666664</v>
          </cell>
          <cell r="F34">
            <v>70</v>
          </cell>
          <cell r="G34">
            <v>21</v>
          </cell>
          <cell r="H34">
            <v>21.240000000000002</v>
          </cell>
          <cell r="I34" t="str">
            <v>NE</v>
          </cell>
          <cell r="J34">
            <v>39.96</v>
          </cell>
          <cell r="K34">
            <v>0</v>
          </cell>
        </row>
        <row r="35">
          <cell r="B35">
            <v>22.729166666666668</v>
          </cell>
          <cell r="C35">
            <v>27.3</v>
          </cell>
          <cell r="D35">
            <v>18.399999999999999</v>
          </cell>
          <cell r="E35">
            <v>63</v>
          </cell>
          <cell r="F35">
            <v>91</v>
          </cell>
          <cell r="G35">
            <v>35</v>
          </cell>
          <cell r="H35">
            <v>14.76</v>
          </cell>
          <cell r="I35" t="str">
            <v>N</v>
          </cell>
          <cell r="J35">
            <v>41.04</v>
          </cell>
          <cell r="K35">
            <v>12.799999999999999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18.775000000000002</v>
          </cell>
          <cell r="C5">
            <v>26.8</v>
          </cell>
          <cell r="D5">
            <v>12.7</v>
          </cell>
          <cell r="E5">
            <v>49.875</v>
          </cell>
          <cell r="F5">
            <v>71</v>
          </cell>
          <cell r="G5">
            <v>30</v>
          </cell>
          <cell r="H5">
            <v>11.879999999999999</v>
          </cell>
          <cell r="I5" t="str">
            <v>SE</v>
          </cell>
          <cell r="J5">
            <v>20.88</v>
          </cell>
          <cell r="K5">
            <v>0</v>
          </cell>
        </row>
        <row r="6">
          <cell r="B6">
            <v>21.787500000000005</v>
          </cell>
          <cell r="C6">
            <v>29.5</v>
          </cell>
          <cell r="D6">
            <v>15.3</v>
          </cell>
          <cell r="E6">
            <v>57.166666666666664</v>
          </cell>
          <cell r="F6">
            <v>79</v>
          </cell>
          <cell r="G6">
            <v>36</v>
          </cell>
          <cell r="H6">
            <v>9</v>
          </cell>
          <cell r="I6" t="str">
            <v>SE</v>
          </cell>
          <cell r="J6">
            <v>20.88</v>
          </cell>
          <cell r="K6">
            <v>0</v>
          </cell>
        </row>
        <row r="7">
          <cell r="B7">
            <v>20.287500000000005</v>
          </cell>
          <cell r="C7">
            <v>24.5</v>
          </cell>
          <cell r="D7">
            <v>17.399999999999999</v>
          </cell>
          <cell r="E7">
            <v>75.583333333333329</v>
          </cell>
          <cell r="F7">
            <v>92</v>
          </cell>
          <cell r="G7">
            <v>52</v>
          </cell>
          <cell r="H7">
            <v>9.7200000000000006</v>
          </cell>
          <cell r="I7" t="str">
            <v>SE</v>
          </cell>
          <cell r="J7">
            <v>30.96</v>
          </cell>
          <cell r="K7">
            <v>0</v>
          </cell>
        </row>
        <row r="8">
          <cell r="B8">
            <v>17.716666666666665</v>
          </cell>
          <cell r="C8">
            <v>19</v>
          </cell>
          <cell r="D8">
            <v>16.5</v>
          </cell>
          <cell r="E8">
            <v>93.083333333333329</v>
          </cell>
          <cell r="F8">
            <v>96</v>
          </cell>
          <cell r="G8">
            <v>89</v>
          </cell>
          <cell r="H8">
            <v>9</v>
          </cell>
          <cell r="I8" t="str">
            <v>SE</v>
          </cell>
          <cell r="J8">
            <v>18.36</v>
          </cell>
          <cell r="K8">
            <v>1.4</v>
          </cell>
        </row>
        <row r="9">
          <cell r="B9">
            <v>16.749999999999996</v>
          </cell>
          <cell r="C9">
            <v>17.7</v>
          </cell>
          <cell r="D9">
            <v>15.7</v>
          </cell>
          <cell r="E9">
            <v>94.958333333333329</v>
          </cell>
          <cell r="F9">
            <v>96</v>
          </cell>
          <cell r="G9">
            <v>91</v>
          </cell>
          <cell r="H9">
            <v>17.28</v>
          </cell>
          <cell r="I9" t="str">
            <v>SE</v>
          </cell>
          <cell r="J9">
            <v>29.16</v>
          </cell>
          <cell r="K9">
            <v>0.60000000000000009</v>
          </cell>
        </row>
        <row r="10">
          <cell r="B10">
            <v>16.970833333333331</v>
          </cell>
          <cell r="C10">
            <v>21.1</v>
          </cell>
          <cell r="D10">
            <v>15.1</v>
          </cell>
          <cell r="E10">
            <v>89.458333333333329</v>
          </cell>
          <cell r="F10">
            <v>96</v>
          </cell>
          <cell r="G10">
            <v>71</v>
          </cell>
          <cell r="H10">
            <v>11.16</v>
          </cell>
          <cell r="I10" t="str">
            <v>SE</v>
          </cell>
          <cell r="J10">
            <v>23.400000000000002</v>
          </cell>
          <cell r="K10">
            <v>9.7999999999999989</v>
          </cell>
        </row>
        <row r="11">
          <cell r="B11">
            <v>19.612500000000001</v>
          </cell>
          <cell r="C11">
            <v>26.7</v>
          </cell>
          <cell r="D11">
            <v>15.4</v>
          </cell>
          <cell r="E11">
            <v>78.333333333333329</v>
          </cell>
          <cell r="F11">
            <v>95</v>
          </cell>
          <cell r="G11">
            <v>52</v>
          </cell>
          <cell r="H11">
            <v>16.2</v>
          </cell>
          <cell r="I11" t="str">
            <v>NE</v>
          </cell>
          <cell r="J11">
            <v>30.96</v>
          </cell>
          <cell r="K11">
            <v>3.4</v>
          </cell>
        </row>
        <row r="12">
          <cell r="B12">
            <v>21.387499999999999</v>
          </cell>
          <cell r="C12">
            <v>30.4</v>
          </cell>
          <cell r="D12">
            <v>18</v>
          </cell>
          <cell r="E12">
            <v>74.083333333333329</v>
          </cell>
          <cell r="F12">
            <v>87</v>
          </cell>
          <cell r="G12">
            <v>42</v>
          </cell>
          <cell r="H12">
            <v>16.2</v>
          </cell>
          <cell r="I12" t="str">
            <v>SE</v>
          </cell>
          <cell r="J12">
            <v>28.8</v>
          </cell>
          <cell r="K12">
            <v>0.2</v>
          </cell>
        </row>
        <row r="13">
          <cell r="B13">
            <v>17.391666666666669</v>
          </cell>
          <cell r="C13">
            <v>23.3</v>
          </cell>
          <cell r="D13">
            <v>12.1</v>
          </cell>
          <cell r="E13">
            <v>60.875</v>
          </cell>
          <cell r="F13">
            <v>94</v>
          </cell>
          <cell r="G13">
            <v>23</v>
          </cell>
          <cell r="H13">
            <v>18.720000000000002</v>
          </cell>
          <cell r="I13" t="str">
            <v>S</v>
          </cell>
          <cell r="J13">
            <v>39.6</v>
          </cell>
          <cell r="K13">
            <v>0.2</v>
          </cell>
        </row>
        <row r="14">
          <cell r="B14">
            <v>12.858333333333334</v>
          </cell>
          <cell r="C14">
            <v>22.6</v>
          </cell>
          <cell r="D14">
            <v>3.4</v>
          </cell>
          <cell r="E14">
            <v>54.958333333333336</v>
          </cell>
          <cell r="F14">
            <v>83</v>
          </cell>
          <cell r="G14">
            <v>27</v>
          </cell>
          <cell r="H14">
            <v>10.44</v>
          </cell>
          <cell r="I14" t="str">
            <v>SE</v>
          </cell>
          <cell r="J14">
            <v>26.64</v>
          </cell>
          <cell r="K14">
            <v>0</v>
          </cell>
        </row>
        <row r="15">
          <cell r="B15">
            <v>15.6875</v>
          </cell>
          <cell r="C15">
            <v>27.5</v>
          </cell>
          <cell r="D15">
            <v>5.3</v>
          </cell>
          <cell r="E15">
            <v>53.875</v>
          </cell>
          <cell r="F15">
            <v>92</v>
          </cell>
          <cell r="G15">
            <v>10</v>
          </cell>
          <cell r="H15">
            <v>10.44</v>
          </cell>
          <cell r="I15" t="str">
            <v>SE</v>
          </cell>
          <cell r="J15">
            <v>25.92</v>
          </cell>
          <cell r="K15">
            <v>0</v>
          </cell>
        </row>
        <row r="16">
          <cell r="B16">
            <v>19.120833333333334</v>
          </cell>
          <cell r="C16">
            <v>30.8</v>
          </cell>
          <cell r="D16">
            <v>10.1</v>
          </cell>
          <cell r="E16">
            <v>41.791666666666664</v>
          </cell>
          <cell r="F16">
            <v>67</v>
          </cell>
          <cell r="G16">
            <v>13</v>
          </cell>
          <cell r="H16">
            <v>10.08</v>
          </cell>
          <cell r="I16" t="str">
            <v>SE</v>
          </cell>
          <cell r="J16">
            <v>18</v>
          </cell>
          <cell r="K16">
            <v>0</v>
          </cell>
        </row>
        <row r="17">
          <cell r="B17">
            <v>20.945833333333329</v>
          </cell>
          <cell r="C17">
            <v>31.1</v>
          </cell>
          <cell r="D17">
            <v>11.6</v>
          </cell>
          <cell r="E17">
            <v>35.875</v>
          </cell>
          <cell r="F17">
            <v>61</v>
          </cell>
          <cell r="G17">
            <v>15</v>
          </cell>
          <cell r="H17">
            <v>18.720000000000002</v>
          </cell>
          <cell r="I17" t="str">
            <v>SE</v>
          </cell>
          <cell r="J17">
            <v>37.440000000000005</v>
          </cell>
          <cell r="K17">
            <v>0.2</v>
          </cell>
        </row>
        <row r="18">
          <cell r="B18">
            <v>21.945833333333336</v>
          </cell>
          <cell r="C18">
            <v>33.700000000000003</v>
          </cell>
          <cell r="D18">
            <v>11.8</v>
          </cell>
          <cell r="E18">
            <v>41.625</v>
          </cell>
          <cell r="F18">
            <v>73</v>
          </cell>
          <cell r="G18">
            <v>12</v>
          </cell>
          <cell r="H18">
            <v>14.04</v>
          </cell>
          <cell r="I18" t="str">
            <v>SE</v>
          </cell>
          <cell r="J18">
            <v>34.200000000000003</v>
          </cell>
          <cell r="K18">
            <v>0</v>
          </cell>
        </row>
        <row r="19">
          <cell r="B19">
            <v>18.708333333333332</v>
          </cell>
          <cell r="C19">
            <v>23.7</v>
          </cell>
          <cell r="D19">
            <v>14.8</v>
          </cell>
          <cell r="E19">
            <v>63.833333333333336</v>
          </cell>
          <cell r="F19">
            <v>79</v>
          </cell>
          <cell r="G19">
            <v>44</v>
          </cell>
          <cell r="H19">
            <v>13.68</v>
          </cell>
          <cell r="I19" t="str">
            <v>S</v>
          </cell>
          <cell r="J19">
            <v>29.52</v>
          </cell>
          <cell r="K19">
            <v>0.2</v>
          </cell>
        </row>
        <row r="20">
          <cell r="B20">
            <v>17.370833333333334</v>
          </cell>
          <cell r="C20">
            <v>25.7</v>
          </cell>
          <cell r="D20">
            <v>13.7</v>
          </cell>
          <cell r="E20">
            <v>83.791666666666671</v>
          </cell>
          <cell r="F20">
            <v>95</v>
          </cell>
          <cell r="G20">
            <v>51</v>
          </cell>
          <cell r="H20">
            <v>15.120000000000001</v>
          </cell>
          <cell r="I20" t="str">
            <v>SE</v>
          </cell>
          <cell r="J20">
            <v>27.36</v>
          </cell>
          <cell r="K20">
            <v>0</v>
          </cell>
        </row>
        <row r="21">
          <cell r="B21">
            <v>19.787500000000001</v>
          </cell>
          <cell r="C21">
            <v>29.3</v>
          </cell>
          <cell r="D21">
            <v>13.1</v>
          </cell>
          <cell r="E21">
            <v>68.625</v>
          </cell>
          <cell r="F21">
            <v>92</v>
          </cell>
          <cell r="G21">
            <v>30</v>
          </cell>
          <cell r="H21">
            <v>12.24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23.079166666666669</v>
          </cell>
          <cell r="C22">
            <v>31.9</v>
          </cell>
          <cell r="D22">
            <v>16.899999999999999</v>
          </cell>
          <cell r="E22">
            <v>51.333333333333336</v>
          </cell>
          <cell r="F22">
            <v>74</v>
          </cell>
          <cell r="G22">
            <v>20</v>
          </cell>
          <cell r="H22">
            <v>27.720000000000002</v>
          </cell>
          <cell r="I22" t="str">
            <v>SE</v>
          </cell>
          <cell r="J22">
            <v>56.16</v>
          </cell>
          <cell r="K22">
            <v>0</v>
          </cell>
        </row>
        <row r="23">
          <cell r="B23">
            <v>24.8125</v>
          </cell>
          <cell r="C23">
            <v>33.6</v>
          </cell>
          <cell r="D23">
            <v>18.2</v>
          </cell>
          <cell r="E23">
            <v>44.708333333333336</v>
          </cell>
          <cell r="F23">
            <v>68</v>
          </cell>
          <cell r="G23">
            <v>22</v>
          </cell>
          <cell r="H23">
            <v>23.759999999999998</v>
          </cell>
          <cell r="I23" t="str">
            <v>NE</v>
          </cell>
          <cell r="J23">
            <v>43.2</v>
          </cell>
          <cell r="K23">
            <v>0</v>
          </cell>
        </row>
        <row r="24">
          <cell r="B24">
            <v>18.662499999999998</v>
          </cell>
          <cell r="C24">
            <v>25.1</v>
          </cell>
          <cell r="D24">
            <v>13.3</v>
          </cell>
          <cell r="E24">
            <v>69.833333333333329</v>
          </cell>
          <cell r="F24">
            <v>91</v>
          </cell>
          <cell r="G24">
            <v>47</v>
          </cell>
          <cell r="H24">
            <v>17.28</v>
          </cell>
          <cell r="I24" t="str">
            <v>S</v>
          </cell>
          <cell r="J24">
            <v>31.680000000000003</v>
          </cell>
          <cell r="K24">
            <v>0</v>
          </cell>
        </row>
        <row r="25">
          <cell r="B25">
            <v>12.58333333333333</v>
          </cell>
          <cell r="C25">
            <v>17.2</v>
          </cell>
          <cell r="D25">
            <v>9.5</v>
          </cell>
          <cell r="E25">
            <v>81.25</v>
          </cell>
          <cell r="F25">
            <v>92</v>
          </cell>
          <cell r="G25">
            <v>66</v>
          </cell>
          <cell r="H25">
            <v>14.04</v>
          </cell>
          <cell r="I25" t="str">
            <v>S</v>
          </cell>
          <cell r="J25">
            <v>28.8</v>
          </cell>
          <cell r="K25">
            <v>0</v>
          </cell>
        </row>
        <row r="26">
          <cell r="B26">
            <v>12.341666666666663</v>
          </cell>
          <cell r="C26">
            <v>14.3</v>
          </cell>
          <cell r="D26">
            <v>10.6</v>
          </cell>
          <cell r="E26">
            <v>94.375</v>
          </cell>
          <cell r="F26">
            <v>96</v>
          </cell>
          <cell r="G26">
            <v>83</v>
          </cell>
          <cell r="H26">
            <v>15.120000000000001</v>
          </cell>
          <cell r="I26" t="str">
            <v>SE</v>
          </cell>
          <cell r="J26">
            <v>24.840000000000003</v>
          </cell>
          <cell r="K26">
            <v>0.8</v>
          </cell>
        </row>
        <row r="27">
          <cell r="B27">
            <v>19.995833333333334</v>
          </cell>
          <cell r="C27">
            <v>31.1</v>
          </cell>
          <cell r="D27">
            <v>12.8</v>
          </cell>
          <cell r="E27">
            <v>75.916666666666671</v>
          </cell>
          <cell r="F27">
            <v>97</v>
          </cell>
          <cell r="G27">
            <v>36</v>
          </cell>
          <cell r="H27">
            <v>14.04</v>
          </cell>
          <cell r="I27" t="str">
            <v>SE</v>
          </cell>
          <cell r="J27">
            <v>31.680000000000003</v>
          </cell>
          <cell r="K27">
            <v>0.2</v>
          </cell>
        </row>
        <row r="28">
          <cell r="B28">
            <v>26.729166666666661</v>
          </cell>
          <cell r="C28">
            <v>32.9</v>
          </cell>
          <cell r="D28">
            <v>21.3</v>
          </cell>
          <cell r="E28">
            <v>54.291666666666664</v>
          </cell>
          <cell r="F28">
            <v>70</v>
          </cell>
          <cell r="G28">
            <v>37</v>
          </cell>
          <cell r="H28">
            <v>19.8</v>
          </cell>
          <cell r="I28" t="str">
            <v>NO</v>
          </cell>
          <cell r="J28">
            <v>48.96</v>
          </cell>
          <cell r="K28">
            <v>0.2</v>
          </cell>
        </row>
        <row r="29">
          <cell r="B29">
            <v>17.533333333333335</v>
          </cell>
          <cell r="C29">
            <v>25.9</v>
          </cell>
          <cell r="D29">
            <v>12.3</v>
          </cell>
          <cell r="E29">
            <v>57.083333333333336</v>
          </cell>
          <cell r="F29">
            <v>79</v>
          </cell>
          <cell r="G29">
            <v>28</v>
          </cell>
          <cell r="H29">
            <v>22.68</v>
          </cell>
          <cell r="I29" t="str">
            <v>S</v>
          </cell>
          <cell r="J29">
            <v>52.56</v>
          </cell>
          <cell r="K29">
            <v>0</v>
          </cell>
        </row>
        <row r="30">
          <cell r="B30">
            <v>15.391666666666666</v>
          </cell>
          <cell r="C30">
            <v>23.4</v>
          </cell>
          <cell r="D30">
            <v>9.1</v>
          </cell>
          <cell r="E30">
            <v>43.041666666666664</v>
          </cell>
          <cell r="F30">
            <v>69</v>
          </cell>
          <cell r="G30">
            <v>14</v>
          </cell>
          <cell r="H30">
            <v>24.48</v>
          </cell>
          <cell r="I30" t="str">
            <v>SE</v>
          </cell>
          <cell r="J30">
            <v>41.4</v>
          </cell>
          <cell r="K30">
            <v>0</v>
          </cell>
        </row>
        <row r="31">
          <cell r="B31">
            <v>17.224999999999998</v>
          </cell>
          <cell r="C31">
            <v>29.5</v>
          </cell>
          <cell r="D31">
            <v>8.5</v>
          </cell>
          <cell r="E31">
            <v>42.791666666666664</v>
          </cell>
          <cell r="F31">
            <v>64</v>
          </cell>
          <cell r="G31">
            <v>23</v>
          </cell>
          <cell r="H31">
            <v>14.76</v>
          </cell>
          <cell r="I31" t="str">
            <v>SE</v>
          </cell>
          <cell r="J31">
            <v>26.28</v>
          </cell>
          <cell r="K31">
            <v>0</v>
          </cell>
        </row>
        <row r="32">
          <cell r="B32">
            <v>23.429166666666671</v>
          </cell>
          <cell r="C32">
            <v>33.799999999999997</v>
          </cell>
          <cell r="D32">
            <v>15.4</v>
          </cell>
          <cell r="E32">
            <v>51</v>
          </cell>
          <cell r="F32">
            <v>73</v>
          </cell>
          <cell r="G32">
            <v>26</v>
          </cell>
          <cell r="H32">
            <v>19.8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27.400000000000002</v>
          </cell>
          <cell r="C33">
            <v>34.1</v>
          </cell>
          <cell r="D33">
            <v>20.6</v>
          </cell>
          <cell r="E33">
            <v>39.458333333333336</v>
          </cell>
          <cell r="F33">
            <v>61</v>
          </cell>
          <cell r="G33">
            <v>23</v>
          </cell>
          <cell r="H33">
            <v>21.96</v>
          </cell>
          <cell r="I33" t="str">
            <v>NE</v>
          </cell>
          <cell r="J33">
            <v>38.880000000000003</v>
          </cell>
          <cell r="K33">
            <v>0</v>
          </cell>
        </row>
        <row r="34">
          <cell r="B34">
            <v>28.050000000000008</v>
          </cell>
          <cell r="C34">
            <v>34.700000000000003</v>
          </cell>
          <cell r="D34">
            <v>22</v>
          </cell>
          <cell r="E34">
            <v>33.125</v>
          </cell>
          <cell r="F34">
            <v>44</v>
          </cell>
          <cell r="G34">
            <v>22</v>
          </cell>
          <cell r="H34">
            <v>17.28</v>
          </cell>
          <cell r="I34" t="str">
            <v>NE</v>
          </cell>
          <cell r="J34">
            <v>38.519999999999996</v>
          </cell>
          <cell r="K34">
            <v>0</v>
          </cell>
        </row>
        <row r="35">
          <cell r="B35">
            <v>27.029166666666665</v>
          </cell>
          <cell r="C35">
            <v>33.799999999999997</v>
          </cell>
          <cell r="D35">
            <v>18.7</v>
          </cell>
          <cell r="E35">
            <v>44.5</v>
          </cell>
          <cell r="F35">
            <v>72</v>
          </cell>
          <cell r="G35">
            <v>26</v>
          </cell>
          <cell r="H35">
            <v>14.76</v>
          </cell>
          <cell r="I35" t="str">
            <v>NO</v>
          </cell>
          <cell r="J35">
            <v>39.96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22.716666666666665</v>
          </cell>
          <cell r="C5">
            <v>34.299999999999997</v>
          </cell>
          <cell r="D5">
            <v>14.5</v>
          </cell>
          <cell r="E5">
            <v>66.833333333333329</v>
          </cell>
          <cell r="F5">
            <v>92</v>
          </cell>
          <cell r="G5">
            <v>34</v>
          </cell>
          <cell r="H5">
            <v>15.120000000000001</v>
          </cell>
          <cell r="I5" t="str">
            <v>SE</v>
          </cell>
          <cell r="J5">
            <v>23.759999999999998</v>
          </cell>
          <cell r="K5">
            <v>0</v>
          </cell>
        </row>
        <row r="6">
          <cell r="B6">
            <v>24.724999999999998</v>
          </cell>
          <cell r="C6">
            <v>37.4</v>
          </cell>
          <cell r="D6">
            <v>16</v>
          </cell>
          <cell r="E6">
            <v>59.625</v>
          </cell>
          <cell r="F6">
            <v>87</v>
          </cell>
          <cell r="G6">
            <v>28</v>
          </cell>
          <cell r="H6">
            <v>13.68</v>
          </cell>
          <cell r="I6" t="str">
            <v>NO</v>
          </cell>
          <cell r="J6">
            <v>28.44</v>
          </cell>
          <cell r="K6">
            <v>0</v>
          </cell>
        </row>
        <row r="7">
          <cell r="B7">
            <v>25.770833333333332</v>
          </cell>
          <cell r="C7">
            <v>35.5</v>
          </cell>
          <cell r="D7">
            <v>17.7</v>
          </cell>
          <cell r="E7">
            <v>56.541666666666664</v>
          </cell>
          <cell r="F7">
            <v>82</v>
          </cell>
          <cell r="G7">
            <v>27</v>
          </cell>
          <cell r="H7">
            <v>22.68</v>
          </cell>
          <cell r="I7" t="str">
            <v>SE</v>
          </cell>
          <cell r="J7">
            <v>40.32</v>
          </cell>
          <cell r="K7">
            <v>0</v>
          </cell>
        </row>
        <row r="8">
          <cell r="B8">
            <v>25.158333333333331</v>
          </cell>
          <cell r="C8">
            <v>34.1</v>
          </cell>
          <cell r="D8">
            <v>19.7</v>
          </cell>
          <cell r="E8">
            <v>64.708333333333329</v>
          </cell>
          <cell r="F8">
            <v>84</v>
          </cell>
          <cell r="G8">
            <v>40</v>
          </cell>
          <cell r="H8">
            <v>19.8</v>
          </cell>
          <cell r="I8" t="str">
            <v>SO</v>
          </cell>
          <cell r="J8">
            <v>36.36</v>
          </cell>
          <cell r="K8">
            <v>0</v>
          </cell>
        </row>
        <row r="9">
          <cell r="B9">
            <v>20.62916666666667</v>
          </cell>
          <cell r="C9">
            <v>30.5</v>
          </cell>
          <cell r="D9">
            <v>15.1</v>
          </cell>
          <cell r="E9">
            <v>80.833333333333329</v>
          </cell>
          <cell r="F9">
            <v>100</v>
          </cell>
          <cell r="G9">
            <v>44</v>
          </cell>
          <cell r="H9">
            <v>19.8</v>
          </cell>
          <cell r="I9" t="str">
            <v>S</v>
          </cell>
          <cell r="J9">
            <v>40.680000000000007</v>
          </cell>
          <cell r="K9">
            <v>0</v>
          </cell>
        </row>
        <row r="10">
          <cell r="B10">
            <v>19.216666666666665</v>
          </cell>
          <cell r="C10">
            <v>26.5</v>
          </cell>
          <cell r="D10">
            <v>14.7</v>
          </cell>
          <cell r="E10">
            <v>84.166666666666671</v>
          </cell>
          <cell r="F10">
            <v>100</v>
          </cell>
          <cell r="G10">
            <v>62</v>
          </cell>
          <cell r="H10">
            <v>26.64</v>
          </cell>
          <cell r="I10" t="str">
            <v>SE</v>
          </cell>
          <cell r="J10">
            <v>42.12</v>
          </cell>
          <cell r="K10">
            <v>0</v>
          </cell>
        </row>
        <row r="11">
          <cell r="B11">
            <v>24.341666666666669</v>
          </cell>
          <cell r="C11">
            <v>37.6</v>
          </cell>
          <cell r="D11">
            <v>16.600000000000001</v>
          </cell>
          <cell r="E11">
            <v>64</v>
          </cell>
          <cell r="F11">
            <v>96</v>
          </cell>
          <cell r="G11">
            <v>29</v>
          </cell>
          <cell r="H11">
            <v>19.440000000000001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26.279166666666658</v>
          </cell>
          <cell r="C12">
            <v>36.700000000000003</v>
          </cell>
          <cell r="D12">
            <v>20</v>
          </cell>
          <cell r="E12">
            <v>51.041666666666664</v>
          </cell>
          <cell r="F12">
            <v>68</v>
          </cell>
          <cell r="G12">
            <v>23</v>
          </cell>
          <cell r="H12">
            <v>20.88</v>
          </cell>
          <cell r="I12" t="str">
            <v>L</v>
          </cell>
          <cell r="J12">
            <v>35.28</v>
          </cell>
          <cell r="K12">
            <v>0</v>
          </cell>
        </row>
        <row r="13">
          <cell r="B13">
            <v>20.075000000000003</v>
          </cell>
          <cell r="C13">
            <v>26.9</v>
          </cell>
          <cell r="D13">
            <v>16</v>
          </cell>
          <cell r="E13">
            <v>84.291666666666671</v>
          </cell>
          <cell r="F13">
            <v>100</v>
          </cell>
          <cell r="G13">
            <v>57</v>
          </cell>
          <cell r="H13">
            <v>25.92</v>
          </cell>
          <cell r="I13" t="str">
            <v>SO</v>
          </cell>
          <cell r="J13">
            <v>45.36</v>
          </cell>
          <cell r="K13">
            <v>0</v>
          </cell>
        </row>
        <row r="14">
          <cell r="B14">
            <v>18.554166666666664</v>
          </cell>
          <cell r="C14">
            <v>32.700000000000003</v>
          </cell>
          <cell r="D14">
            <v>11.5</v>
          </cell>
          <cell r="E14">
            <v>50.291666666666664</v>
          </cell>
          <cell r="F14">
            <v>78</v>
          </cell>
          <cell r="G14">
            <v>23</v>
          </cell>
          <cell r="H14">
            <v>24.48</v>
          </cell>
          <cell r="I14" t="str">
            <v>SE</v>
          </cell>
          <cell r="J14">
            <v>39.96</v>
          </cell>
          <cell r="K14">
            <v>0</v>
          </cell>
        </row>
        <row r="15">
          <cell r="B15">
            <v>21.783333333333335</v>
          </cell>
          <cell r="C15">
            <v>36.1</v>
          </cell>
          <cell r="D15">
            <v>13.6</v>
          </cell>
          <cell r="E15">
            <v>38.125</v>
          </cell>
          <cell r="F15">
            <v>60</v>
          </cell>
          <cell r="G15">
            <v>17</v>
          </cell>
          <cell r="H15">
            <v>18.720000000000002</v>
          </cell>
          <cell r="I15" t="str">
            <v>SE</v>
          </cell>
          <cell r="J15">
            <v>25.56</v>
          </cell>
          <cell r="K15">
            <v>0</v>
          </cell>
        </row>
        <row r="16">
          <cell r="B16">
            <v>23.866666666666664</v>
          </cell>
          <cell r="C16">
            <v>37.299999999999997</v>
          </cell>
          <cell r="D16">
            <v>14.4</v>
          </cell>
          <cell r="E16">
            <v>33.25</v>
          </cell>
          <cell r="F16">
            <v>60</v>
          </cell>
          <cell r="G16">
            <v>15</v>
          </cell>
          <cell r="H16">
            <v>20.16</v>
          </cell>
          <cell r="I16" t="str">
            <v>SE</v>
          </cell>
          <cell r="J16">
            <v>30.240000000000002</v>
          </cell>
          <cell r="K16">
            <v>0</v>
          </cell>
        </row>
        <row r="17">
          <cell r="B17">
            <v>24.679166666666664</v>
          </cell>
          <cell r="C17">
            <v>38.799999999999997</v>
          </cell>
          <cell r="D17">
            <v>13.8</v>
          </cell>
          <cell r="E17">
            <v>26</v>
          </cell>
          <cell r="F17">
            <v>50</v>
          </cell>
          <cell r="G17">
            <v>10</v>
          </cell>
          <cell r="H17">
            <v>19.440000000000001</v>
          </cell>
          <cell r="I17" t="str">
            <v>SE</v>
          </cell>
          <cell r="J17">
            <v>28.08</v>
          </cell>
          <cell r="K17">
            <v>0</v>
          </cell>
        </row>
        <row r="18">
          <cell r="B18">
            <v>25.816666666666666</v>
          </cell>
          <cell r="C18">
            <v>38.700000000000003</v>
          </cell>
          <cell r="D18">
            <v>16.3</v>
          </cell>
          <cell r="E18">
            <v>25.291666666666668</v>
          </cell>
          <cell r="F18">
            <v>39</v>
          </cell>
          <cell r="G18">
            <v>12</v>
          </cell>
          <cell r="H18">
            <v>18.720000000000002</v>
          </cell>
          <cell r="I18" t="str">
            <v>SE</v>
          </cell>
          <cell r="J18">
            <v>33.119999999999997</v>
          </cell>
          <cell r="K18">
            <v>0</v>
          </cell>
        </row>
        <row r="19">
          <cell r="B19">
            <v>24.250000000000004</v>
          </cell>
          <cell r="C19">
            <v>35.1</v>
          </cell>
          <cell r="D19">
            <v>18.7</v>
          </cell>
          <cell r="E19">
            <v>35.291666666666664</v>
          </cell>
          <cell r="F19">
            <v>54</v>
          </cell>
          <cell r="G19">
            <v>19</v>
          </cell>
          <cell r="H19">
            <v>28.44</v>
          </cell>
          <cell r="I19" t="str">
            <v>S</v>
          </cell>
          <cell r="J19">
            <v>45</v>
          </cell>
          <cell r="K19">
            <v>0</v>
          </cell>
        </row>
        <row r="20">
          <cell r="B20">
            <v>23.041666666666668</v>
          </cell>
          <cell r="C20">
            <v>32.4</v>
          </cell>
          <cell r="D20">
            <v>17.399999999999999</v>
          </cell>
          <cell r="E20">
            <v>49.916666666666664</v>
          </cell>
          <cell r="F20">
            <v>77</v>
          </cell>
          <cell r="G20">
            <v>26</v>
          </cell>
          <cell r="H20">
            <v>30.6</v>
          </cell>
          <cell r="I20" t="str">
            <v>SE</v>
          </cell>
          <cell r="J20">
            <v>45</v>
          </cell>
          <cell r="K20">
            <v>0</v>
          </cell>
        </row>
        <row r="21">
          <cell r="B21">
            <v>25.166666666666668</v>
          </cell>
          <cell r="C21">
            <v>37.799999999999997</v>
          </cell>
          <cell r="D21">
            <v>16.399999999999999</v>
          </cell>
          <cell r="E21">
            <v>39.75</v>
          </cell>
          <cell r="F21">
            <v>66</v>
          </cell>
          <cell r="G21">
            <v>19</v>
          </cell>
          <cell r="H21">
            <v>26.28</v>
          </cell>
          <cell r="I21" t="str">
            <v>SE</v>
          </cell>
          <cell r="J21">
            <v>41.04</v>
          </cell>
          <cell r="K21">
            <v>0</v>
          </cell>
        </row>
        <row r="22">
          <cell r="B22">
            <v>26.204166666666666</v>
          </cell>
          <cell r="C22">
            <v>36.6</v>
          </cell>
          <cell r="D22">
            <v>19</v>
          </cell>
          <cell r="E22">
            <v>39.916666666666664</v>
          </cell>
          <cell r="F22">
            <v>63</v>
          </cell>
          <cell r="G22">
            <v>22</v>
          </cell>
          <cell r="H22">
            <v>20.52</v>
          </cell>
          <cell r="I22" t="str">
            <v>SE</v>
          </cell>
          <cell r="J22">
            <v>35.28</v>
          </cell>
          <cell r="K22">
            <v>0</v>
          </cell>
        </row>
        <row r="23">
          <cell r="B23">
            <v>26.074999999999992</v>
          </cell>
          <cell r="C23">
            <v>37.1</v>
          </cell>
          <cell r="D23">
            <v>18.5</v>
          </cell>
          <cell r="E23">
            <v>43.041666666666664</v>
          </cell>
          <cell r="F23">
            <v>67</v>
          </cell>
          <cell r="G23">
            <v>23</v>
          </cell>
          <cell r="H23">
            <v>20.16</v>
          </cell>
          <cell r="I23" t="str">
            <v>L</v>
          </cell>
          <cell r="J23">
            <v>36.36</v>
          </cell>
          <cell r="K23">
            <v>0</v>
          </cell>
        </row>
        <row r="24">
          <cell r="B24">
            <v>16.612500000000001</v>
          </cell>
          <cell r="C24">
            <v>23.6</v>
          </cell>
          <cell r="D24">
            <v>13.6</v>
          </cell>
          <cell r="E24">
            <v>84.791666666666671</v>
          </cell>
          <cell r="F24">
            <v>100</v>
          </cell>
          <cell r="G24">
            <v>43</v>
          </cell>
          <cell r="H24">
            <v>19.440000000000001</v>
          </cell>
          <cell r="I24" t="str">
            <v>SO</v>
          </cell>
          <cell r="J24">
            <v>35.64</v>
          </cell>
          <cell r="K24">
            <v>0</v>
          </cell>
        </row>
        <row r="25">
          <cell r="B25">
            <v>14.104166666666663</v>
          </cell>
          <cell r="C25">
            <v>24.3</v>
          </cell>
          <cell r="D25">
            <v>9.6</v>
          </cell>
          <cell r="E25">
            <v>86.416666666666671</v>
          </cell>
          <cell r="F25">
            <v>100</v>
          </cell>
          <cell r="G25">
            <v>54</v>
          </cell>
          <cell r="H25">
            <v>16.559999999999999</v>
          </cell>
          <cell r="I25" t="str">
            <v>SO</v>
          </cell>
          <cell r="J25">
            <v>29.52</v>
          </cell>
          <cell r="K25">
            <v>0.2</v>
          </cell>
        </row>
        <row r="26">
          <cell r="B26">
            <v>17.791666666666668</v>
          </cell>
          <cell r="C26">
            <v>29.4</v>
          </cell>
          <cell r="D26">
            <v>9.9</v>
          </cell>
          <cell r="E26">
            <v>74.416666666666671</v>
          </cell>
          <cell r="F26">
            <v>99</v>
          </cell>
          <cell r="G26">
            <v>44</v>
          </cell>
          <cell r="H26">
            <v>15.120000000000001</v>
          </cell>
          <cell r="I26" t="str">
            <v>SO</v>
          </cell>
          <cell r="J26">
            <v>28.08</v>
          </cell>
          <cell r="K26">
            <v>0</v>
          </cell>
        </row>
        <row r="27">
          <cell r="B27">
            <v>25.474999999999994</v>
          </cell>
          <cell r="C27">
            <v>38.1</v>
          </cell>
          <cell r="D27">
            <v>16.5</v>
          </cell>
          <cell r="E27">
            <v>52.958333333333336</v>
          </cell>
          <cell r="F27">
            <v>83</v>
          </cell>
          <cell r="G27">
            <v>23</v>
          </cell>
          <cell r="H27">
            <v>19.440000000000001</v>
          </cell>
          <cell r="I27" t="str">
            <v>L</v>
          </cell>
          <cell r="J27">
            <v>48.24</v>
          </cell>
          <cell r="K27">
            <v>0</v>
          </cell>
        </row>
        <row r="28">
          <cell r="B28">
            <v>27.566666666666663</v>
          </cell>
          <cell r="C28">
            <v>36.9</v>
          </cell>
          <cell r="D28">
            <v>20.7</v>
          </cell>
          <cell r="E28">
            <v>46.791666666666664</v>
          </cell>
          <cell r="F28">
            <v>65</v>
          </cell>
          <cell r="G28">
            <v>28</v>
          </cell>
          <cell r="H28">
            <v>26.64</v>
          </cell>
          <cell r="I28" t="str">
            <v>NO</v>
          </cell>
          <cell r="J28">
            <v>48.96</v>
          </cell>
          <cell r="K28">
            <v>0</v>
          </cell>
        </row>
        <row r="29">
          <cell r="B29">
            <v>20.454166666666669</v>
          </cell>
          <cell r="C29">
            <v>25.7</v>
          </cell>
          <cell r="D29">
            <v>15.5</v>
          </cell>
          <cell r="E29">
            <v>76.708333333333329</v>
          </cell>
          <cell r="F29">
            <v>100</v>
          </cell>
          <cell r="G29">
            <v>51</v>
          </cell>
          <cell r="H29">
            <v>29.880000000000003</v>
          </cell>
          <cell r="I29" t="str">
            <v>SE</v>
          </cell>
          <cell r="J29">
            <v>50.04</v>
          </cell>
          <cell r="K29">
            <v>5.2</v>
          </cell>
        </row>
        <row r="30">
          <cell r="B30">
            <v>18.554166666666664</v>
          </cell>
          <cell r="C30">
            <v>28.7</v>
          </cell>
          <cell r="D30">
            <v>12.8</v>
          </cell>
          <cell r="E30">
            <v>55.125</v>
          </cell>
          <cell r="F30">
            <v>87</v>
          </cell>
          <cell r="G30">
            <v>27</v>
          </cell>
          <cell r="H30">
            <v>42.84</v>
          </cell>
          <cell r="I30" t="str">
            <v>S</v>
          </cell>
          <cell r="J30">
            <v>66.960000000000008</v>
          </cell>
          <cell r="K30">
            <v>0.2</v>
          </cell>
        </row>
        <row r="31">
          <cell r="B31">
            <v>21.404166666666669</v>
          </cell>
          <cell r="C31">
            <v>34.9</v>
          </cell>
          <cell r="D31">
            <v>13.7</v>
          </cell>
          <cell r="E31">
            <v>38.708333333333336</v>
          </cell>
          <cell r="F31">
            <v>55</v>
          </cell>
          <cell r="G31">
            <v>24</v>
          </cell>
          <cell r="H31">
            <v>25.92</v>
          </cell>
          <cell r="I31" t="str">
            <v>SE</v>
          </cell>
          <cell r="J31">
            <v>36</v>
          </cell>
          <cell r="K31">
            <v>0</v>
          </cell>
        </row>
        <row r="32">
          <cell r="B32">
            <v>25.104166666666668</v>
          </cell>
          <cell r="C32">
            <v>40.5</v>
          </cell>
          <cell r="D32">
            <v>17.2</v>
          </cell>
          <cell r="E32">
            <v>45</v>
          </cell>
          <cell r="F32">
            <v>77</v>
          </cell>
          <cell r="G32">
            <v>18</v>
          </cell>
          <cell r="H32">
            <v>25.92</v>
          </cell>
          <cell r="I32" t="str">
            <v>L</v>
          </cell>
          <cell r="J32">
            <v>59.760000000000005</v>
          </cell>
          <cell r="K32">
            <v>7.8000000000000007</v>
          </cell>
        </row>
        <row r="33">
          <cell r="B33">
            <v>27.279166666666669</v>
          </cell>
          <cell r="C33">
            <v>39.1</v>
          </cell>
          <cell r="D33">
            <v>18</v>
          </cell>
          <cell r="E33">
            <v>47.166666666666664</v>
          </cell>
          <cell r="F33">
            <v>80</v>
          </cell>
          <cell r="G33">
            <v>22</v>
          </cell>
          <cell r="H33">
            <v>22.68</v>
          </cell>
          <cell r="I33" t="str">
            <v>L</v>
          </cell>
          <cell r="J33">
            <v>40.32</v>
          </cell>
          <cell r="K33">
            <v>4.8</v>
          </cell>
        </row>
        <row r="34">
          <cell r="B34">
            <v>26.720833333333335</v>
          </cell>
          <cell r="C34">
            <v>37.700000000000003</v>
          </cell>
          <cell r="D34">
            <v>19.399999999999999</v>
          </cell>
          <cell r="E34">
            <v>42.041666666666664</v>
          </cell>
          <cell r="F34">
            <v>61</v>
          </cell>
          <cell r="G34">
            <v>21</v>
          </cell>
          <cell r="H34">
            <v>26.64</v>
          </cell>
          <cell r="I34" t="str">
            <v>L</v>
          </cell>
          <cell r="J34">
            <v>44.64</v>
          </cell>
          <cell r="K34">
            <v>0</v>
          </cell>
        </row>
        <row r="35">
          <cell r="B35">
            <v>27.325000000000003</v>
          </cell>
          <cell r="C35">
            <v>36.299999999999997</v>
          </cell>
          <cell r="D35">
            <v>20.100000000000001</v>
          </cell>
          <cell r="E35">
            <v>39.625</v>
          </cell>
          <cell r="F35">
            <v>55</v>
          </cell>
          <cell r="G35">
            <v>23</v>
          </cell>
          <cell r="H35">
            <v>26.64</v>
          </cell>
          <cell r="I35" t="str">
            <v>L</v>
          </cell>
          <cell r="J35">
            <v>44.28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22.375</v>
          </cell>
          <cell r="C5">
            <v>29.3</v>
          </cell>
          <cell r="D5">
            <v>17.100000000000001</v>
          </cell>
          <cell r="E5">
            <v>52.291666666666664</v>
          </cell>
          <cell r="F5">
            <v>62</v>
          </cell>
          <cell r="G5">
            <v>37</v>
          </cell>
          <cell r="H5">
            <v>5.4</v>
          </cell>
          <cell r="I5" t="str">
            <v>S</v>
          </cell>
          <cell r="J5">
            <v>15.48</v>
          </cell>
          <cell r="K5">
            <v>0</v>
          </cell>
        </row>
        <row r="6">
          <cell r="B6">
            <v>21.991666666666671</v>
          </cell>
          <cell r="C6">
            <v>28.7</v>
          </cell>
          <cell r="D6">
            <v>17.600000000000001</v>
          </cell>
          <cell r="E6">
            <v>60.25</v>
          </cell>
          <cell r="F6">
            <v>76</v>
          </cell>
          <cell r="G6">
            <v>42</v>
          </cell>
          <cell r="H6">
            <v>6.48</v>
          </cell>
          <cell r="I6" t="str">
            <v>SE</v>
          </cell>
          <cell r="J6">
            <v>17.64</v>
          </cell>
          <cell r="K6">
            <v>0</v>
          </cell>
        </row>
        <row r="7">
          <cell r="B7">
            <v>22.625000000000004</v>
          </cell>
          <cell r="C7">
            <v>30.9</v>
          </cell>
          <cell r="D7">
            <v>17.3</v>
          </cell>
          <cell r="E7">
            <v>62.833333333333336</v>
          </cell>
          <cell r="F7">
            <v>82</v>
          </cell>
          <cell r="G7">
            <v>35</v>
          </cell>
          <cell r="H7">
            <v>12.6</v>
          </cell>
          <cell r="I7" t="str">
            <v>SE</v>
          </cell>
          <cell r="J7">
            <v>32.04</v>
          </cell>
          <cell r="K7">
            <v>0</v>
          </cell>
        </row>
        <row r="8">
          <cell r="B8">
            <v>21.012499999999999</v>
          </cell>
          <cell r="C8">
            <v>26.2</v>
          </cell>
          <cell r="D8">
            <v>17.8</v>
          </cell>
          <cell r="E8">
            <v>73.541666666666671</v>
          </cell>
          <cell r="F8">
            <v>90</v>
          </cell>
          <cell r="G8">
            <v>53</v>
          </cell>
          <cell r="H8">
            <v>11.16</v>
          </cell>
          <cell r="I8" t="str">
            <v>NE</v>
          </cell>
          <cell r="J8">
            <v>28.08</v>
          </cell>
          <cell r="K8">
            <v>1</v>
          </cell>
        </row>
        <row r="9">
          <cell r="B9">
            <v>20.370833333333334</v>
          </cell>
          <cell r="C9">
            <v>25.2</v>
          </cell>
          <cell r="D9">
            <v>18.3</v>
          </cell>
          <cell r="E9">
            <v>81.791666666666671</v>
          </cell>
          <cell r="F9">
            <v>93</v>
          </cell>
          <cell r="G9">
            <v>52</v>
          </cell>
          <cell r="H9">
            <v>9.7200000000000006</v>
          </cell>
          <cell r="I9" t="str">
            <v>S</v>
          </cell>
          <cell r="J9">
            <v>28.8</v>
          </cell>
          <cell r="K9">
            <v>0.8</v>
          </cell>
        </row>
        <row r="10">
          <cell r="B10">
            <v>17.533333333333335</v>
          </cell>
          <cell r="C10">
            <v>19.899999999999999</v>
          </cell>
          <cell r="D10">
            <v>16.2</v>
          </cell>
          <cell r="E10">
            <v>89.916666666666671</v>
          </cell>
          <cell r="F10">
            <v>96</v>
          </cell>
          <cell r="G10">
            <v>71</v>
          </cell>
          <cell r="H10">
            <v>9.7200000000000006</v>
          </cell>
          <cell r="I10" t="str">
            <v>S</v>
          </cell>
          <cell r="J10">
            <v>52.2</v>
          </cell>
          <cell r="K10">
            <v>15.199999999999998</v>
          </cell>
        </row>
        <row r="11">
          <cell r="B11">
            <v>19.80833333333333</v>
          </cell>
          <cell r="C11">
            <v>27</v>
          </cell>
          <cell r="D11">
            <v>15.6</v>
          </cell>
          <cell r="E11">
            <v>79.708333333333329</v>
          </cell>
          <cell r="F11">
            <v>96</v>
          </cell>
          <cell r="G11">
            <v>52</v>
          </cell>
          <cell r="H11">
            <v>9</v>
          </cell>
          <cell r="I11" t="str">
            <v>SE</v>
          </cell>
          <cell r="J11">
            <v>20.52</v>
          </cell>
          <cell r="K11">
            <v>0</v>
          </cell>
        </row>
        <row r="12">
          <cell r="B12">
            <v>19.920833333333331</v>
          </cell>
          <cell r="C12">
            <v>27.5</v>
          </cell>
          <cell r="D12">
            <v>16.5</v>
          </cell>
          <cell r="E12">
            <v>81.958333333333329</v>
          </cell>
          <cell r="F12">
            <v>93</v>
          </cell>
          <cell r="G12">
            <v>54</v>
          </cell>
          <cell r="H12">
            <v>13.68</v>
          </cell>
          <cell r="I12" t="str">
            <v>S</v>
          </cell>
          <cell r="J12">
            <v>37.440000000000005</v>
          </cell>
          <cell r="K12">
            <v>0.4</v>
          </cell>
        </row>
        <row r="13">
          <cell r="B13">
            <v>18.370833333333334</v>
          </cell>
          <cell r="C13">
            <v>21.6</v>
          </cell>
          <cell r="D13">
            <v>15.3</v>
          </cell>
          <cell r="E13">
            <v>80.333333333333329</v>
          </cell>
          <cell r="F13">
            <v>94</v>
          </cell>
          <cell r="G13">
            <v>47</v>
          </cell>
          <cell r="H13">
            <v>12.24</v>
          </cell>
          <cell r="I13" t="str">
            <v>SO</v>
          </cell>
          <cell r="J13">
            <v>30.6</v>
          </cell>
          <cell r="K13">
            <v>0.4</v>
          </cell>
        </row>
        <row r="14">
          <cell r="B14">
            <v>15.179166666666665</v>
          </cell>
          <cell r="C14">
            <v>23.9</v>
          </cell>
          <cell r="D14">
            <v>8</v>
          </cell>
          <cell r="E14">
            <v>66.666666666666671</v>
          </cell>
          <cell r="F14">
            <v>93</v>
          </cell>
          <cell r="G14">
            <v>27</v>
          </cell>
          <cell r="H14">
            <v>10.08</v>
          </cell>
          <cell r="I14" t="str">
            <v>SO</v>
          </cell>
          <cell r="J14">
            <v>24.48</v>
          </cell>
          <cell r="K14">
            <v>0</v>
          </cell>
        </row>
        <row r="15">
          <cell r="B15">
            <v>16.383333333333329</v>
          </cell>
          <cell r="C15">
            <v>26.9</v>
          </cell>
          <cell r="D15">
            <v>8.5</v>
          </cell>
          <cell r="E15">
            <v>64</v>
          </cell>
          <cell r="F15">
            <v>97</v>
          </cell>
          <cell r="G15">
            <v>18</v>
          </cell>
          <cell r="H15">
            <v>7.9200000000000008</v>
          </cell>
          <cell r="I15" t="str">
            <v>S</v>
          </cell>
          <cell r="J15">
            <v>20.52</v>
          </cell>
          <cell r="K15">
            <v>0</v>
          </cell>
        </row>
        <row r="16">
          <cell r="B16">
            <v>18.150000000000002</v>
          </cell>
          <cell r="C16">
            <v>30.6</v>
          </cell>
          <cell r="D16">
            <v>8.6999999999999993</v>
          </cell>
          <cell r="E16">
            <v>51.458333333333336</v>
          </cell>
          <cell r="F16">
            <v>88</v>
          </cell>
          <cell r="G16">
            <v>14</v>
          </cell>
          <cell r="H16">
            <v>5.7600000000000007</v>
          </cell>
          <cell r="I16" t="str">
            <v>SO</v>
          </cell>
          <cell r="J16">
            <v>18.720000000000002</v>
          </cell>
          <cell r="K16">
            <v>0</v>
          </cell>
        </row>
        <row r="17">
          <cell r="B17">
            <v>19.570833333333329</v>
          </cell>
          <cell r="C17">
            <v>30.1</v>
          </cell>
          <cell r="D17">
            <v>11.6</v>
          </cell>
          <cell r="E17">
            <v>51.333333333333336</v>
          </cell>
          <cell r="F17">
            <v>85</v>
          </cell>
          <cell r="G17">
            <v>22</v>
          </cell>
          <cell r="H17">
            <v>7.9200000000000008</v>
          </cell>
          <cell r="I17" t="str">
            <v>SO</v>
          </cell>
          <cell r="J17">
            <v>20.16</v>
          </cell>
          <cell r="K17">
            <v>0</v>
          </cell>
        </row>
        <row r="18">
          <cell r="B18">
            <v>20.879166666666666</v>
          </cell>
          <cell r="C18">
            <v>33.5</v>
          </cell>
          <cell r="D18">
            <v>11.9</v>
          </cell>
          <cell r="E18">
            <v>50.458333333333336</v>
          </cell>
          <cell r="F18">
            <v>78</v>
          </cell>
          <cell r="G18">
            <v>13</v>
          </cell>
          <cell r="H18">
            <v>5.04</v>
          </cell>
          <cell r="I18" t="str">
            <v>SO</v>
          </cell>
          <cell r="J18">
            <v>19.440000000000001</v>
          </cell>
          <cell r="K18">
            <v>0</v>
          </cell>
        </row>
        <row r="19">
          <cell r="B19">
            <v>22.266666666666669</v>
          </cell>
          <cell r="C19">
            <v>31.2</v>
          </cell>
          <cell r="D19">
            <v>14.2</v>
          </cell>
          <cell r="E19">
            <v>46.541666666666664</v>
          </cell>
          <cell r="F19">
            <v>82</v>
          </cell>
          <cell r="G19">
            <v>18</v>
          </cell>
          <cell r="H19">
            <v>10.44</v>
          </cell>
          <cell r="I19" t="str">
            <v>S</v>
          </cell>
          <cell r="J19">
            <v>23.400000000000002</v>
          </cell>
          <cell r="K19">
            <v>0</v>
          </cell>
        </row>
        <row r="20">
          <cell r="B20">
            <v>21.058333333333334</v>
          </cell>
          <cell r="C20">
            <v>26.1</v>
          </cell>
          <cell r="D20">
            <v>18.100000000000001</v>
          </cell>
          <cell r="E20">
            <v>59.125</v>
          </cell>
          <cell r="F20">
            <v>72</v>
          </cell>
          <cell r="G20">
            <v>41</v>
          </cell>
          <cell r="H20">
            <v>11.520000000000001</v>
          </cell>
          <cell r="I20" t="str">
            <v>S</v>
          </cell>
          <cell r="J20">
            <v>27</v>
          </cell>
          <cell r="K20">
            <v>0</v>
          </cell>
        </row>
        <row r="21">
          <cell r="B21">
            <v>21.404166666666665</v>
          </cell>
          <cell r="C21">
            <v>31</v>
          </cell>
          <cell r="D21">
            <v>13.9</v>
          </cell>
          <cell r="E21">
            <v>61.333333333333336</v>
          </cell>
          <cell r="F21">
            <v>90</v>
          </cell>
          <cell r="G21">
            <v>29</v>
          </cell>
          <cell r="H21">
            <v>8.2799999999999994</v>
          </cell>
          <cell r="I21" t="str">
            <v>S</v>
          </cell>
          <cell r="J21">
            <v>21.6</v>
          </cell>
          <cell r="K21">
            <v>0</v>
          </cell>
        </row>
        <row r="22">
          <cell r="B22">
            <v>22.920833333333334</v>
          </cell>
          <cell r="C22">
            <v>32.700000000000003</v>
          </cell>
          <cell r="D22">
            <v>15.3</v>
          </cell>
          <cell r="E22">
            <v>55.583333333333336</v>
          </cell>
          <cell r="F22">
            <v>86</v>
          </cell>
          <cell r="G22">
            <v>17</v>
          </cell>
          <cell r="H22">
            <v>8.2799999999999994</v>
          </cell>
          <cell r="I22" t="str">
            <v>SE</v>
          </cell>
          <cell r="J22">
            <v>24.48</v>
          </cell>
          <cell r="K22">
            <v>0</v>
          </cell>
        </row>
        <row r="23">
          <cell r="B23">
            <v>24.912500000000005</v>
          </cell>
          <cell r="C23">
            <v>34.6</v>
          </cell>
          <cell r="D23">
            <v>17.600000000000001</v>
          </cell>
          <cell r="E23">
            <v>45.708333333333336</v>
          </cell>
          <cell r="F23">
            <v>71</v>
          </cell>
          <cell r="G23">
            <v>21</v>
          </cell>
          <cell r="H23">
            <v>9.3600000000000012</v>
          </cell>
          <cell r="I23" t="str">
            <v>SE</v>
          </cell>
          <cell r="J23">
            <v>25.56</v>
          </cell>
          <cell r="K23">
            <v>0</v>
          </cell>
        </row>
        <row r="24">
          <cell r="B24">
            <v>25.254166666666666</v>
          </cell>
          <cell r="C24">
            <v>35.700000000000003</v>
          </cell>
          <cell r="D24">
            <v>16.7</v>
          </cell>
          <cell r="E24">
            <v>43.125</v>
          </cell>
          <cell r="F24">
            <v>71</v>
          </cell>
          <cell r="G24">
            <v>17</v>
          </cell>
          <cell r="H24">
            <v>7.5600000000000005</v>
          </cell>
          <cell r="I24" t="str">
            <v>SO</v>
          </cell>
          <cell r="J24">
            <v>17.64</v>
          </cell>
          <cell r="K24">
            <v>0</v>
          </cell>
        </row>
        <row r="25">
          <cell r="B25">
            <v>20.270833333333332</v>
          </cell>
          <cell r="C25">
            <v>28</v>
          </cell>
          <cell r="D25">
            <v>14.2</v>
          </cell>
          <cell r="E25">
            <v>66.166666666666671</v>
          </cell>
          <cell r="F25">
            <v>87</v>
          </cell>
          <cell r="G25">
            <v>35</v>
          </cell>
          <cell r="H25">
            <v>10.08</v>
          </cell>
          <cell r="I25" t="str">
            <v>S</v>
          </cell>
          <cell r="J25">
            <v>26.28</v>
          </cell>
          <cell r="K25">
            <v>0</v>
          </cell>
        </row>
        <row r="26">
          <cell r="B26">
            <v>17.725000000000001</v>
          </cell>
          <cell r="C26">
            <v>21.6</v>
          </cell>
          <cell r="D26">
            <v>15.1</v>
          </cell>
          <cell r="E26">
            <v>86.458333333333329</v>
          </cell>
          <cell r="F26">
            <v>97</v>
          </cell>
          <cell r="G26">
            <v>62</v>
          </cell>
          <cell r="H26">
            <v>12.24</v>
          </cell>
          <cell r="I26" t="str">
            <v>S</v>
          </cell>
          <cell r="J26">
            <v>30.240000000000002</v>
          </cell>
          <cell r="K26">
            <v>4.4000000000000004</v>
          </cell>
        </row>
        <row r="27">
          <cell r="B27">
            <v>22.508333333333329</v>
          </cell>
          <cell r="C27">
            <v>33.700000000000003</v>
          </cell>
          <cell r="D27">
            <v>15.8</v>
          </cell>
          <cell r="E27">
            <v>71.208333333333329</v>
          </cell>
          <cell r="F27">
            <v>100</v>
          </cell>
          <cell r="G27">
            <v>21</v>
          </cell>
          <cell r="H27">
            <v>11.16</v>
          </cell>
          <cell r="I27" t="str">
            <v>NE</v>
          </cell>
          <cell r="J27">
            <v>23.759999999999998</v>
          </cell>
          <cell r="K27">
            <v>0.4</v>
          </cell>
        </row>
        <row r="28">
          <cell r="B28">
            <v>25.491666666666671</v>
          </cell>
          <cell r="C28">
            <v>36.6</v>
          </cell>
          <cell r="D28">
            <v>20.5</v>
          </cell>
          <cell r="E28">
            <v>53.25</v>
          </cell>
          <cell r="F28">
            <v>78</v>
          </cell>
          <cell r="G28">
            <v>23</v>
          </cell>
          <cell r="H28">
            <v>10.44</v>
          </cell>
          <cell r="I28" t="str">
            <v>N</v>
          </cell>
          <cell r="J28">
            <v>53.28</v>
          </cell>
          <cell r="K28">
            <v>1.2000000000000002</v>
          </cell>
        </row>
        <row r="29">
          <cell r="B29">
            <v>20.508333333333329</v>
          </cell>
          <cell r="C29">
            <v>25.4</v>
          </cell>
          <cell r="D29">
            <v>17.100000000000001</v>
          </cell>
          <cell r="E29">
            <v>72.166666666666671</v>
          </cell>
          <cell r="F29">
            <v>93</v>
          </cell>
          <cell r="G29">
            <v>48</v>
          </cell>
          <cell r="H29">
            <v>13.68</v>
          </cell>
          <cell r="I29" t="str">
            <v>SO</v>
          </cell>
          <cell r="J29">
            <v>39.96</v>
          </cell>
          <cell r="K29">
            <v>6.1999999999999993</v>
          </cell>
        </row>
        <row r="30">
          <cell r="B30">
            <v>18.870833333333334</v>
          </cell>
          <cell r="C30">
            <v>26.9</v>
          </cell>
          <cell r="D30">
            <v>12.5</v>
          </cell>
          <cell r="E30">
            <v>47.125</v>
          </cell>
          <cell r="F30">
            <v>71</v>
          </cell>
          <cell r="G30">
            <v>22</v>
          </cell>
          <cell r="H30">
            <v>11.520000000000001</v>
          </cell>
          <cell r="I30" t="str">
            <v>S</v>
          </cell>
          <cell r="J30">
            <v>26.64</v>
          </cell>
          <cell r="K30">
            <v>0</v>
          </cell>
        </row>
        <row r="31">
          <cell r="B31">
            <v>20.083333333333332</v>
          </cell>
          <cell r="C31">
            <v>30.5</v>
          </cell>
          <cell r="D31">
            <v>12</v>
          </cell>
          <cell r="E31">
            <v>52</v>
          </cell>
          <cell r="F31">
            <v>88</v>
          </cell>
          <cell r="G31">
            <v>28</v>
          </cell>
          <cell r="H31">
            <v>6.84</v>
          </cell>
          <cell r="I31" t="str">
            <v>S</v>
          </cell>
          <cell r="J31">
            <v>24.12</v>
          </cell>
          <cell r="K31">
            <v>0</v>
          </cell>
        </row>
        <row r="32">
          <cell r="B32">
            <v>23.362499999999994</v>
          </cell>
          <cell r="C32">
            <v>33.6</v>
          </cell>
          <cell r="D32">
            <v>15.1</v>
          </cell>
          <cell r="E32">
            <v>55.083333333333336</v>
          </cell>
          <cell r="F32">
            <v>86</v>
          </cell>
          <cell r="G32">
            <v>28</v>
          </cell>
          <cell r="H32">
            <v>14.04</v>
          </cell>
          <cell r="I32" t="str">
            <v>S</v>
          </cell>
          <cell r="J32">
            <v>31.319999999999997</v>
          </cell>
          <cell r="K32">
            <v>0</v>
          </cell>
        </row>
        <row r="33">
          <cell r="B33">
            <v>25.974999999999994</v>
          </cell>
          <cell r="C33">
            <v>33.799999999999997</v>
          </cell>
          <cell r="D33">
            <v>18.7</v>
          </cell>
          <cell r="E33">
            <v>45.583333333333336</v>
          </cell>
          <cell r="F33">
            <v>74</v>
          </cell>
          <cell r="G33">
            <v>16</v>
          </cell>
          <cell r="H33">
            <v>15.120000000000001</v>
          </cell>
          <cell r="I33" t="str">
            <v>NE</v>
          </cell>
          <cell r="J33">
            <v>31.680000000000003</v>
          </cell>
          <cell r="K33">
            <v>0</v>
          </cell>
        </row>
        <row r="34">
          <cell r="B34">
            <v>26.208333333333332</v>
          </cell>
          <cell r="C34">
            <v>36.299999999999997</v>
          </cell>
          <cell r="D34">
            <v>17.399999999999999</v>
          </cell>
          <cell r="E34">
            <v>44.166666666666664</v>
          </cell>
          <cell r="F34">
            <v>87</v>
          </cell>
          <cell r="G34">
            <v>15</v>
          </cell>
          <cell r="H34">
            <v>11.879999999999999</v>
          </cell>
          <cell r="I34" t="str">
            <v>L</v>
          </cell>
          <cell r="J34">
            <v>31.680000000000003</v>
          </cell>
          <cell r="K34">
            <v>0</v>
          </cell>
        </row>
        <row r="35">
          <cell r="B35">
            <v>27.579166666666666</v>
          </cell>
          <cell r="C35">
            <v>37.5</v>
          </cell>
          <cell r="D35">
            <v>19.899999999999999</v>
          </cell>
          <cell r="E35">
            <v>37.458333333333336</v>
          </cell>
          <cell r="F35">
            <v>66</v>
          </cell>
          <cell r="G35">
            <v>15</v>
          </cell>
          <cell r="H35">
            <v>14.04</v>
          </cell>
          <cell r="I35" t="str">
            <v>N</v>
          </cell>
          <cell r="J35">
            <v>31.319999999999997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19.454166666666669</v>
          </cell>
          <cell r="C5">
            <v>27.5</v>
          </cell>
          <cell r="D5">
            <v>14.3</v>
          </cell>
          <cell r="E5">
            <v>48.458333333333336</v>
          </cell>
          <cell r="F5">
            <v>63</v>
          </cell>
          <cell r="G5">
            <v>30</v>
          </cell>
          <cell r="H5">
            <v>12.96</v>
          </cell>
          <cell r="I5" t="str">
            <v>S</v>
          </cell>
          <cell r="J5">
            <v>26.28</v>
          </cell>
          <cell r="K5">
            <v>0</v>
          </cell>
        </row>
        <row r="6">
          <cell r="B6">
            <v>21.045833333333331</v>
          </cell>
          <cell r="C6">
            <v>27.6</v>
          </cell>
          <cell r="D6">
            <v>16.5</v>
          </cell>
          <cell r="E6">
            <v>63.291666666666664</v>
          </cell>
          <cell r="F6">
            <v>81</v>
          </cell>
          <cell r="G6">
            <v>43</v>
          </cell>
          <cell r="H6">
            <v>14.4</v>
          </cell>
          <cell r="I6" t="str">
            <v>SE</v>
          </cell>
          <cell r="J6">
            <v>28.8</v>
          </cell>
          <cell r="K6">
            <v>0.4</v>
          </cell>
        </row>
        <row r="7">
          <cell r="B7">
            <v>18.904166666666665</v>
          </cell>
          <cell r="C7">
            <v>23.5</v>
          </cell>
          <cell r="D7">
            <v>17.100000000000001</v>
          </cell>
          <cell r="E7">
            <v>84.166666666666671</v>
          </cell>
          <cell r="F7">
            <v>96</v>
          </cell>
          <cell r="G7">
            <v>56</v>
          </cell>
          <cell r="H7">
            <v>21.6</v>
          </cell>
          <cell r="I7" t="str">
            <v>SE</v>
          </cell>
          <cell r="J7">
            <v>34.56</v>
          </cell>
          <cell r="K7">
            <v>8.1999999999999993</v>
          </cell>
        </row>
        <row r="8">
          <cell r="B8">
            <v>18.270833333333332</v>
          </cell>
          <cell r="C8">
            <v>19.7</v>
          </cell>
          <cell r="D8">
            <v>17</v>
          </cell>
          <cell r="E8">
            <v>91.666666666666671</v>
          </cell>
          <cell r="F8">
            <v>97</v>
          </cell>
          <cell r="G8">
            <v>81</v>
          </cell>
          <cell r="H8">
            <v>10.44</v>
          </cell>
          <cell r="I8" t="str">
            <v>L</v>
          </cell>
          <cell r="J8">
            <v>24.48</v>
          </cell>
          <cell r="K8">
            <v>3</v>
          </cell>
        </row>
        <row r="9">
          <cell r="B9">
            <v>17.454166666666666</v>
          </cell>
          <cell r="C9">
            <v>18.7</v>
          </cell>
          <cell r="D9">
            <v>16.2</v>
          </cell>
          <cell r="E9">
            <v>94.416666666666671</v>
          </cell>
          <cell r="F9">
            <v>97</v>
          </cell>
          <cell r="G9">
            <v>89</v>
          </cell>
          <cell r="H9">
            <v>9.3600000000000012</v>
          </cell>
          <cell r="I9" t="str">
            <v>S</v>
          </cell>
          <cell r="J9">
            <v>19.440000000000001</v>
          </cell>
          <cell r="K9">
            <v>15.600000000000001</v>
          </cell>
        </row>
        <row r="10">
          <cell r="B10">
            <v>16.654166666666661</v>
          </cell>
          <cell r="C10">
            <v>19.100000000000001</v>
          </cell>
          <cell r="D10">
            <v>15.3</v>
          </cell>
          <cell r="E10">
            <v>91.666666666666671</v>
          </cell>
          <cell r="F10">
            <v>98</v>
          </cell>
          <cell r="G10">
            <v>80</v>
          </cell>
          <cell r="H10">
            <v>9.3600000000000012</v>
          </cell>
          <cell r="I10" t="str">
            <v>L</v>
          </cell>
          <cell r="J10">
            <v>16.559999999999999</v>
          </cell>
          <cell r="K10">
            <v>10.600000000000001</v>
          </cell>
        </row>
        <row r="11">
          <cell r="B11">
            <v>17.850000000000001</v>
          </cell>
          <cell r="C11">
            <v>23.5</v>
          </cell>
          <cell r="D11">
            <v>14.5</v>
          </cell>
          <cell r="E11">
            <v>87.041666666666671</v>
          </cell>
          <cell r="F11">
            <v>98</v>
          </cell>
          <cell r="G11">
            <v>63</v>
          </cell>
          <cell r="H11">
            <v>20.16</v>
          </cell>
          <cell r="I11" t="str">
            <v>L</v>
          </cell>
          <cell r="J11">
            <v>37.080000000000005</v>
          </cell>
          <cell r="K11">
            <v>0</v>
          </cell>
        </row>
        <row r="12">
          <cell r="B12">
            <v>18.054166666666667</v>
          </cell>
          <cell r="C12">
            <v>23</v>
          </cell>
          <cell r="D12">
            <v>16.7</v>
          </cell>
          <cell r="E12">
            <v>88.875</v>
          </cell>
          <cell r="F12">
            <v>97</v>
          </cell>
          <cell r="G12">
            <v>68</v>
          </cell>
          <cell r="H12">
            <v>17.64</v>
          </cell>
          <cell r="I12" t="str">
            <v>L</v>
          </cell>
          <cell r="J12">
            <v>37.080000000000005</v>
          </cell>
          <cell r="K12">
            <v>17.599999999999998</v>
          </cell>
        </row>
        <row r="13">
          <cell r="B13">
            <v>16.441666666666666</v>
          </cell>
          <cell r="C13">
            <v>20.5</v>
          </cell>
          <cell r="D13">
            <v>12</v>
          </cell>
          <cell r="E13">
            <v>69.416666666666671</v>
          </cell>
          <cell r="F13">
            <v>96</v>
          </cell>
          <cell r="G13">
            <v>42</v>
          </cell>
          <cell r="H13">
            <v>19.440000000000001</v>
          </cell>
          <cell r="I13" t="str">
            <v>SO</v>
          </cell>
          <cell r="J13">
            <v>49.32</v>
          </cell>
          <cell r="K13">
            <v>3.6000000000000005</v>
          </cell>
        </row>
        <row r="14">
          <cell r="B14">
            <v>12.679166666666667</v>
          </cell>
          <cell r="C14">
            <v>20.5</v>
          </cell>
          <cell r="D14">
            <v>6.4</v>
          </cell>
          <cell r="E14">
            <v>69.333333333333329</v>
          </cell>
          <cell r="F14">
            <v>96</v>
          </cell>
          <cell r="G14">
            <v>40</v>
          </cell>
          <cell r="H14">
            <v>12.24</v>
          </cell>
          <cell r="I14" t="str">
            <v>SO</v>
          </cell>
          <cell r="J14">
            <v>22.68</v>
          </cell>
          <cell r="K14">
            <v>0</v>
          </cell>
        </row>
        <row r="15">
          <cell r="B15">
            <v>14.991666666666665</v>
          </cell>
          <cell r="C15">
            <v>24.1</v>
          </cell>
          <cell r="D15">
            <v>7</v>
          </cell>
          <cell r="E15">
            <v>58.875</v>
          </cell>
          <cell r="F15">
            <v>93</v>
          </cell>
          <cell r="G15">
            <v>18</v>
          </cell>
          <cell r="H15">
            <v>9.3600000000000012</v>
          </cell>
          <cell r="I15" t="str">
            <v>SO</v>
          </cell>
          <cell r="J15">
            <v>24.48</v>
          </cell>
          <cell r="K15">
            <v>0</v>
          </cell>
        </row>
        <row r="16">
          <cell r="B16">
            <v>17.708333333333332</v>
          </cell>
          <cell r="C16">
            <v>28.4</v>
          </cell>
          <cell r="D16">
            <v>8.9</v>
          </cell>
          <cell r="E16">
            <v>51.291666666666664</v>
          </cell>
          <cell r="F16">
            <v>83</v>
          </cell>
          <cell r="G16">
            <v>17</v>
          </cell>
          <cell r="H16">
            <v>14.04</v>
          </cell>
          <cell r="I16" t="str">
            <v>SE</v>
          </cell>
          <cell r="J16">
            <v>27.36</v>
          </cell>
          <cell r="K16">
            <v>0</v>
          </cell>
        </row>
        <row r="17">
          <cell r="B17">
            <v>19.795833333333334</v>
          </cell>
          <cell r="C17">
            <v>28.5</v>
          </cell>
          <cell r="D17">
            <v>13.1</v>
          </cell>
          <cell r="E17">
            <v>49.791666666666664</v>
          </cell>
          <cell r="F17">
            <v>77</v>
          </cell>
          <cell r="G17">
            <v>28</v>
          </cell>
          <cell r="H17">
            <v>14.04</v>
          </cell>
          <cell r="I17" t="str">
            <v>SE</v>
          </cell>
          <cell r="J17">
            <v>26.64</v>
          </cell>
          <cell r="K17">
            <v>0</v>
          </cell>
        </row>
        <row r="18">
          <cell r="B18">
            <v>20.816666666666666</v>
          </cell>
          <cell r="C18">
            <v>30.7</v>
          </cell>
          <cell r="D18">
            <v>13.1</v>
          </cell>
          <cell r="E18">
            <v>51.125</v>
          </cell>
          <cell r="F18">
            <v>80</v>
          </cell>
          <cell r="G18">
            <v>22</v>
          </cell>
          <cell r="H18">
            <v>11.879999999999999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19.258333333333333</v>
          </cell>
          <cell r="C19">
            <v>23.4</v>
          </cell>
          <cell r="D19">
            <v>14.6</v>
          </cell>
          <cell r="E19">
            <v>66.583333333333329</v>
          </cell>
          <cell r="F19">
            <v>87</v>
          </cell>
          <cell r="G19">
            <v>49</v>
          </cell>
          <cell r="H19">
            <v>14.04</v>
          </cell>
          <cell r="I19" t="str">
            <v>SO</v>
          </cell>
          <cell r="J19">
            <v>34.92</v>
          </cell>
          <cell r="K19">
            <v>0.8</v>
          </cell>
        </row>
        <row r="20">
          <cell r="B20">
            <v>18.229166666666664</v>
          </cell>
          <cell r="C20">
            <v>23.4</v>
          </cell>
          <cell r="D20">
            <v>14.7</v>
          </cell>
          <cell r="E20">
            <v>81.041666666666671</v>
          </cell>
          <cell r="F20">
            <v>96</v>
          </cell>
          <cell r="G20">
            <v>56</v>
          </cell>
          <cell r="H20">
            <v>18</v>
          </cell>
          <cell r="I20" t="str">
            <v>SE</v>
          </cell>
          <cell r="J20">
            <v>33.119999999999997</v>
          </cell>
          <cell r="K20">
            <v>1.4</v>
          </cell>
        </row>
        <row r="21">
          <cell r="B21">
            <v>19.616666666666671</v>
          </cell>
          <cell r="C21">
            <v>28</v>
          </cell>
          <cell r="D21">
            <v>13.9</v>
          </cell>
          <cell r="E21">
            <v>72.166666666666671</v>
          </cell>
          <cell r="F21">
            <v>95</v>
          </cell>
          <cell r="G21">
            <v>37</v>
          </cell>
          <cell r="H21">
            <v>17.64</v>
          </cell>
          <cell r="I21" t="str">
            <v>SE</v>
          </cell>
          <cell r="J21">
            <v>28.8</v>
          </cell>
          <cell r="K21">
            <v>0</v>
          </cell>
        </row>
        <row r="22">
          <cell r="B22">
            <v>21.425000000000001</v>
          </cell>
          <cell r="C22">
            <v>29.7</v>
          </cell>
          <cell r="D22">
            <v>14.4</v>
          </cell>
          <cell r="E22">
            <v>63</v>
          </cell>
          <cell r="F22">
            <v>89</v>
          </cell>
          <cell r="G22">
            <v>29</v>
          </cell>
          <cell r="H22">
            <v>21.96</v>
          </cell>
          <cell r="I22" t="str">
            <v>SE</v>
          </cell>
          <cell r="J22">
            <v>35.64</v>
          </cell>
          <cell r="K22">
            <v>0</v>
          </cell>
        </row>
        <row r="23">
          <cell r="B23">
            <v>24.05</v>
          </cell>
          <cell r="C23">
            <v>32.799999999999997</v>
          </cell>
          <cell r="D23">
            <v>16.7</v>
          </cell>
          <cell r="E23">
            <v>54.166666666666664</v>
          </cell>
          <cell r="F23">
            <v>79</v>
          </cell>
          <cell r="G23">
            <v>25</v>
          </cell>
          <cell r="H23">
            <v>15.840000000000002</v>
          </cell>
          <cell r="I23" t="str">
            <v>SE</v>
          </cell>
          <cell r="J23">
            <v>32.04</v>
          </cell>
          <cell r="K23">
            <v>0</v>
          </cell>
        </row>
        <row r="24">
          <cell r="B24">
            <v>20.316666666666666</v>
          </cell>
          <cell r="C24">
            <v>25.9</v>
          </cell>
          <cell r="D24">
            <v>16.8</v>
          </cell>
          <cell r="E24">
            <v>67.708333333333329</v>
          </cell>
          <cell r="F24">
            <v>86</v>
          </cell>
          <cell r="G24">
            <v>44</v>
          </cell>
          <cell r="H24">
            <v>17.28</v>
          </cell>
          <cell r="I24" t="str">
            <v>SO</v>
          </cell>
          <cell r="J24">
            <v>36</v>
          </cell>
          <cell r="K24">
            <v>0</v>
          </cell>
        </row>
        <row r="25">
          <cell r="B25">
            <v>13.445833333333335</v>
          </cell>
          <cell r="C25">
            <v>20.9</v>
          </cell>
          <cell r="D25">
            <v>10.199999999999999</v>
          </cell>
          <cell r="E25">
            <v>79.208333333333329</v>
          </cell>
          <cell r="F25">
            <v>89</v>
          </cell>
          <cell r="G25">
            <v>57</v>
          </cell>
          <cell r="H25">
            <v>24.48</v>
          </cell>
          <cell r="I25" t="str">
            <v>SO</v>
          </cell>
          <cell r="J25">
            <v>39.24</v>
          </cell>
          <cell r="K25">
            <v>0</v>
          </cell>
        </row>
        <row r="26">
          <cell r="B26">
            <v>12.091666666666667</v>
          </cell>
          <cell r="C26">
            <v>14.6</v>
          </cell>
          <cell r="D26">
            <v>10.6</v>
          </cell>
          <cell r="E26">
            <v>93.625</v>
          </cell>
          <cell r="F26">
            <v>97</v>
          </cell>
          <cell r="G26">
            <v>81</v>
          </cell>
          <cell r="H26">
            <v>15.120000000000001</v>
          </cell>
          <cell r="I26" t="str">
            <v>SO</v>
          </cell>
          <cell r="J26">
            <v>28.44</v>
          </cell>
          <cell r="K26">
            <v>33.200000000000003</v>
          </cell>
        </row>
        <row r="27">
          <cell r="B27">
            <v>19.037499999999998</v>
          </cell>
          <cell r="C27">
            <v>29.3</v>
          </cell>
          <cell r="D27">
            <v>13.7</v>
          </cell>
          <cell r="E27">
            <v>82.875</v>
          </cell>
          <cell r="F27">
            <v>98</v>
          </cell>
          <cell r="G27">
            <v>47</v>
          </cell>
          <cell r="H27">
            <v>17.28</v>
          </cell>
          <cell r="I27" t="str">
            <v>NE</v>
          </cell>
          <cell r="J27">
            <v>31.319999999999997</v>
          </cell>
          <cell r="K27">
            <v>0.8</v>
          </cell>
        </row>
        <row r="28">
          <cell r="B28">
            <v>25.545833333333334</v>
          </cell>
          <cell r="C28">
            <v>34.1</v>
          </cell>
          <cell r="D28">
            <v>19</v>
          </cell>
          <cell r="E28">
            <v>61</v>
          </cell>
          <cell r="F28">
            <v>91</v>
          </cell>
          <cell r="G28">
            <v>36</v>
          </cell>
          <cell r="H28">
            <v>32.76</v>
          </cell>
          <cell r="I28" t="str">
            <v>NO</v>
          </cell>
          <cell r="J28">
            <v>82.08</v>
          </cell>
          <cell r="K28">
            <v>2.4</v>
          </cell>
        </row>
        <row r="29">
          <cell r="B29">
            <v>16.899999999999999</v>
          </cell>
          <cell r="C29">
            <v>22.8</v>
          </cell>
          <cell r="D29">
            <v>12.3</v>
          </cell>
          <cell r="E29">
            <v>62.458333333333336</v>
          </cell>
          <cell r="F29">
            <v>96</v>
          </cell>
          <cell r="G29">
            <v>32</v>
          </cell>
          <cell r="H29">
            <v>24.840000000000003</v>
          </cell>
          <cell r="I29" t="str">
            <v>S</v>
          </cell>
          <cell r="J29">
            <v>89.28</v>
          </cell>
          <cell r="K29">
            <v>7.4</v>
          </cell>
        </row>
        <row r="30">
          <cell r="B30">
            <v>15.0375</v>
          </cell>
          <cell r="C30">
            <v>22</v>
          </cell>
          <cell r="D30">
            <v>8.8000000000000007</v>
          </cell>
          <cell r="E30">
            <v>44.083333333333336</v>
          </cell>
          <cell r="F30">
            <v>68</v>
          </cell>
          <cell r="G30">
            <v>17</v>
          </cell>
          <cell r="H30">
            <v>16.559999999999999</v>
          </cell>
          <cell r="I30" t="str">
            <v>S</v>
          </cell>
          <cell r="J30">
            <v>37.440000000000005</v>
          </cell>
          <cell r="K30">
            <v>0</v>
          </cell>
        </row>
        <row r="31">
          <cell r="B31">
            <v>16.658333333333335</v>
          </cell>
          <cell r="C31">
            <v>26.6</v>
          </cell>
          <cell r="D31">
            <v>8</v>
          </cell>
          <cell r="E31">
            <v>51.458333333333336</v>
          </cell>
          <cell r="F31">
            <v>75</v>
          </cell>
          <cell r="G31">
            <v>34</v>
          </cell>
          <cell r="H31">
            <v>18.720000000000002</v>
          </cell>
          <cell r="I31" t="str">
            <v>S</v>
          </cell>
          <cell r="J31">
            <v>32.76</v>
          </cell>
          <cell r="K31">
            <v>0</v>
          </cell>
        </row>
        <row r="32">
          <cell r="B32">
            <v>21.779166666666669</v>
          </cell>
          <cell r="C32">
            <v>31.6</v>
          </cell>
          <cell r="D32">
            <v>14.3</v>
          </cell>
          <cell r="E32">
            <v>59.5</v>
          </cell>
          <cell r="F32">
            <v>83</v>
          </cell>
          <cell r="G32">
            <v>36</v>
          </cell>
          <cell r="H32">
            <v>19.8</v>
          </cell>
          <cell r="I32" t="str">
            <v>SE</v>
          </cell>
          <cell r="J32">
            <v>36.72</v>
          </cell>
          <cell r="K32">
            <v>0</v>
          </cell>
        </row>
        <row r="33">
          <cell r="B33">
            <v>25.287500000000005</v>
          </cell>
          <cell r="C33">
            <v>33.1</v>
          </cell>
          <cell r="D33">
            <v>19.2</v>
          </cell>
          <cell r="E33">
            <v>52.791666666666664</v>
          </cell>
          <cell r="F33">
            <v>76</v>
          </cell>
          <cell r="G33">
            <v>25</v>
          </cell>
          <cell r="H33">
            <v>19.079999999999998</v>
          </cell>
          <cell r="I33" t="str">
            <v>L</v>
          </cell>
          <cell r="J33">
            <v>47.519999999999996</v>
          </cell>
          <cell r="K33">
            <v>0</v>
          </cell>
        </row>
        <row r="34">
          <cell r="B34">
            <v>26.070833333333329</v>
          </cell>
          <cell r="C34">
            <v>35.799999999999997</v>
          </cell>
          <cell r="D34">
            <v>17.3</v>
          </cell>
          <cell r="E34">
            <v>42.041666666666664</v>
          </cell>
          <cell r="F34">
            <v>68</v>
          </cell>
          <cell r="G34">
            <v>19</v>
          </cell>
          <cell r="H34">
            <v>19.8</v>
          </cell>
          <cell r="I34" t="str">
            <v>L</v>
          </cell>
          <cell r="J34">
            <v>36</v>
          </cell>
          <cell r="K34">
            <v>0</v>
          </cell>
        </row>
        <row r="35">
          <cell r="B35">
            <v>27.712499999999995</v>
          </cell>
          <cell r="C35">
            <v>35.6</v>
          </cell>
          <cell r="D35">
            <v>20.100000000000001</v>
          </cell>
          <cell r="E35">
            <v>40.958333333333336</v>
          </cell>
          <cell r="F35">
            <v>63</v>
          </cell>
          <cell r="G35">
            <v>23</v>
          </cell>
          <cell r="H35">
            <v>18.36</v>
          </cell>
          <cell r="I35" t="str">
            <v>NO</v>
          </cell>
          <cell r="J35">
            <v>36</v>
          </cell>
          <cell r="K35">
            <v>0</v>
          </cell>
        </row>
        <row r="36">
          <cell r="I36" t="str">
            <v>SE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22.040000000000003</v>
          </cell>
          <cell r="C5">
            <v>28.3</v>
          </cell>
          <cell r="D5">
            <v>15.8</v>
          </cell>
          <cell r="E5">
            <v>50.733333333333334</v>
          </cell>
          <cell r="F5">
            <v>81</v>
          </cell>
          <cell r="G5">
            <v>30</v>
          </cell>
          <cell r="H5">
            <v>3.6</v>
          </cell>
          <cell r="I5" t="str">
            <v>S</v>
          </cell>
          <cell r="J5">
            <v>16.2</v>
          </cell>
          <cell r="K5">
            <v>0</v>
          </cell>
        </row>
        <row r="6">
          <cell r="B6">
            <v>23.089999999999996</v>
          </cell>
          <cell r="C6">
            <v>30.8</v>
          </cell>
          <cell r="D6">
            <v>17</v>
          </cell>
          <cell r="E6">
            <v>57.6</v>
          </cell>
          <cell r="F6">
            <v>84</v>
          </cell>
          <cell r="G6">
            <v>36</v>
          </cell>
          <cell r="H6">
            <v>1.4400000000000002</v>
          </cell>
          <cell r="I6" t="str">
            <v>S</v>
          </cell>
          <cell r="J6">
            <v>16.920000000000002</v>
          </cell>
          <cell r="K6">
            <v>0</v>
          </cell>
        </row>
        <row r="7">
          <cell r="B7">
            <v>21.700000000000003</v>
          </cell>
          <cell r="C7">
            <v>24.2</v>
          </cell>
          <cell r="D7">
            <v>17.100000000000001</v>
          </cell>
          <cell r="E7">
            <v>73.916666666666671</v>
          </cell>
          <cell r="F7">
            <v>90</v>
          </cell>
          <cell r="G7">
            <v>58</v>
          </cell>
          <cell r="H7">
            <v>2.16</v>
          </cell>
          <cell r="I7" t="str">
            <v>S</v>
          </cell>
          <cell r="J7">
            <v>18</v>
          </cell>
          <cell r="K7">
            <v>0</v>
          </cell>
        </row>
        <row r="8">
          <cell r="B8">
            <v>19.261111111111109</v>
          </cell>
          <cell r="C8">
            <v>20</v>
          </cell>
          <cell r="D8">
            <v>18.5</v>
          </cell>
          <cell r="E8">
            <v>93.888888888888886</v>
          </cell>
          <cell r="F8">
            <v>96</v>
          </cell>
          <cell r="G8">
            <v>91</v>
          </cell>
          <cell r="H8">
            <v>3.9600000000000004</v>
          </cell>
          <cell r="I8" t="str">
            <v>N</v>
          </cell>
          <cell r="J8">
            <v>13.32</v>
          </cell>
          <cell r="K8">
            <v>17</v>
          </cell>
        </row>
        <row r="9">
          <cell r="B9">
            <v>17.399999999999999</v>
          </cell>
          <cell r="C9">
            <v>18.100000000000001</v>
          </cell>
          <cell r="D9">
            <v>16.3</v>
          </cell>
          <cell r="E9">
            <v>95</v>
          </cell>
          <cell r="F9">
            <v>96</v>
          </cell>
          <cell r="G9">
            <v>93</v>
          </cell>
          <cell r="H9">
            <v>7.5600000000000005</v>
          </cell>
          <cell r="I9" t="str">
            <v>S</v>
          </cell>
          <cell r="J9">
            <v>15.48</v>
          </cell>
          <cell r="K9">
            <v>7.6</v>
          </cell>
        </row>
        <row r="10">
          <cell r="B10">
            <v>21.190909090909091</v>
          </cell>
          <cell r="C10">
            <v>23.8</v>
          </cell>
          <cell r="D10">
            <v>17.2</v>
          </cell>
          <cell r="E10">
            <v>76.454545454545453</v>
          </cell>
          <cell r="F10">
            <v>96</v>
          </cell>
          <cell r="G10">
            <v>64</v>
          </cell>
          <cell r="H10">
            <v>12.24</v>
          </cell>
          <cell r="I10" t="str">
            <v>SE</v>
          </cell>
          <cell r="J10">
            <v>20.16</v>
          </cell>
          <cell r="K10">
            <v>0.2</v>
          </cell>
        </row>
        <row r="11">
          <cell r="B11">
            <v>24.676923076923078</v>
          </cell>
          <cell r="C11">
            <v>29.6</v>
          </cell>
          <cell r="D11">
            <v>16.899999999999999</v>
          </cell>
          <cell r="E11">
            <v>67</v>
          </cell>
          <cell r="F11">
            <v>91</v>
          </cell>
          <cell r="G11">
            <v>48</v>
          </cell>
          <cell r="H11">
            <v>9.3600000000000012</v>
          </cell>
          <cell r="I11" t="str">
            <v>L</v>
          </cell>
          <cell r="J11">
            <v>22.32</v>
          </cell>
          <cell r="K11">
            <v>0</v>
          </cell>
        </row>
        <row r="12">
          <cell r="B12">
            <v>24.317391304347819</v>
          </cell>
          <cell r="C12">
            <v>32.200000000000003</v>
          </cell>
          <cell r="D12">
            <v>19.7</v>
          </cell>
          <cell r="E12">
            <v>72.652173913043484</v>
          </cell>
          <cell r="F12">
            <v>93</v>
          </cell>
          <cell r="G12">
            <v>44</v>
          </cell>
          <cell r="H12">
            <v>5.4</v>
          </cell>
          <cell r="I12" t="str">
            <v>SE</v>
          </cell>
          <cell r="J12">
            <v>15.840000000000002</v>
          </cell>
          <cell r="K12">
            <v>0</v>
          </cell>
        </row>
        <row r="13">
          <cell r="B13">
            <v>20.561538461538458</v>
          </cell>
          <cell r="C13">
            <v>24.8</v>
          </cell>
          <cell r="D13">
            <v>15.1</v>
          </cell>
          <cell r="E13">
            <v>37.692307692307693</v>
          </cell>
          <cell r="F13">
            <v>61</v>
          </cell>
          <cell r="G13">
            <v>23</v>
          </cell>
          <cell r="H13">
            <v>9.7200000000000006</v>
          </cell>
          <cell r="I13" t="str">
            <v>S</v>
          </cell>
          <cell r="J13">
            <v>32.4</v>
          </cell>
          <cell r="K13">
            <v>0</v>
          </cell>
        </row>
        <row r="14">
          <cell r="B14">
            <v>14.721739130434781</v>
          </cell>
          <cell r="C14">
            <v>24.5</v>
          </cell>
          <cell r="D14">
            <v>5</v>
          </cell>
          <cell r="E14">
            <v>59.869565217391305</v>
          </cell>
          <cell r="F14">
            <v>95</v>
          </cell>
          <cell r="G14">
            <v>27</v>
          </cell>
          <cell r="H14">
            <v>14.76</v>
          </cell>
          <cell r="I14" t="str">
            <v>SE</v>
          </cell>
          <cell r="J14">
            <v>23.759999999999998</v>
          </cell>
          <cell r="K14">
            <v>0</v>
          </cell>
        </row>
        <row r="15">
          <cell r="B15">
            <v>17.233333333333331</v>
          </cell>
          <cell r="C15">
            <v>28.7</v>
          </cell>
          <cell r="D15">
            <v>9.1999999999999993</v>
          </cell>
          <cell r="E15">
            <v>63.958333333333336</v>
          </cell>
          <cell r="F15">
            <v>94</v>
          </cell>
          <cell r="G15">
            <v>20</v>
          </cell>
          <cell r="H15">
            <v>16.2</v>
          </cell>
          <cell r="I15" t="str">
            <v>SE</v>
          </cell>
          <cell r="J15">
            <v>30.240000000000002</v>
          </cell>
          <cell r="K15">
            <v>0</v>
          </cell>
        </row>
        <row r="16">
          <cell r="B16">
            <v>21.412500000000005</v>
          </cell>
          <cell r="C16">
            <v>32.9</v>
          </cell>
          <cell r="D16">
            <v>11.7</v>
          </cell>
          <cell r="E16">
            <v>49.166666666666664</v>
          </cell>
          <cell r="F16">
            <v>86</v>
          </cell>
          <cell r="G16">
            <v>18</v>
          </cell>
          <cell r="H16">
            <v>6.12</v>
          </cell>
          <cell r="I16" t="str">
            <v>SE</v>
          </cell>
          <cell r="J16">
            <v>16.920000000000002</v>
          </cell>
          <cell r="K16">
            <v>0</v>
          </cell>
        </row>
        <row r="17">
          <cell r="B17">
            <v>22.679166666666664</v>
          </cell>
          <cell r="C17">
            <v>33</v>
          </cell>
          <cell r="D17">
            <v>12.2</v>
          </cell>
          <cell r="E17">
            <v>44.75</v>
          </cell>
          <cell r="F17">
            <v>83</v>
          </cell>
          <cell r="G17">
            <v>18</v>
          </cell>
          <cell r="H17">
            <v>12.6</v>
          </cell>
          <cell r="I17" t="str">
            <v>SE</v>
          </cell>
          <cell r="J17">
            <v>25.56</v>
          </cell>
          <cell r="K17">
            <v>0</v>
          </cell>
        </row>
        <row r="18">
          <cell r="B18">
            <v>22.283333333333335</v>
          </cell>
          <cell r="C18">
            <v>34.200000000000003</v>
          </cell>
          <cell r="D18">
            <v>12.3</v>
          </cell>
          <cell r="E18">
            <v>52.208333333333336</v>
          </cell>
          <cell r="F18">
            <v>87</v>
          </cell>
          <cell r="G18">
            <v>17</v>
          </cell>
          <cell r="H18">
            <v>6.84</v>
          </cell>
          <cell r="I18" t="str">
            <v>S</v>
          </cell>
          <cell r="J18">
            <v>37.080000000000005</v>
          </cell>
          <cell r="K18">
            <v>0</v>
          </cell>
        </row>
        <row r="19">
          <cell r="B19">
            <v>19.758333333333333</v>
          </cell>
          <cell r="C19">
            <v>25.1</v>
          </cell>
          <cell r="D19">
            <v>16.8</v>
          </cell>
          <cell r="E19">
            <v>71.25</v>
          </cell>
          <cell r="F19">
            <v>86</v>
          </cell>
          <cell r="G19">
            <v>54</v>
          </cell>
          <cell r="H19">
            <v>7.5600000000000005</v>
          </cell>
          <cell r="I19" t="str">
            <v>S</v>
          </cell>
          <cell r="J19">
            <v>23.400000000000002</v>
          </cell>
          <cell r="K19">
            <v>0</v>
          </cell>
        </row>
        <row r="20">
          <cell r="B20">
            <v>19.912499999999998</v>
          </cell>
          <cell r="C20">
            <v>27.5</v>
          </cell>
          <cell r="D20">
            <v>16</v>
          </cell>
          <cell r="E20">
            <v>80.625</v>
          </cell>
          <cell r="F20">
            <v>96</v>
          </cell>
          <cell r="G20">
            <v>46</v>
          </cell>
          <cell r="H20">
            <v>12.24</v>
          </cell>
          <cell r="I20" t="str">
            <v>S</v>
          </cell>
          <cell r="J20">
            <v>27.36</v>
          </cell>
          <cell r="K20">
            <v>7</v>
          </cell>
        </row>
        <row r="21">
          <cell r="B21">
            <v>22.866666666666671</v>
          </cell>
          <cell r="C21">
            <v>31.2</v>
          </cell>
          <cell r="D21">
            <v>17.899999999999999</v>
          </cell>
          <cell r="E21">
            <v>66.625</v>
          </cell>
          <cell r="F21">
            <v>93</v>
          </cell>
          <cell r="G21">
            <v>31</v>
          </cell>
          <cell r="H21">
            <v>13.68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25.270833333333332</v>
          </cell>
          <cell r="C22">
            <v>34.1</v>
          </cell>
          <cell r="D22">
            <v>19</v>
          </cell>
          <cell r="E22">
            <v>52.041666666666664</v>
          </cell>
          <cell r="F22">
            <v>86</v>
          </cell>
          <cell r="G22">
            <v>20</v>
          </cell>
          <cell r="H22">
            <v>16.559999999999999</v>
          </cell>
          <cell r="I22" t="str">
            <v>SE</v>
          </cell>
          <cell r="J22">
            <v>28.44</v>
          </cell>
          <cell r="K22">
            <v>0</v>
          </cell>
        </row>
        <row r="23">
          <cell r="B23">
            <v>24.795833333333334</v>
          </cell>
          <cell r="C23">
            <v>34.200000000000003</v>
          </cell>
          <cell r="D23">
            <v>17.100000000000001</v>
          </cell>
          <cell r="E23">
            <v>54.125</v>
          </cell>
          <cell r="F23">
            <v>91</v>
          </cell>
          <cell r="G23">
            <v>27</v>
          </cell>
          <cell r="H23">
            <v>9.7200000000000006</v>
          </cell>
          <cell r="I23" t="str">
            <v>SE</v>
          </cell>
          <cell r="J23">
            <v>29.52</v>
          </cell>
          <cell r="K23">
            <v>0</v>
          </cell>
        </row>
        <row r="24">
          <cell r="B24">
            <v>18.286363636363635</v>
          </cell>
          <cell r="C24">
            <v>25</v>
          </cell>
          <cell r="D24">
            <v>12.9</v>
          </cell>
          <cell r="E24">
            <v>68.454545454545453</v>
          </cell>
          <cell r="F24">
            <v>84</v>
          </cell>
          <cell r="G24">
            <v>50</v>
          </cell>
          <cell r="H24">
            <v>9.7200000000000006</v>
          </cell>
          <cell r="I24" t="str">
            <v>SO</v>
          </cell>
          <cell r="J24">
            <v>29.16</v>
          </cell>
          <cell r="K24">
            <v>0</v>
          </cell>
        </row>
        <row r="25">
          <cell r="B25">
            <v>13.878571428571428</v>
          </cell>
          <cell r="C25">
            <v>18.2</v>
          </cell>
          <cell r="D25">
            <v>11.2</v>
          </cell>
          <cell r="E25">
            <v>73.714285714285708</v>
          </cell>
          <cell r="F25">
            <v>85</v>
          </cell>
          <cell r="G25">
            <v>59</v>
          </cell>
          <cell r="H25">
            <v>5.4</v>
          </cell>
          <cell r="I25" t="str">
            <v>SO</v>
          </cell>
          <cell r="J25">
            <v>26.28</v>
          </cell>
          <cell r="K25">
            <v>0</v>
          </cell>
        </row>
        <row r="26">
          <cell r="B26">
            <v>13.727272727272727</v>
          </cell>
          <cell r="C26">
            <v>16.399999999999999</v>
          </cell>
          <cell r="D26">
            <v>11</v>
          </cell>
          <cell r="E26">
            <v>92.818181818181813</v>
          </cell>
          <cell r="F26">
            <v>96</v>
          </cell>
          <cell r="G26">
            <v>89</v>
          </cell>
          <cell r="H26">
            <v>1.08</v>
          </cell>
          <cell r="I26" t="str">
            <v>S</v>
          </cell>
          <cell r="J26">
            <v>11.16</v>
          </cell>
          <cell r="K26">
            <v>5.9999999999999991</v>
          </cell>
        </row>
        <row r="27">
          <cell r="B27">
            <v>26.092307692307696</v>
          </cell>
          <cell r="C27">
            <v>31.8</v>
          </cell>
          <cell r="D27">
            <v>13.5</v>
          </cell>
          <cell r="E27">
            <v>61.153846153846153</v>
          </cell>
          <cell r="F27">
            <v>97</v>
          </cell>
          <cell r="G27">
            <v>37</v>
          </cell>
          <cell r="H27">
            <v>10.08</v>
          </cell>
          <cell r="I27" t="str">
            <v>N</v>
          </cell>
          <cell r="J27">
            <v>24.12</v>
          </cell>
          <cell r="K27">
            <v>0</v>
          </cell>
        </row>
        <row r="28">
          <cell r="B28">
            <v>29.573333333333331</v>
          </cell>
          <cell r="C28">
            <v>34.700000000000003</v>
          </cell>
          <cell r="D28">
            <v>18.2</v>
          </cell>
          <cell r="E28">
            <v>52.733333333333334</v>
          </cell>
          <cell r="F28">
            <v>95</v>
          </cell>
          <cell r="G28">
            <v>34</v>
          </cell>
          <cell r="H28">
            <v>17.28</v>
          </cell>
          <cell r="I28" t="str">
            <v>NO</v>
          </cell>
          <cell r="J28">
            <v>43.2</v>
          </cell>
          <cell r="K28">
            <v>0</v>
          </cell>
        </row>
        <row r="29">
          <cell r="B29">
            <v>20.937500000000004</v>
          </cell>
          <cell r="C29">
            <v>27.2</v>
          </cell>
          <cell r="D29">
            <v>14.5</v>
          </cell>
          <cell r="E29">
            <v>49.8125</v>
          </cell>
          <cell r="F29">
            <v>90</v>
          </cell>
          <cell r="G29">
            <v>28</v>
          </cell>
          <cell r="H29">
            <v>13.68</v>
          </cell>
          <cell r="I29" t="str">
            <v>S</v>
          </cell>
          <cell r="J29">
            <v>48.24</v>
          </cell>
          <cell r="K29">
            <v>11.2</v>
          </cell>
        </row>
        <row r="30">
          <cell r="B30">
            <v>20.012499999999999</v>
          </cell>
          <cell r="C30">
            <v>25.8</v>
          </cell>
          <cell r="D30">
            <v>12.7</v>
          </cell>
          <cell r="E30">
            <v>36.4375</v>
          </cell>
          <cell r="F30">
            <v>63</v>
          </cell>
          <cell r="G30">
            <v>18</v>
          </cell>
          <cell r="H30">
            <v>14.76</v>
          </cell>
          <cell r="I30" t="str">
            <v>S</v>
          </cell>
          <cell r="J30">
            <v>34.92</v>
          </cell>
          <cell r="K30">
            <v>0</v>
          </cell>
        </row>
        <row r="31">
          <cell r="B31">
            <v>21.570588235294121</v>
          </cell>
          <cell r="C31">
            <v>29.7</v>
          </cell>
          <cell r="D31">
            <v>10.5</v>
          </cell>
          <cell r="E31">
            <v>39.352941176470587</v>
          </cell>
          <cell r="F31">
            <v>77</v>
          </cell>
          <cell r="G31">
            <v>20</v>
          </cell>
          <cell r="H31">
            <v>14.4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28.566666666666666</v>
          </cell>
          <cell r="C32">
            <v>35.299999999999997</v>
          </cell>
          <cell r="D32">
            <v>17.899999999999999</v>
          </cell>
          <cell r="E32">
            <v>45.2</v>
          </cell>
          <cell r="F32">
            <v>75</v>
          </cell>
          <cell r="G32">
            <v>27</v>
          </cell>
          <cell r="H32">
            <v>9</v>
          </cell>
          <cell r="I32" t="str">
            <v>SE</v>
          </cell>
          <cell r="J32">
            <v>22.32</v>
          </cell>
          <cell r="K32">
            <v>0</v>
          </cell>
        </row>
        <row r="33">
          <cell r="B33">
            <v>30.9</v>
          </cell>
          <cell r="C33">
            <v>36.5</v>
          </cell>
          <cell r="D33">
            <v>18.3</v>
          </cell>
          <cell r="E33">
            <v>40.857142857142854</v>
          </cell>
          <cell r="F33">
            <v>86</v>
          </cell>
          <cell r="G33">
            <v>24</v>
          </cell>
          <cell r="H33">
            <v>15.840000000000002</v>
          </cell>
          <cell r="I33" t="str">
            <v>NE</v>
          </cell>
          <cell r="J33">
            <v>55.080000000000005</v>
          </cell>
          <cell r="K33">
            <v>0</v>
          </cell>
        </row>
        <row r="34">
          <cell r="B34">
            <v>32.184615384615384</v>
          </cell>
          <cell r="C34">
            <v>36.700000000000003</v>
          </cell>
          <cell r="D34">
            <v>19.399999999999999</v>
          </cell>
          <cell r="E34">
            <v>35.307692307692307</v>
          </cell>
          <cell r="F34">
            <v>76</v>
          </cell>
          <cell r="G34">
            <v>23</v>
          </cell>
          <cell r="H34">
            <v>17.28</v>
          </cell>
          <cell r="I34" t="str">
            <v>N</v>
          </cell>
          <cell r="J34">
            <v>38.880000000000003</v>
          </cell>
          <cell r="K34">
            <v>0</v>
          </cell>
        </row>
        <row r="35">
          <cell r="B35">
            <v>28.164285714285718</v>
          </cell>
          <cell r="C35">
            <v>35</v>
          </cell>
          <cell r="D35">
            <v>18.7</v>
          </cell>
          <cell r="E35">
            <v>54.928571428571431</v>
          </cell>
          <cell r="F35">
            <v>90</v>
          </cell>
          <cell r="G35">
            <v>27</v>
          </cell>
          <cell r="H35">
            <v>21.6</v>
          </cell>
          <cell r="I35" t="str">
            <v>N</v>
          </cell>
          <cell r="J35">
            <v>75.960000000000008</v>
          </cell>
          <cell r="K35">
            <v>8.8000000000000007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15.616666666666665</v>
          </cell>
          <cell r="C5">
            <v>23</v>
          </cell>
          <cell r="D5">
            <v>10</v>
          </cell>
          <cell r="E5">
            <v>53.458333333333336</v>
          </cell>
          <cell r="F5">
            <v>77</v>
          </cell>
          <cell r="G5">
            <v>33</v>
          </cell>
          <cell r="H5">
            <v>12.96</v>
          </cell>
          <cell r="I5" t="str">
            <v>SE</v>
          </cell>
          <cell r="J5">
            <v>28.08</v>
          </cell>
          <cell r="K5">
            <v>0</v>
          </cell>
        </row>
        <row r="6">
          <cell r="B6">
            <v>17.4375</v>
          </cell>
          <cell r="C6">
            <v>23.2</v>
          </cell>
          <cell r="D6">
            <v>13.4</v>
          </cell>
          <cell r="E6">
            <v>64.541666666666671</v>
          </cell>
          <cell r="F6">
            <v>98</v>
          </cell>
          <cell r="G6">
            <v>44</v>
          </cell>
          <cell r="H6">
            <v>15.48</v>
          </cell>
          <cell r="I6" t="str">
            <v>NE</v>
          </cell>
          <cell r="J6">
            <v>29.16</v>
          </cell>
          <cell r="K6">
            <v>5.1999999999999993</v>
          </cell>
        </row>
        <row r="7">
          <cell r="B7">
            <v>16.450000000000003</v>
          </cell>
          <cell r="C7">
            <v>17.5</v>
          </cell>
          <cell r="D7">
            <v>15</v>
          </cell>
          <cell r="E7">
            <v>97.541666666666671</v>
          </cell>
          <cell r="F7">
            <v>99</v>
          </cell>
          <cell r="G7">
            <v>93</v>
          </cell>
          <cell r="H7">
            <v>17.28</v>
          </cell>
          <cell r="I7" t="str">
            <v>L</v>
          </cell>
          <cell r="J7">
            <v>27</v>
          </cell>
          <cell r="K7">
            <v>25</v>
          </cell>
        </row>
        <row r="8">
          <cell r="B8">
            <v>16.191666666666674</v>
          </cell>
          <cell r="C8">
            <v>18.7</v>
          </cell>
          <cell r="D8">
            <v>15.1</v>
          </cell>
          <cell r="E8">
            <v>97.791666666666671</v>
          </cell>
          <cell r="F8">
            <v>99</v>
          </cell>
          <cell r="G8">
            <v>82</v>
          </cell>
          <cell r="H8">
            <v>14.4</v>
          </cell>
          <cell r="I8" t="str">
            <v>SO</v>
          </cell>
          <cell r="J8">
            <v>29.16</v>
          </cell>
          <cell r="K8">
            <v>0.60000000000000009</v>
          </cell>
        </row>
        <row r="9">
          <cell r="B9">
            <v>14.495833333333335</v>
          </cell>
          <cell r="C9">
            <v>16.3</v>
          </cell>
          <cell r="D9">
            <v>12.8</v>
          </cell>
          <cell r="E9">
            <v>94.958333333333329</v>
          </cell>
          <cell r="F9">
            <v>99</v>
          </cell>
          <cell r="G9">
            <v>82</v>
          </cell>
          <cell r="H9">
            <v>10.08</v>
          </cell>
          <cell r="I9" t="str">
            <v>SO</v>
          </cell>
          <cell r="J9">
            <v>21.6</v>
          </cell>
          <cell r="K9">
            <v>0.4</v>
          </cell>
        </row>
        <row r="10">
          <cell r="B10">
            <v>16.441666666666666</v>
          </cell>
          <cell r="C10">
            <v>22.6</v>
          </cell>
          <cell r="D10">
            <v>12.1</v>
          </cell>
          <cell r="E10">
            <v>76</v>
          </cell>
          <cell r="F10">
            <v>98</v>
          </cell>
          <cell r="G10">
            <v>40</v>
          </cell>
          <cell r="H10">
            <v>13.32</v>
          </cell>
          <cell r="I10" t="str">
            <v>L</v>
          </cell>
          <cell r="J10">
            <v>26.28</v>
          </cell>
          <cell r="K10">
            <v>0</v>
          </cell>
        </row>
        <row r="11">
          <cell r="B11">
            <v>16.816666666666674</v>
          </cell>
          <cell r="C11">
            <v>22.7</v>
          </cell>
          <cell r="D11">
            <v>13.7</v>
          </cell>
          <cell r="E11">
            <v>86.5</v>
          </cell>
          <cell r="F11">
            <v>99</v>
          </cell>
          <cell r="G11">
            <v>65</v>
          </cell>
          <cell r="H11">
            <v>27.720000000000002</v>
          </cell>
          <cell r="I11" t="str">
            <v>NE</v>
          </cell>
          <cell r="J11">
            <v>49.32</v>
          </cell>
          <cell r="K11">
            <v>0</v>
          </cell>
        </row>
        <row r="12">
          <cell r="B12">
            <v>17.645833333333332</v>
          </cell>
          <cell r="C12">
            <v>24.2</v>
          </cell>
          <cell r="D12">
            <v>15.4</v>
          </cell>
          <cell r="E12">
            <v>89.791666666666671</v>
          </cell>
          <cell r="F12">
            <v>98</v>
          </cell>
          <cell r="G12">
            <v>67</v>
          </cell>
          <cell r="H12">
            <v>20.52</v>
          </cell>
          <cell r="I12" t="str">
            <v>NE</v>
          </cell>
          <cell r="J12">
            <v>39.96</v>
          </cell>
          <cell r="K12">
            <v>5</v>
          </cell>
        </row>
        <row r="13">
          <cell r="B13">
            <v>12.004166666666668</v>
          </cell>
          <cell r="C13">
            <v>17</v>
          </cell>
          <cell r="D13">
            <v>7.9</v>
          </cell>
          <cell r="E13">
            <v>69.083333333333329</v>
          </cell>
          <cell r="F13">
            <v>98</v>
          </cell>
          <cell r="G13">
            <v>26</v>
          </cell>
          <cell r="H13">
            <v>22.32</v>
          </cell>
          <cell r="I13" t="str">
            <v>SO</v>
          </cell>
          <cell r="J13">
            <v>45</v>
          </cell>
          <cell r="K13">
            <v>0.8</v>
          </cell>
        </row>
        <row r="14">
          <cell r="B14">
            <v>11.404166666666667</v>
          </cell>
          <cell r="C14">
            <v>19.3</v>
          </cell>
          <cell r="D14">
            <v>5.3</v>
          </cell>
          <cell r="E14">
            <v>66.041666666666671</v>
          </cell>
          <cell r="F14">
            <v>96</v>
          </cell>
          <cell r="G14">
            <v>41</v>
          </cell>
          <cell r="H14">
            <v>11.16</v>
          </cell>
          <cell r="I14" t="str">
            <v>SO</v>
          </cell>
          <cell r="J14">
            <v>21.240000000000002</v>
          </cell>
          <cell r="K14">
            <v>0</v>
          </cell>
        </row>
        <row r="15">
          <cell r="B15">
            <v>14.541666666666666</v>
          </cell>
          <cell r="C15">
            <v>24.3</v>
          </cell>
          <cell r="D15">
            <v>7.8</v>
          </cell>
          <cell r="E15">
            <v>56.666666666666664</v>
          </cell>
          <cell r="F15">
            <v>82</v>
          </cell>
          <cell r="G15">
            <v>22</v>
          </cell>
          <cell r="H15">
            <v>14.4</v>
          </cell>
          <cell r="I15" t="str">
            <v>SE</v>
          </cell>
          <cell r="J15">
            <v>22.68</v>
          </cell>
          <cell r="K15">
            <v>0</v>
          </cell>
        </row>
        <row r="16">
          <cell r="B16">
            <v>18.275000000000002</v>
          </cell>
          <cell r="C16">
            <v>29</v>
          </cell>
          <cell r="D16">
            <v>11.4</v>
          </cell>
          <cell r="E16">
            <v>41.916666666666664</v>
          </cell>
          <cell r="F16">
            <v>60</v>
          </cell>
          <cell r="G16">
            <v>19</v>
          </cell>
          <cell r="H16">
            <v>18.720000000000002</v>
          </cell>
          <cell r="I16" t="str">
            <v>NE</v>
          </cell>
          <cell r="J16">
            <v>30.96</v>
          </cell>
          <cell r="K16">
            <v>0</v>
          </cell>
        </row>
        <row r="17">
          <cell r="B17">
            <v>19.887500000000003</v>
          </cell>
          <cell r="C17">
            <v>28</v>
          </cell>
          <cell r="D17">
            <v>13.7</v>
          </cell>
          <cell r="E17">
            <v>43.416666666666664</v>
          </cell>
          <cell r="F17">
            <v>60</v>
          </cell>
          <cell r="G17">
            <v>25</v>
          </cell>
          <cell r="H17">
            <v>26.28</v>
          </cell>
          <cell r="I17" t="str">
            <v>NE</v>
          </cell>
          <cell r="J17">
            <v>42.480000000000004</v>
          </cell>
          <cell r="K17">
            <v>0</v>
          </cell>
        </row>
        <row r="18">
          <cell r="B18">
            <v>19.195833333333333</v>
          </cell>
          <cell r="C18">
            <v>27.6</v>
          </cell>
          <cell r="D18">
            <v>14.9</v>
          </cell>
          <cell r="E18">
            <v>50.083333333333336</v>
          </cell>
          <cell r="F18">
            <v>63</v>
          </cell>
          <cell r="G18">
            <v>29</v>
          </cell>
          <cell r="H18">
            <v>18.720000000000002</v>
          </cell>
          <cell r="I18" t="str">
            <v>NE</v>
          </cell>
          <cell r="J18">
            <v>37.800000000000004</v>
          </cell>
          <cell r="K18">
            <v>0</v>
          </cell>
        </row>
        <row r="19">
          <cell r="B19">
            <v>15.629166666666672</v>
          </cell>
          <cell r="C19">
            <v>19.3</v>
          </cell>
          <cell r="D19">
            <v>12.7</v>
          </cell>
          <cell r="E19">
            <v>84.666666666666671</v>
          </cell>
          <cell r="F19">
            <v>99</v>
          </cell>
          <cell r="G19">
            <v>56</v>
          </cell>
          <cell r="H19">
            <v>16.2</v>
          </cell>
          <cell r="I19" t="str">
            <v>SO</v>
          </cell>
          <cell r="J19">
            <v>38.519999999999996</v>
          </cell>
          <cell r="K19">
            <v>0</v>
          </cell>
        </row>
        <row r="20">
          <cell r="B20">
            <v>17.904166666666665</v>
          </cell>
          <cell r="C20">
            <v>25.1</v>
          </cell>
          <cell r="D20">
            <v>13.6</v>
          </cell>
          <cell r="E20">
            <v>78.333333333333329</v>
          </cell>
          <cell r="F20">
            <v>98</v>
          </cell>
          <cell r="G20">
            <v>42</v>
          </cell>
          <cell r="H20">
            <v>15.48</v>
          </cell>
          <cell r="I20" t="str">
            <v>L</v>
          </cell>
          <cell r="J20">
            <v>29.52</v>
          </cell>
          <cell r="K20">
            <v>0</v>
          </cell>
        </row>
        <row r="21">
          <cell r="B21">
            <v>18.912499999999998</v>
          </cell>
          <cell r="C21">
            <v>26.5</v>
          </cell>
          <cell r="D21">
            <v>13.4</v>
          </cell>
          <cell r="E21">
            <v>71.166666666666671</v>
          </cell>
          <cell r="F21">
            <v>94</v>
          </cell>
          <cell r="G21">
            <v>41</v>
          </cell>
          <cell r="H21">
            <v>24.840000000000003</v>
          </cell>
          <cell r="I21" t="str">
            <v>NE</v>
          </cell>
          <cell r="J21">
            <v>40.32</v>
          </cell>
          <cell r="K21">
            <v>0</v>
          </cell>
        </row>
        <row r="22">
          <cell r="B22">
            <v>20.479166666666668</v>
          </cell>
          <cell r="C22">
            <v>28.7</v>
          </cell>
          <cell r="D22">
            <v>13.7</v>
          </cell>
          <cell r="E22">
            <v>62.291666666666664</v>
          </cell>
          <cell r="F22">
            <v>89</v>
          </cell>
          <cell r="G22">
            <v>33</v>
          </cell>
          <cell r="H22">
            <v>27.720000000000002</v>
          </cell>
          <cell r="I22" t="str">
            <v>NE</v>
          </cell>
          <cell r="J22">
            <v>43.56</v>
          </cell>
          <cell r="K22">
            <v>0</v>
          </cell>
        </row>
        <row r="23">
          <cell r="B23">
            <v>21.725000000000005</v>
          </cell>
          <cell r="C23">
            <v>30</v>
          </cell>
          <cell r="D23">
            <v>15.7</v>
          </cell>
          <cell r="E23">
            <v>57.833333333333336</v>
          </cell>
          <cell r="F23">
            <v>80</v>
          </cell>
          <cell r="G23">
            <v>28</v>
          </cell>
          <cell r="H23">
            <v>20.88</v>
          </cell>
          <cell r="I23" t="str">
            <v>NE</v>
          </cell>
          <cell r="J23">
            <v>51.12</v>
          </cell>
          <cell r="K23">
            <v>0</v>
          </cell>
        </row>
        <row r="24">
          <cell r="B24">
            <v>10.120833333333335</v>
          </cell>
          <cell r="C24">
            <v>19.399999999999999</v>
          </cell>
          <cell r="D24">
            <v>7.1</v>
          </cell>
          <cell r="E24">
            <v>97.708333333333329</v>
          </cell>
          <cell r="F24">
            <v>99</v>
          </cell>
          <cell r="G24">
            <v>73</v>
          </cell>
          <cell r="H24">
            <v>23.040000000000003</v>
          </cell>
          <cell r="I24" t="str">
            <v>SO</v>
          </cell>
          <cell r="J24">
            <v>41.4</v>
          </cell>
          <cell r="K24">
            <v>1.6</v>
          </cell>
        </row>
        <row r="25">
          <cell r="B25">
            <v>7.0166666666666657</v>
          </cell>
          <cell r="C25">
            <v>9.5</v>
          </cell>
          <cell r="D25">
            <v>6</v>
          </cell>
          <cell r="E25">
            <v>99</v>
          </cell>
          <cell r="F25">
            <v>99</v>
          </cell>
          <cell r="G25">
            <v>98</v>
          </cell>
          <cell r="H25">
            <v>18.36</v>
          </cell>
          <cell r="I25" t="str">
            <v>SO</v>
          </cell>
          <cell r="J25">
            <v>34.200000000000003</v>
          </cell>
          <cell r="K25">
            <v>3.4</v>
          </cell>
        </row>
        <row r="26">
          <cell r="B26">
            <v>8.8208333333333346</v>
          </cell>
          <cell r="C26">
            <v>13.4</v>
          </cell>
          <cell r="D26">
            <v>6.3</v>
          </cell>
          <cell r="E26">
            <v>97.75</v>
          </cell>
          <cell r="F26">
            <v>99</v>
          </cell>
          <cell r="G26">
            <v>90</v>
          </cell>
          <cell r="H26">
            <v>16.2</v>
          </cell>
          <cell r="I26" t="str">
            <v>SO</v>
          </cell>
          <cell r="J26">
            <v>23.400000000000002</v>
          </cell>
          <cell r="K26">
            <v>1.2</v>
          </cell>
        </row>
        <row r="27">
          <cell r="B27">
            <v>18.270833333333332</v>
          </cell>
          <cell r="C27">
            <v>28.4</v>
          </cell>
          <cell r="D27">
            <v>11.4</v>
          </cell>
          <cell r="E27">
            <v>81.583333333333329</v>
          </cell>
          <cell r="F27">
            <v>99</v>
          </cell>
          <cell r="G27">
            <v>48</v>
          </cell>
          <cell r="H27">
            <v>19.079999999999998</v>
          </cell>
          <cell r="I27" t="str">
            <v>NE</v>
          </cell>
          <cell r="J27">
            <v>37.080000000000005</v>
          </cell>
          <cell r="K27">
            <v>0.2</v>
          </cell>
        </row>
        <row r="28">
          <cell r="B28">
            <v>23.55</v>
          </cell>
          <cell r="C28">
            <v>31.4</v>
          </cell>
          <cell r="D28">
            <v>16.100000000000001</v>
          </cell>
          <cell r="E28">
            <v>67.1875</v>
          </cell>
          <cell r="F28">
            <v>79</v>
          </cell>
          <cell r="G28">
            <v>43</v>
          </cell>
          <cell r="H28">
            <v>27.36</v>
          </cell>
          <cell r="I28" t="str">
            <v>NE</v>
          </cell>
          <cell r="J28">
            <v>63.72</v>
          </cell>
          <cell r="K28">
            <v>5.8</v>
          </cell>
        </row>
        <row r="29">
          <cell r="B29">
            <v>12.9125</v>
          </cell>
          <cell r="C29">
            <v>18.100000000000001</v>
          </cell>
          <cell r="D29">
            <v>7.2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20.16</v>
          </cell>
          <cell r="I29" t="str">
            <v>S</v>
          </cell>
          <cell r="J29">
            <v>46.080000000000005</v>
          </cell>
          <cell r="K29">
            <v>0</v>
          </cell>
        </row>
        <row r="30">
          <cell r="B30">
            <v>12.137500000000001</v>
          </cell>
          <cell r="C30">
            <v>19.8</v>
          </cell>
          <cell r="D30">
            <v>5.5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22.32</v>
          </cell>
          <cell r="I30" t="str">
            <v>SE</v>
          </cell>
          <cell r="J30">
            <v>36.36</v>
          </cell>
          <cell r="K30">
            <v>0</v>
          </cell>
        </row>
        <row r="31">
          <cell r="B31">
            <v>15.145833333333334</v>
          </cell>
          <cell r="C31">
            <v>25.5</v>
          </cell>
          <cell r="D31">
            <v>7.3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21.6</v>
          </cell>
          <cell r="I31" t="str">
            <v>L</v>
          </cell>
          <cell r="J31">
            <v>32.76</v>
          </cell>
          <cell r="K31">
            <v>0</v>
          </cell>
        </row>
        <row r="32">
          <cell r="B32">
            <v>21.220833333333331</v>
          </cell>
          <cell r="C32">
            <v>30.8</v>
          </cell>
          <cell r="D32">
            <v>14.1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23.759999999999998</v>
          </cell>
          <cell r="I32" t="str">
            <v>NE</v>
          </cell>
          <cell r="J32">
            <v>41.4</v>
          </cell>
          <cell r="K32">
            <v>0</v>
          </cell>
        </row>
        <row r="33">
          <cell r="B33">
            <v>24.445833333333336</v>
          </cell>
          <cell r="C33">
            <v>32.9</v>
          </cell>
          <cell r="D33">
            <v>18.2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28.8</v>
          </cell>
          <cell r="I33" t="str">
            <v>NE</v>
          </cell>
          <cell r="J33">
            <v>58.32</v>
          </cell>
          <cell r="K33">
            <v>0</v>
          </cell>
        </row>
        <row r="34">
          <cell r="B34">
            <v>25.904166666666665</v>
          </cell>
          <cell r="C34">
            <v>34.700000000000003</v>
          </cell>
          <cell r="D34">
            <v>18.3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22.32</v>
          </cell>
          <cell r="I34" t="str">
            <v>NE</v>
          </cell>
          <cell r="J34">
            <v>47.519999999999996</v>
          </cell>
          <cell r="K34">
            <v>0</v>
          </cell>
        </row>
        <row r="35">
          <cell r="B35">
            <v>25.933333333333326</v>
          </cell>
          <cell r="C35">
            <v>31.9</v>
          </cell>
          <cell r="D35">
            <v>19.8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22.68</v>
          </cell>
          <cell r="I35" t="str">
            <v>N</v>
          </cell>
          <cell r="J35">
            <v>48.24</v>
          </cell>
          <cell r="K35">
            <v>6.8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19.2</v>
          </cell>
          <cell r="C5">
            <v>28.3</v>
          </cell>
          <cell r="D5">
            <v>13.1</v>
          </cell>
          <cell r="E5">
            <v>59.416666666666664</v>
          </cell>
          <cell r="F5">
            <v>88</v>
          </cell>
          <cell r="G5">
            <v>36</v>
          </cell>
          <cell r="H5">
            <v>18.720000000000002</v>
          </cell>
          <cell r="I5" t="str">
            <v>SE</v>
          </cell>
          <cell r="J5">
            <v>27.36</v>
          </cell>
          <cell r="K5">
            <v>0</v>
          </cell>
        </row>
        <row r="6">
          <cell r="B6">
            <v>21.587499999999995</v>
          </cell>
          <cell r="C6">
            <v>30.3</v>
          </cell>
          <cell r="D6">
            <v>15.5</v>
          </cell>
          <cell r="E6">
            <v>62.541666666666664</v>
          </cell>
          <cell r="F6">
            <v>86</v>
          </cell>
          <cell r="G6">
            <v>38</v>
          </cell>
          <cell r="H6">
            <v>18</v>
          </cell>
          <cell r="I6" t="str">
            <v>SE</v>
          </cell>
          <cell r="J6">
            <v>27.36</v>
          </cell>
          <cell r="K6">
            <v>0</v>
          </cell>
        </row>
        <row r="7">
          <cell r="B7">
            <v>22.179166666666671</v>
          </cell>
          <cell r="C7">
            <v>30.6</v>
          </cell>
          <cell r="D7">
            <v>15.8</v>
          </cell>
          <cell r="E7">
            <v>67.5</v>
          </cell>
          <cell r="F7">
            <v>91</v>
          </cell>
          <cell r="G7">
            <v>38</v>
          </cell>
          <cell r="H7">
            <v>23.040000000000003</v>
          </cell>
          <cell r="I7" t="str">
            <v>SE</v>
          </cell>
          <cell r="J7">
            <v>42.84</v>
          </cell>
          <cell r="K7">
            <v>0</v>
          </cell>
        </row>
        <row r="8">
          <cell r="B8">
            <v>18.162500000000001</v>
          </cell>
          <cell r="C8">
            <v>23</v>
          </cell>
          <cell r="D8">
            <v>16.899999999999999</v>
          </cell>
          <cell r="E8">
            <v>89.041666666666671</v>
          </cell>
          <cell r="F8">
            <v>98</v>
          </cell>
          <cell r="G8">
            <v>67</v>
          </cell>
          <cell r="H8">
            <v>20.88</v>
          </cell>
          <cell r="I8" t="str">
            <v>SE</v>
          </cell>
          <cell r="J8">
            <v>31.680000000000003</v>
          </cell>
          <cell r="K8">
            <v>8.4</v>
          </cell>
        </row>
        <row r="9">
          <cell r="B9">
            <v>17.737499999999997</v>
          </cell>
          <cell r="C9">
            <v>21.9</v>
          </cell>
          <cell r="D9">
            <v>15.9</v>
          </cell>
          <cell r="E9">
            <v>88.166666666666671</v>
          </cell>
          <cell r="F9">
            <v>98</v>
          </cell>
          <cell r="G9">
            <v>66</v>
          </cell>
          <cell r="H9">
            <v>23.759999999999998</v>
          </cell>
          <cell r="I9" t="str">
            <v>SE</v>
          </cell>
          <cell r="J9">
            <v>36.36</v>
          </cell>
          <cell r="K9">
            <v>0.4</v>
          </cell>
        </row>
        <row r="10">
          <cell r="B10">
            <v>16.320833333333336</v>
          </cell>
          <cell r="C10">
            <v>19.8</v>
          </cell>
          <cell r="D10">
            <v>14.6</v>
          </cell>
          <cell r="E10">
            <v>91.375</v>
          </cell>
          <cell r="F10">
            <v>98</v>
          </cell>
          <cell r="G10">
            <v>75</v>
          </cell>
          <cell r="H10">
            <v>24.48</v>
          </cell>
          <cell r="I10" t="str">
            <v>SE</v>
          </cell>
          <cell r="J10">
            <v>37.080000000000005</v>
          </cell>
          <cell r="K10">
            <v>20.2</v>
          </cell>
        </row>
        <row r="11">
          <cell r="B11">
            <v>19.895833333333332</v>
          </cell>
          <cell r="C11">
            <v>29</v>
          </cell>
          <cell r="D11">
            <v>15.6</v>
          </cell>
          <cell r="E11">
            <v>78.791666666666671</v>
          </cell>
          <cell r="F11">
            <v>96</v>
          </cell>
          <cell r="G11">
            <v>44</v>
          </cell>
          <cell r="H11">
            <v>23.040000000000003</v>
          </cell>
          <cell r="I11" t="str">
            <v>L</v>
          </cell>
          <cell r="J11">
            <v>34.92</v>
          </cell>
          <cell r="K11">
            <v>0</v>
          </cell>
        </row>
        <row r="12">
          <cell r="B12">
            <v>22.45</v>
          </cell>
          <cell r="C12">
            <v>32.1</v>
          </cell>
          <cell r="D12">
            <v>16.2</v>
          </cell>
          <cell r="E12">
            <v>71.708333333333329</v>
          </cell>
          <cell r="F12">
            <v>96</v>
          </cell>
          <cell r="G12">
            <v>34</v>
          </cell>
          <cell r="H12">
            <v>22.68</v>
          </cell>
          <cell r="I12" t="str">
            <v>SE</v>
          </cell>
          <cell r="J12">
            <v>43.56</v>
          </cell>
          <cell r="K12">
            <v>0</v>
          </cell>
        </row>
        <row r="13">
          <cell r="B13">
            <v>18.008333333333336</v>
          </cell>
          <cell r="C13">
            <v>24.3</v>
          </cell>
          <cell r="D13">
            <v>12.9</v>
          </cell>
          <cell r="E13">
            <v>71.166666666666671</v>
          </cell>
          <cell r="F13">
            <v>98</v>
          </cell>
          <cell r="G13">
            <v>29</v>
          </cell>
          <cell r="H13">
            <v>21.6</v>
          </cell>
          <cell r="I13" t="str">
            <v>S</v>
          </cell>
          <cell r="J13">
            <v>35.64</v>
          </cell>
          <cell r="K13">
            <v>0</v>
          </cell>
        </row>
        <row r="14">
          <cell r="B14">
            <v>13.949999999999998</v>
          </cell>
          <cell r="C14">
            <v>24.9</v>
          </cell>
          <cell r="D14">
            <v>3.8</v>
          </cell>
          <cell r="E14">
            <v>55.333333333333336</v>
          </cell>
          <cell r="F14">
            <v>88</v>
          </cell>
          <cell r="G14">
            <v>17</v>
          </cell>
          <cell r="H14">
            <v>21.96</v>
          </cell>
          <cell r="I14" t="str">
            <v>SE</v>
          </cell>
          <cell r="J14">
            <v>27.720000000000002</v>
          </cell>
          <cell r="K14">
            <v>0</v>
          </cell>
        </row>
        <row r="15">
          <cell r="B15">
            <v>15.237499999999999</v>
          </cell>
          <cell r="C15">
            <v>28.3</v>
          </cell>
          <cell r="D15">
            <v>5.9</v>
          </cell>
          <cell r="E15">
            <v>58.333333333333336</v>
          </cell>
          <cell r="F15">
            <v>93</v>
          </cell>
          <cell r="G15">
            <v>14</v>
          </cell>
          <cell r="H15">
            <v>20.88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17.683333333333334</v>
          </cell>
          <cell r="C16">
            <v>30.2</v>
          </cell>
          <cell r="D16">
            <v>7</v>
          </cell>
          <cell r="E16">
            <v>48.333333333333336</v>
          </cell>
          <cell r="F16">
            <v>84</v>
          </cell>
          <cell r="G16">
            <v>17</v>
          </cell>
          <cell r="H16">
            <v>19.8</v>
          </cell>
          <cell r="I16" t="str">
            <v>SE</v>
          </cell>
          <cell r="J16">
            <v>24.12</v>
          </cell>
          <cell r="K16">
            <v>0</v>
          </cell>
        </row>
        <row r="17">
          <cell r="B17">
            <v>17.262499999999999</v>
          </cell>
          <cell r="C17">
            <v>30.5</v>
          </cell>
          <cell r="D17">
            <v>6.7</v>
          </cell>
          <cell r="E17">
            <v>49.958333333333336</v>
          </cell>
          <cell r="F17">
            <v>82</v>
          </cell>
          <cell r="G17">
            <v>13</v>
          </cell>
          <cell r="H17">
            <v>23.759999999999998</v>
          </cell>
          <cell r="I17" t="str">
            <v>SE</v>
          </cell>
          <cell r="J17">
            <v>37.800000000000004</v>
          </cell>
          <cell r="K17">
            <v>0</v>
          </cell>
        </row>
        <row r="18">
          <cell r="B18">
            <v>19.854166666666668</v>
          </cell>
          <cell r="C18">
            <v>33.799999999999997</v>
          </cell>
          <cell r="D18">
            <v>8.5</v>
          </cell>
          <cell r="E18">
            <v>48.333333333333336</v>
          </cell>
          <cell r="F18">
            <v>87</v>
          </cell>
          <cell r="G18">
            <v>10</v>
          </cell>
          <cell r="H18">
            <v>18.720000000000002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21.287500000000005</v>
          </cell>
          <cell r="C19">
            <v>28.5</v>
          </cell>
          <cell r="D19">
            <v>14</v>
          </cell>
          <cell r="E19">
            <v>48.875</v>
          </cell>
          <cell r="F19">
            <v>78</v>
          </cell>
          <cell r="G19">
            <v>20</v>
          </cell>
          <cell r="H19">
            <v>24.12</v>
          </cell>
          <cell r="I19" t="str">
            <v>SE</v>
          </cell>
          <cell r="J19">
            <v>40.32</v>
          </cell>
          <cell r="K19">
            <v>0</v>
          </cell>
        </row>
        <row r="20">
          <cell r="B20">
            <v>19.362500000000001</v>
          </cell>
          <cell r="C20">
            <v>26.1</v>
          </cell>
          <cell r="D20">
            <v>14.9</v>
          </cell>
          <cell r="E20">
            <v>64.958333333333329</v>
          </cell>
          <cell r="F20">
            <v>90</v>
          </cell>
          <cell r="G20">
            <v>39</v>
          </cell>
          <cell r="H20">
            <v>24.840000000000003</v>
          </cell>
          <cell r="I20" t="str">
            <v>SE</v>
          </cell>
          <cell r="J20">
            <v>37.440000000000005</v>
          </cell>
          <cell r="K20">
            <v>0</v>
          </cell>
        </row>
        <row r="21">
          <cell r="B21">
            <v>19.316666666666666</v>
          </cell>
          <cell r="C21">
            <v>29.8</v>
          </cell>
          <cell r="D21">
            <v>13.2</v>
          </cell>
          <cell r="E21">
            <v>72</v>
          </cell>
          <cell r="F21">
            <v>98</v>
          </cell>
          <cell r="G21">
            <v>32</v>
          </cell>
          <cell r="H21">
            <v>21.240000000000002</v>
          </cell>
          <cell r="I21" t="str">
            <v>SE</v>
          </cell>
          <cell r="J21">
            <v>34.92</v>
          </cell>
          <cell r="K21">
            <v>0</v>
          </cell>
        </row>
        <row r="22">
          <cell r="B22">
            <v>20.400000000000002</v>
          </cell>
          <cell r="C22">
            <v>31.7</v>
          </cell>
          <cell r="D22">
            <v>12.3</v>
          </cell>
          <cell r="E22">
            <v>60.625</v>
          </cell>
          <cell r="F22">
            <v>93</v>
          </cell>
          <cell r="G22">
            <v>23</v>
          </cell>
          <cell r="H22">
            <v>21.96</v>
          </cell>
          <cell r="I22" t="str">
            <v>SE</v>
          </cell>
          <cell r="J22">
            <v>36</v>
          </cell>
          <cell r="K22">
            <v>0</v>
          </cell>
        </row>
        <row r="23">
          <cell r="B23">
            <v>22.362500000000001</v>
          </cell>
          <cell r="C23">
            <v>33.5</v>
          </cell>
          <cell r="D23">
            <v>13.9</v>
          </cell>
          <cell r="E23">
            <v>53.791666666666664</v>
          </cell>
          <cell r="F23">
            <v>83</v>
          </cell>
          <cell r="G23">
            <v>24</v>
          </cell>
          <cell r="H23">
            <v>23.400000000000002</v>
          </cell>
          <cell r="I23" t="str">
            <v>SE</v>
          </cell>
          <cell r="J23">
            <v>41.76</v>
          </cell>
          <cell r="K23">
            <v>0</v>
          </cell>
        </row>
        <row r="24">
          <cell r="B24">
            <v>20.274999999999999</v>
          </cell>
          <cell r="C24">
            <v>25.7</v>
          </cell>
          <cell r="D24">
            <v>16.2</v>
          </cell>
          <cell r="E24">
            <v>66.708333333333329</v>
          </cell>
          <cell r="F24">
            <v>93</v>
          </cell>
          <cell r="G24">
            <v>46</v>
          </cell>
          <cell r="H24">
            <v>16.920000000000002</v>
          </cell>
          <cell r="I24" t="str">
            <v>O</v>
          </cell>
          <cell r="J24">
            <v>30.6</v>
          </cell>
          <cell r="K24">
            <v>0</v>
          </cell>
        </row>
        <row r="25">
          <cell r="B25">
            <v>15.408333333333331</v>
          </cell>
          <cell r="C25">
            <v>24.1</v>
          </cell>
          <cell r="D25">
            <v>9.6</v>
          </cell>
          <cell r="E25">
            <v>76.375</v>
          </cell>
          <cell r="F25">
            <v>98</v>
          </cell>
          <cell r="G25">
            <v>48</v>
          </cell>
          <cell r="H25">
            <v>14.04</v>
          </cell>
          <cell r="I25" t="str">
            <v>O</v>
          </cell>
          <cell r="J25">
            <v>28.44</v>
          </cell>
          <cell r="K25">
            <v>0</v>
          </cell>
        </row>
        <row r="26">
          <cell r="B26">
            <v>15.375</v>
          </cell>
          <cell r="C26">
            <v>17.7</v>
          </cell>
          <cell r="D26">
            <v>13.4</v>
          </cell>
          <cell r="E26">
            <v>89.791666666666671</v>
          </cell>
          <cell r="F26">
            <v>98</v>
          </cell>
          <cell r="G26">
            <v>69</v>
          </cell>
          <cell r="H26">
            <v>21.96</v>
          </cell>
          <cell r="I26" t="str">
            <v>SE</v>
          </cell>
          <cell r="J26">
            <v>30.6</v>
          </cell>
          <cell r="K26">
            <v>2.6000000000000005</v>
          </cell>
        </row>
        <row r="27">
          <cell r="B27">
            <v>21.324999999999999</v>
          </cell>
          <cell r="C27">
            <v>32.4</v>
          </cell>
          <cell r="D27">
            <v>14.4</v>
          </cell>
          <cell r="E27">
            <v>73.625</v>
          </cell>
          <cell r="F27">
            <v>99</v>
          </cell>
          <cell r="G27">
            <v>32</v>
          </cell>
          <cell r="H27">
            <v>22.68</v>
          </cell>
          <cell r="I27" t="str">
            <v>L</v>
          </cell>
          <cell r="J27">
            <v>38.519999999999996</v>
          </cell>
          <cell r="K27">
            <v>0.2</v>
          </cell>
        </row>
        <row r="28">
          <cell r="B28">
            <v>25.999999999999996</v>
          </cell>
          <cell r="C28">
            <v>33.1</v>
          </cell>
          <cell r="D28">
            <v>19.3</v>
          </cell>
          <cell r="E28">
            <v>56.958333333333336</v>
          </cell>
          <cell r="F28">
            <v>90</v>
          </cell>
          <cell r="G28">
            <v>36</v>
          </cell>
          <cell r="H28">
            <v>27.36</v>
          </cell>
          <cell r="I28" t="str">
            <v>NO</v>
          </cell>
          <cell r="J28">
            <v>47.519999999999996</v>
          </cell>
          <cell r="K28">
            <v>4.8000000000000007</v>
          </cell>
        </row>
        <row r="29">
          <cell r="B29">
            <v>19.404166666666665</v>
          </cell>
          <cell r="C29">
            <v>25.8</v>
          </cell>
          <cell r="D29">
            <v>12.3</v>
          </cell>
          <cell r="E29">
            <v>63.5</v>
          </cell>
          <cell r="F29">
            <v>87</v>
          </cell>
          <cell r="G29">
            <v>32</v>
          </cell>
          <cell r="H29">
            <v>31.319999999999997</v>
          </cell>
          <cell r="I29" t="str">
            <v>SE</v>
          </cell>
          <cell r="J29">
            <v>48.24</v>
          </cell>
          <cell r="K29">
            <v>0.2</v>
          </cell>
        </row>
        <row r="30">
          <cell r="B30">
            <v>15.870833333333335</v>
          </cell>
          <cell r="C30">
            <v>24.3</v>
          </cell>
          <cell r="D30">
            <v>9.6999999999999993</v>
          </cell>
          <cell r="E30">
            <v>42.458333333333336</v>
          </cell>
          <cell r="F30">
            <v>64</v>
          </cell>
          <cell r="G30">
            <v>16</v>
          </cell>
          <cell r="H30">
            <v>34.200000000000003</v>
          </cell>
          <cell r="I30" t="str">
            <v>SE</v>
          </cell>
          <cell r="J30">
            <v>47.519999999999996</v>
          </cell>
          <cell r="K30">
            <v>0</v>
          </cell>
        </row>
        <row r="31">
          <cell r="B31">
            <v>17.783333333333335</v>
          </cell>
          <cell r="C31">
            <v>29.9</v>
          </cell>
          <cell r="D31">
            <v>9.1999999999999993</v>
          </cell>
          <cell r="E31">
            <v>42.375</v>
          </cell>
          <cell r="F31">
            <v>63</v>
          </cell>
          <cell r="G31">
            <v>24</v>
          </cell>
          <cell r="H31">
            <v>28.08</v>
          </cell>
          <cell r="I31" t="str">
            <v>SE</v>
          </cell>
          <cell r="J31">
            <v>41.4</v>
          </cell>
          <cell r="K31">
            <v>0</v>
          </cell>
        </row>
        <row r="32">
          <cell r="B32">
            <v>22.354166666666671</v>
          </cell>
          <cell r="C32">
            <v>34.200000000000003</v>
          </cell>
          <cell r="D32">
            <v>14.1</v>
          </cell>
          <cell r="E32">
            <v>56.333333333333336</v>
          </cell>
          <cell r="F32">
            <v>82</v>
          </cell>
          <cell r="G32">
            <v>25</v>
          </cell>
          <cell r="H32">
            <v>25.2</v>
          </cell>
          <cell r="I32" t="str">
            <v>SE</v>
          </cell>
          <cell r="J32">
            <v>40.680000000000007</v>
          </cell>
          <cell r="K32">
            <v>0</v>
          </cell>
        </row>
        <row r="33">
          <cell r="B33">
            <v>23.958333333333332</v>
          </cell>
          <cell r="C33">
            <v>34.200000000000003</v>
          </cell>
          <cell r="D33">
            <v>14.6</v>
          </cell>
          <cell r="E33">
            <v>50.958333333333336</v>
          </cell>
          <cell r="F33">
            <v>86</v>
          </cell>
          <cell r="G33">
            <v>24</v>
          </cell>
          <cell r="H33">
            <v>22.68</v>
          </cell>
          <cell r="I33" t="str">
            <v>L</v>
          </cell>
          <cell r="J33">
            <v>37.440000000000005</v>
          </cell>
          <cell r="K33">
            <v>0</v>
          </cell>
        </row>
        <row r="34">
          <cell r="B34">
            <v>25.479166666666671</v>
          </cell>
          <cell r="C34">
            <v>35.5</v>
          </cell>
          <cell r="D34">
            <v>15.7</v>
          </cell>
          <cell r="E34">
            <v>41.625</v>
          </cell>
          <cell r="F34">
            <v>71</v>
          </cell>
          <cell r="G34">
            <v>21</v>
          </cell>
          <cell r="H34">
            <v>26.64</v>
          </cell>
          <cell r="I34" t="str">
            <v>L</v>
          </cell>
          <cell r="J34">
            <v>43.92</v>
          </cell>
          <cell r="K34">
            <v>0</v>
          </cell>
        </row>
        <row r="35">
          <cell r="B35">
            <v>25.804166666666671</v>
          </cell>
          <cell r="C35">
            <v>34.799999999999997</v>
          </cell>
          <cell r="D35">
            <v>16.8</v>
          </cell>
          <cell r="E35">
            <v>44.208333333333336</v>
          </cell>
          <cell r="F35">
            <v>75</v>
          </cell>
          <cell r="G35">
            <v>23</v>
          </cell>
          <cell r="H35">
            <v>25.2</v>
          </cell>
          <cell r="I35" t="str">
            <v>NO</v>
          </cell>
          <cell r="J35">
            <v>45.36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20.737500000000001</v>
          </cell>
          <cell r="C11">
            <v>27.2</v>
          </cell>
          <cell r="D11">
            <v>13.9</v>
          </cell>
          <cell r="E11">
            <v>78.9375</v>
          </cell>
          <cell r="F11">
            <v>99</v>
          </cell>
          <cell r="G11">
            <v>53</v>
          </cell>
          <cell r="H11">
            <v>20.52</v>
          </cell>
          <cell r="I11" t="str">
            <v>NE</v>
          </cell>
          <cell r="J11">
            <v>33.480000000000004</v>
          </cell>
          <cell r="K11">
            <v>0</v>
          </cell>
        </row>
        <row r="12">
          <cell r="B12">
            <v>21.079166666666662</v>
          </cell>
          <cell r="C12">
            <v>30.1</v>
          </cell>
          <cell r="D12">
            <v>15.7</v>
          </cell>
          <cell r="E12">
            <v>84.875</v>
          </cell>
          <cell r="F12">
            <v>98</v>
          </cell>
          <cell r="G12">
            <v>51</v>
          </cell>
          <cell r="H12">
            <v>28.8</v>
          </cell>
          <cell r="I12" t="str">
            <v>N</v>
          </cell>
          <cell r="J12">
            <v>47.519999999999996</v>
          </cell>
          <cell r="K12">
            <v>3.2</v>
          </cell>
        </row>
        <row r="13">
          <cell r="B13">
            <v>15.658333333333333</v>
          </cell>
          <cell r="C13">
            <v>21.5</v>
          </cell>
          <cell r="D13">
            <v>10.3</v>
          </cell>
          <cell r="E13">
            <v>56.875</v>
          </cell>
          <cell r="F13">
            <v>93</v>
          </cell>
          <cell r="G13">
            <v>25</v>
          </cell>
          <cell r="H13">
            <v>33.840000000000003</v>
          </cell>
          <cell r="I13" t="str">
            <v>S</v>
          </cell>
          <cell r="J13">
            <v>52.92</v>
          </cell>
          <cell r="K13">
            <v>0</v>
          </cell>
        </row>
        <row r="14">
          <cell r="B14">
            <v>12.454166666666667</v>
          </cell>
          <cell r="C14">
            <v>22.8</v>
          </cell>
          <cell r="D14">
            <v>3.2</v>
          </cell>
          <cell r="E14">
            <v>58.541666666666664</v>
          </cell>
          <cell r="F14">
            <v>87</v>
          </cell>
          <cell r="G14">
            <v>29</v>
          </cell>
          <cell r="H14">
            <v>13.68</v>
          </cell>
          <cell r="I14" t="str">
            <v>SO</v>
          </cell>
          <cell r="J14">
            <v>23.400000000000002</v>
          </cell>
          <cell r="K14">
            <v>0</v>
          </cell>
        </row>
        <row r="15">
          <cell r="B15">
            <v>16.162500000000001</v>
          </cell>
          <cell r="C15">
            <v>27</v>
          </cell>
          <cell r="D15">
            <v>7.1</v>
          </cell>
          <cell r="E15">
            <v>60.583333333333336</v>
          </cell>
          <cell r="F15">
            <v>92</v>
          </cell>
          <cell r="G15">
            <v>24</v>
          </cell>
          <cell r="H15">
            <v>12.6</v>
          </cell>
          <cell r="I15" t="str">
            <v>SE</v>
          </cell>
          <cell r="J15">
            <v>23.040000000000003</v>
          </cell>
          <cell r="K15">
            <v>0</v>
          </cell>
        </row>
        <row r="16">
          <cell r="B16">
            <v>18.812500000000004</v>
          </cell>
          <cell r="C16">
            <v>31</v>
          </cell>
          <cell r="D16">
            <v>8.9</v>
          </cell>
          <cell r="E16">
            <v>55.833333333333336</v>
          </cell>
          <cell r="F16">
            <v>86</v>
          </cell>
          <cell r="G16">
            <v>21</v>
          </cell>
          <cell r="H16">
            <v>12.6</v>
          </cell>
          <cell r="I16" t="str">
            <v>NO</v>
          </cell>
          <cell r="J16">
            <v>23.040000000000003</v>
          </cell>
          <cell r="K16">
            <v>0</v>
          </cell>
        </row>
        <row r="17">
          <cell r="B17">
            <v>20.120833333333334</v>
          </cell>
          <cell r="C17">
            <v>30.7</v>
          </cell>
          <cell r="D17">
            <v>10.4</v>
          </cell>
          <cell r="E17">
            <v>54.333333333333336</v>
          </cell>
          <cell r="F17">
            <v>90</v>
          </cell>
          <cell r="G17">
            <v>21</v>
          </cell>
          <cell r="H17">
            <v>16.559999999999999</v>
          </cell>
          <cell r="I17" t="str">
            <v>NO</v>
          </cell>
          <cell r="J17">
            <v>28.8</v>
          </cell>
          <cell r="K17">
            <v>0</v>
          </cell>
        </row>
        <row r="18">
          <cell r="B18">
            <v>18.525000000000002</v>
          </cell>
          <cell r="C18">
            <v>31.5</v>
          </cell>
          <cell r="D18">
            <v>10.199999999999999</v>
          </cell>
          <cell r="E18">
            <v>63.375</v>
          </cell>
          <cell r="F18">
            <v>89</v>
          </cell>
          <cell r="G18">
            <v>25</v>
          </cell>
          <cell r="H18">
            <v>36.36</v>
          </cell>
          <cell r="I18" t="str">
            <v>NO</v>
          </cell>
          <cell r="J18">
            <v>63.360000000000007</v>
          </cell>
          <cell r="K18">
            <v>0</v>
          </cell>
        </row>
        <row r="19">
          <cell r="B19">
            <v>16.679166666666664</v>
          </cell>
          <cell r="C19">
            <v>19.3</v>
          </cell>
          <cell r="D19">
            <v>15.2</v>
          </cell>
          <cell r="E19">
            <v>89.75</v>
          </cell>
          <cell r="F19">
            <v>95</v>
          </cell>
          <cell r="G19">
            <v>81</v>
          </cell>
          <cell r="H19">
            <v>22.32</v>
          </cell>
          <cell r="I19" t="str">
            <v>SO</v>
          </cell>
          <cell r="J19">
            <v>35.64</v>
          </cell>
          <cell r="K19">
            <v>3.2000000000000006</v>
          </cell>
        </row>
        <row r="20">
          <cell r="B20">
            <v>18.604166666666664</v>
          </cell>
          <cell r="C20">
            <v>26.5</v>
          </cell>
          <cell r="D20">
            <v>13.7</v>
          </cell>
          <cell r="E20">
            <v>82.875</v>
          </cell>
          <cell r="F20">
            <v>98</v>
          </cell>
          <cell r="G20">
            <v>50</v>
          </cell>
          <cell r="H20">
            <v>14.04</v>
          </cell>
          <cell r="I20" t="str">
            <v>SO</v>
          </cell>
          <cell r="J20">
            <v>25.2</v>
          </cell>
          <cell r="K20">
            <v>1.7999999999999998</v>
          </cell>
        </row>
        <row r="21">
          <cell r="B21">
            <v>20.308333333333326</v>
          </cell>
          <cell r="C21">
            <v>29.1</v>
          </cell>
          <cell r="D21">
            <v>13.7</v>
          </cell>
          <cell r="E21">
            <v>74.041666666666671</v>
          </cell>
          <cell r="F21">
            <v>98</v>
          </cell>
          <cell r="G21">
            <v>39</v>
          </cell>
          <cell r="H21">
            <v>14.4</v>
          </cell>
          <cell r="I21" t="str">
            <v>SE</v>
          </cell>
          <cell r="J21">
            <v>24.840000000000003</v>
          </cell>
          <cell r="K21">
            <v>0</v>
          </cell>
        </row>
        <row r="22">
          <cell r="B22">
            <v>21.629166666666666</v>
          </cell>
          <cell r="C22">
            <v>31.8</v>
          </cell>
          <cell r="D22">
            <v>12.8</v>
          </cell>
          <cell r="E22">
            <v>66.083333333333329</v>
          </cell>
          <cell r="F22">
            <v>96</v>
          </cell>
          <cell r="G22">
            <v>29</v>
          </cell>
          <cell r="H22">
            <v>18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20.966666666666665</v>
          </cell>
          <cell r="C23">
            <v>26.6</v>
          </cell>
          <cell r="D23">
            <v>14.1</v>
          </cell>
          <cell r="E23">
            <v>66.583333333333329</v>
          </cell>
          <cell r="F23">
            <v>91</v>
          </cell>
          <cell r="G23">
            <v>44</v>
          </cell>
          <cell r="H23">
            <v>17.28</v>
          </cell>
          <cell r="I23" t="str">
            <v>NO</v>
          </cell>
          <cell r="J23">
            <v>30.240000000000002</v>
          </cell>
          <cell r="K23">
            <v>0</v>
          </cell>
        </row>
        <row r="24">
          <cell r="B24">
            <v>13.229166666666666</v>
          </cell>
          <cell r="C24">
            <v>21.4</v>
          </cell>
          <cell r="D24">
            <v>9.1999999999999993</v>
          </cell>
          <cell r="E24">
            <v>84.416666666666671</v>
          </cell>
          <cell r="F24">
            <v>95</v>
          </cell>
          <cell r="G24">
            <v>68</v>
          </cell>
          <cell r="H24">
            <v>29.52</v>
          </cell>
          <cell r="I24" t="str">
            <v>SO</v>
          </cell>
          <cell r="J24">
            <v>47.519999999999996</v>
          </cell>
          <cell r="K24">
            <v>0</v>
          </cell>
        </row>
        <row r="25">
          <cell r="B25">
            <v>9.8208333333333329</v>
          </cell>
          <cell r="C25">
            <v>13.4</v>
          </cell>
          <cell r="D25">
            <v>7.7</v>
          </cell>
          <cell r="E25">
            <v>88.916666666666671</v>
          </cell>
          <cell r="F25">
            <v>97</v>
          </cell>
          <cell r="G25">
            <v>77</v>
          </cell>
          <cell r="H25">
            <v>25.56</v>
          </cell>
          <cell r="I25" t="str">
            <v>S</v>
          </cell>
          <cell r="J25">
            <v>38.880000000000003</v>
          </cell>
          <cell r="K25">
            <v>2.2000000000000002</v>
          </cell>
        </row>
        <row r="26">
          <cell r="B26">
            <v>10.674999999999999</v>
          </cell>
          <cell r="C26">
            <v>13.8</v>
          </cell>
          <cell r="D26">
            <v>8.6</v>
          </cell>
          <cell r="E26">
            <v>92.875</v>
          </cell>
          <cell r="F26">
            <v>97</v>
          </cell>
          <cell r="G26">
            <v>84</v>
          </cell>
          <cell r="H26">
            <v>17.64</v>
          </cell>
          <cell r="I26" t="str">
            <v>S</v>
          </cell>
          <cell r="J26">
            <v>28.08</v>
          </cell>
          <cell r="K26">
            <v>14.2</v>
          </cell>
        </row>
        <row r="27">
          <cell r="B27">
            <v>19.3</v>
          </cell>
          <cell r="C27">
            <v>29.2</v>
          </cell>
          <cell r="D27">
            <v>12.5</v>
          </cell>
          <cell r="E27">
            <v>79.833333333333329</v>
          </cell>
          <cell r="F27">
            <v>99</v>
          </cell>
          <cell r="G27">
            <v>47</v>
          </cell>
          <cell r="H27">
            <v>20.52</v>
          </cell>
          <cell r="I27" t="str">
            <v>N</v>
          </cell>
          <cell r="J27">
            <v>38.880000000000003</v>
          </cell>
          <cell r="K27">
            <v>0.2</v>
          </cell>
        </row>
        <row r="28">
          <cell r="B28">
            <v>25.804166666666664</v>
          </cell>
          <cell r="C28">
            <v>34.700000000000003</v>
          </cell>
          <cell r="D28">
            <v>19</v>
          </cell>
          <cell r="E28">
            <v>62</v>
          </cell>
          <cell r="F28">
            <v>85</v>
          </cell>
          <cell r="G28">
            <v>31</v>
          </cell>
          <cell r="H28">
            <v>35.28</v>
          </cell>
          <cell r="I28" t="str">
            <v>N</v>
          </cell>
          <cell r="J28">
            <v>64.08</v>
          </cell>
          <cell r="K28">
            <v>0.4</v>
          </cell>
        </row>
        <row r="29">
          <cell r="B29">
            <v>16.704166666666669</v>
          </cell>
          <cell r="C29">
            <v>24.1</v>
          </cell>
          <cell r="D29">
            <v>11.1</v>
          </cell>
          <cell r="E29">
            <v>53.416666666666664</v>
          </cell>
          <cell r="F29">
            <v>80</v>
          </cell>
          <cell r="G29">
            <v>28</v>
          </cell>
          <cell r="H29">
            <v>37.440000000000005</v>
          </cell>
          <cell r="I29" t="str">
            <v>S</v>
          </cell>
          <cell r="J29">
            <v>66.600000000000009</v>
          </cell>
          <cell r="K29">
            <v>0</v>
          </cell>
        </row>
        <row r="30">
          <cell r="B30">
            <v>15.8125</v>
          </cell>
          <cell r="C30">
            <v>24.2</v>
          </cell>
          <cell r="D30">
            <v>7.1</v>
          </cell>
          <cell r="E30">
            <v>44.75</v>
          </cell>
          <cell r="F30">
            <v>83</v>
          </cell>
          <cell r="G30">
            <v>18</v>
          </cell>
          <cell r="H30">
            <v>23.400000000000002</v>
          </cell>
          <cell r="I30" t="str">
            <v>S</v>
          </cell>
          <cell r="J30">
            <v>44.64</v>
          </cell>
          <cell r="K30">
            <v>0</v>
          </cell>
        </row>
        <row r="31">
          <cell r="B31">
            <v>16.800000000000004</v>
          </cell>
          <cell r="C31">
            <v>28.2</v>
          </cell>
          <cell r="D31">
            <v>7.2</v>
          </cell>
          <cell r="E31">
            <v>46.666666666666664</v>
          </cell>
          <cell r="F31">
            <v>83</v>
          </cell>
          <cell r="G31">
            <v>21</v>
          </cell>
          <cell r="H31">
            <v>12.6</v>
          </cell>
          <cell r="I31" t="str">
            <v>L</v>
          </cell>
          <cell r="J31">
            <v>21.96</v>
          </cell>
          <cell r="K31">
            <v>0</v>
          </cell>
        </row>
        <row r="32">
          <cell r="B32">
            <v>22.033333333333335</v>
          </cell>
          <cell r="C32">
            <v>33.299999999999997</v>
          </cell>
          <cell r="D32">
            <v>12</v>
          </cell>
          <cell r="E32">
            <v>56.916666666666664</v>
          </cell>
          <cell r="F32">
            <v>86</v>
          </cell>
          <cell r="G32">
            <v>33</v>
          </cell>
          <cell r="H32">
            <v>18.720000000000002</v>
          </cell>
          <cell r="I32" t="str">
            <v>NE</v>
          </cell>
          <cell r="J32">
            <v>32.04</v>
          </cell>
          <cell r="K32">
            <v>0</v>
          </cell>
        </row>
        <row r="33">
          <cell r="B33">
            <v>25.429166666666671</v>
          </cell>
          <cell r="C33">
            <v>34.799999999999997</v>
          </cell>
          <cell r="D33">
            <v>16.100000000000001</v>
          </cell>
          <cell r="E33">
            <v>56.791666666666664</v>
          </cell>
          <cell r="F33">
            <v>93</v>
          </cell>
          <cell r="G33">
            <v>30</v>
          </cell>
          <cell r="H33">
            <v>25.2</v>
          </cell>
          <cell r="I33" t="str">
            <v>N</v>
          </cell>
          <cell r="J33">
            <v>45.72</v>
          </cell>
          <cell r="K33">
            <v>0</v>
          </cell>
        </row>
        <row r="34">
          <cell r="B34">
            <v>26.837499999999995</v>
          </cell>
          <cell r="C34">
            <v>35.799999999999997</v>
          </cell>
          <cell r="D34">
            <v>17.600000000000001</v>
          </cell>
          <cell r="E34">
            <v>50.541666666666664</v>
          </cell>
          <cell r="F34">
            <v>82</v>
          </cell>
          <cell r="G34">
            <v>26</v>
          </cell>
          <cell r="H34">
            <v>28.44</v>
          </cell>
          <cell r="I34" t="str">
            <v>N</v>
          </cell>
          <cell r="J34">
            <v>43.2</v>
          </cell>
          <cell r="K34">
            <v>0</v>
          </cell>
        </row>
        <row r="35">
          <cell r="B35">
            <v>26.700000000000003</v>
          </cell>
          <cell r="C35">
            <v>34.799999999999997</v>
          </cell>
          <cell r="D35">
            <v>19</v>
          </cell>
          <cell r="E35">
            <v>59.916666666666664</v>
          </cell>
          <cell r="F35">
            <v>86</v>
          </cell>
          <cell r="G35">
            <v>35</v>
          </cell>
          <cell r="H35">
            <v>24.48</v>
          </cell>
          <cell r="I35" t="str">
            <v>N</v>
          </cell>
          <cell r="J35">
            <v>69.84</v>
          </cell>
          <cell r="K35">
            <v>2</v>
          </cell>
        </row>
        <row r="36">
          <cell r="I36" t="str">
            <v>N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20.509090909090911</v>
          </cell>
          <cell r="C5">
            <v>27.6</v>
          </cell>
          <cell r="D5">
            <v>15.3</v>
          </cell>
          <cell r="E5">
            <v>60.454545454545453</v>
          </cell>
          <cell r="F5">
            <v>79</v>
          </cell>
          <cell r="G5">
            <v>42</v>
          </cell>
          <cell r="H5">
            <v>16.2</v>
          </cell>
          <cell r="I5" t="str">
            <v>SO</v>
          </cell>
          <cell r="J5">
            <v>24.48</v>
          </cell>
          <cell r="K5">
            <v>0</v>
          </cell>
        </row>
        <row r="6">
          <cell r="B6">
            <v>20.324999999999992</v>
          </cell>
          <cell r="C6">
            <v>26.4</v>
          </cell>
          <cell r="D6">
            <v>16.3</v>
          </cell>
          <cell r="E6">
            <v>65.125</v>
          </cell>
          <cell r="F6">
            <v>80</v>
          </cell>
          <cell r="G6">
            <v>47</v>
          </cell>
          <cell r="H6">
            <v>12.96</v>
          </cell>
          <cell r="I6" t="str">
            <v>SE</v>
          </cell>
          <cell r="J6">
            <v>27.36</v>
          </cell>
          <cell r="K6">
            <v>0</v>
          </cell>
        </row>
        <row r="7">
          <cell r="B7">
            <v>20.758333333333336</v>
          </cell>
          <cell r="C7">
            <v>27.5</v>
          </cell>
          <cell r="D7">
            <v>17.600000000000001</v>
          </cell>
          <cell r="E7">
            <v>68.791666666666671</v>
          </cell>
          <cell r="F7">
            <v>88</v>
          </cell>
          <cell r="G7">
            <v>46</v>
          </cell>
          <cell r="H7">
            <v>19.8</v>
          </cell>
          <cell r="I7" t="str">
            <v>SE</v>
          </cell>
          <cell r="J7">
            <v>37.800000000000004</v>
          </cell>
          <cell r="K7">
            <v>0.2</v>
          </cell>
        </row>
        <row r="8">
          <cell r="B8">
            <v>19.600000000000001</v>
          </cell>
          <cell r="C8">
            <v>26.6</v>
          </cell>
          <cell r="D8">
            <v>15.6</v>
          </cell>
          <cell r="E8">
            <v>81.5</v>
          </cell>
          <cell r="F8">
            <v>97</v>
          </cell>
          <cell r="G8">
            <v>52</v>
          </cell>
          <cell r="H8">
            <v>16.920000000000002</v>
          </cell>
          <cell r="I8" t="str">
            <v>L</v>
          </cell>
          <cell r="J8">
            <v>32.4</v>
          </cell>
          <cell r="K8">
            <v>0.2</v>
          </cell>
        </row>
        <row r="9">
          <cell r="B9">
            <v>19.079166666666669</v>
          </cell>
          <cell r="C9">
            <v>22.5</v>
          </cell>
          <cell r="D9">
            <v>17.5</v>
          </cell>
          <cell r="E9">
            <v>88.458333333333329</v>
          </cell>
          <cell r="F9">
            <v>98</v>
          </cell>
          <cell r="G9">
            <v>66</v>
          </cell>
          <cell r="H9">
            <v>18</v>
          </cell>
          <cell r="I9" t="str">
            <v>SO</v>
          </cell>
          <cell r="J9">
            <v>36.36</v>
          </cell>
          <cell r="K9">
            <v>0.2</v>
          </cell>
        </row>
        <row r="10">
          <cell r="B10">
            <v>17.170833333333338</v>
          </cell>
          <cell r="C10">
            <v>18.899999999999999</v>
          </cell>
          <cell r="D10">
            <v>15.6</v>
          </cell>
          <cell r="E10">
            <v>92.25</v>
          </cell>
          <cell r="F10">
            <v>96</v>
          </cell>
          <cell r="G10">
            <v>83</v>
          </cell>
          <cell r="H10">
            <v>14.76</v>
          </cell>
          <cell r="I10" t="str">
            <v>SE</v>
          </cell>
          <cell r="J10">
            <v>36.36</v>
          </cell>
          <cell r="K10">
            <v>21.400000000000002</v>
          </cell>
        </row>
        <row r="11">
          <cell r="B11">
            <v>18.283333333333335</v>
          </cell>
          <cell r="C11">
            <v>23.3</v>
          </cell>
          <cell r="D11">
            <v>15</v>
          </cell>
          <cell r="E11">
            <v>85.083333333333329</v>
          </cell>
          <cell r="F11">
            <v>98</v>
          </cell>
          <cell r="G11">
            <v>63</v>
          </cell>
          <cell r="H11">
            <v>16.920000000000002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19.55</v>
          </cell>
          <cell r="C12">
            <v>27.2</v>
          </cell>
          <cell r="D12">
            <v>16.5</v>
          </cell>
          <cell r="E12">
            <v>81</v>
          </cell>
          <cell r="F12">
            <v>92</v>
          </cell>
          <cell r="G12">
            <v>54</v>
          </cell>
          <cell r="H12">
            <v>25.56</v>
          </cell>
          <cell r="I12" t="str">
            <v>SE</v>
          </cell>
          <cell r="J12">
            <v>42.480000000000004</v>
          </cell>
          <cell r="K12">
            <v>0.6</v>
          </cell>
        </row>
        <row r="13">
          <cell r="B13">
            <v>17.395833333333332</v>
          </cell>
          <cell r="C13">
            <v>21.8</v>
          </cell>
          <cell r="D13">
            <v>12.8</v>
          </cell>
          <cell r="E13">
            <v>78.875</v>
          </cell>
          <cell r="F13">
            <v>97</v>
          </cell>
          <cell r="G13">
            <v>41</v>
          </cell>
          <cell r="H13">
            <v>28.8</v>
          </cell>
          <cell r="I13" t="str">
            <v>O</v>
          </cell>
          <cell r="J13">
            <v>48.6</v>
          </cell>
          <cell r="K13">
            <v>1.4</v>
          </cell>
        </row>
        <row r="14">
          <cell r="B14">
            <v>12.683333333333335</v>
          </cell>
          <cell r="C14">
            <v>22</v>
          </cell>
          <cell r="D14">
            <v>5.7</v>
          </cell>
          <cell r="E14">
            <v>74.333333333333329</v>
          </cell>
          <cell r="F14">
            <v>97</v>
          </cell>
          <cell r="G14">
            <v>33</v>
          </cell>
          <cell r="H14">
            <v>14.04</v>
          </cell>
          <cell r="I14" t="str">
            <v>SO</v>
          </cell>
          <cell r="J14">
            <v>29.16</v>
          </cell>
          <cell r="K14">
            <v>0</v>
          </cell>
        </row>
        <row r="15">
          <cell r="B15">
            <v>14.379166666666665</v>
          </cell>
          <cell r="C15">
            <v>25.3</v>
          </cell>
          <cell r="D15">
            <v>6.3</v>
          </cell>
          <cell r="E15">
            <v>66.541666666666671</v>
          </cell>
          <cell r="F15">
            <v>97</v>
          </cell>
          <cell r="G15">
            <v>19</v>
          </cell>
          <cell r="H15">
            <v>15.120000000000001</v>
          </cell>
          <cell r="I15" t="str">
            <v>O</v>
          </cell>
          <cell r="J15">
            <v>26.28</v>
          </cell>
          <cell r="K15">
            <v>0</v>
          </cell>
        </row>
        <row r="16">
          <cell r="B16">
            <v>17.483333333333334</v>
          </cell>
          <cell r="C16">
            <v>29</v>
          </cell>
          <cell r="D16">
            <v>7.7</v>
          </cell>
          <cell r="E16">
            <v>56.916666666666664</v>
          </cell>
          <cell r="F16">
            <v>99</v>
          </cell>
          <cell r="G16">
            <v>17</v>
          </cell>
          <cell r="H16">
            <v>14.4</v>
          </cell>
          <cell r="I16" t="str">
            <v>SO</v>
          </cell>
          <cell r="J16">
            <v>26.64</v>
          </cell>
          <cell r="K16">
            <v>0</v>
          </cell>
        </row>
        <row r="17">
          <cell r="B17">
            <v>18.987500000000001</v>
          </cell>
          <cell r="C17">
            <v>28</v>
          </cell>
          <cell r="D17">
            <v>10.4</v>
          </cell>
          <cell r="E17">
            <v>55.125</v>
          </cell>
          <cell r="F17">
            <v>93</v>
          </cell>
          <cell r="G17">
            <v>26</v>
          </cell>
          <cell r="H17">
            <v>16.2</v>
          </cell>
          <cell r="I17" t="str">
            <v>SE</v>
          </cell>
          <cell r="J17">
            <v>30.6</v>
          </cell>
          <cell r="K17">
            <v>0</v>
          </cell>
        </row>
        <row r="18">
          <cell r="B18">
            <v>19.987500000000001</v>
          </cell>
          <cell r="C18">
            <v>31.9</v>
          </cell>
          <cell r="D18">
            <v>11.9</v>
          </cell>
          <cell r="E18">
            <v>53.375</v>
          </cell>
          <cell r="F18">
            <v>84</v>
          </cell>
          <cell r="G18">
            <v>24</v>
          </cell>
          <cell r="H18">
            <v>14.4</v>
          </cell>
          <cell r="I18" t="str">
            <v>S</v>
          </cell>
          <cell r="J18">
            <v>20.88</v>
          </cell>
          <cell r="K18">
            <v>0</v>
          </cell>
        </row>
        <row r="19">
          <cell r="B19">
            <v>20.549999999999997</v>
          </cell>
          <cell r="C19">
            <v>28.9</v>
          </cell>
          <cell r="D19">
            <v>12.2</v>
          </cell>
          <cell r="E19">
            <v>53.625</v>
          </cell>
          <cell r="F19">
            <v>84</v>
          </cell>
          <cell r="G19">
            <v>26</v>
          </cell>
          <cell r="H19">
            <v>18.720000000000002</v>
          </cell>
          <cell r="I19" t="str">
            <v>SO</v>
          </cell>
          <cell r="J19">
            <v>25.92</v>
          </cell>
          <cell r="K19">
            <v>0</v>
          </cell>
        </row>
        <row r="20">
          <cell r="B20">
            <v>19.633333333333336</v>
          </cell>
          <cell r="C20">
            <v>23.8</v>
          </cell>
          <cell r="D20">
            <v>16.2</v>
          </cell>
          <cell r="E20">
            <v>66.875</v>
          </cell>
          <cell r="F20">
            <v>82</v>
          </cell>
          <cell r="G20">
            <v>49</v>
          </cell>
          <cell r="H20">
            <v>16.2</v>
          </cell>
          <cell r="I20" t="str">
            <v>SO</v>
          </cell>
          <cell r="J20">
            <v>31.680000000000003</v>
          </cell>
          <cell r="K20">
            <v>0</v>
          </cell>
        </row>
        <row r="21">
          <cell r="B21">
            <v>19.987500000000001</v>
          </cell>
          <cell r="C21">
            <v>29.7</v>
          </cell>
          <cell r="D21">
            <v>12.8</v>
          </cell>
          <cell r="E21">
            <v>68.083333333333329</v>
          </cell>
          <cell r="F21">
            <v>93</v>
          </cell>
          <cell r="G21">
            <v>37</v>
          </cell>
          <cell r="H21">
            <v>14.76</v>
          </cell>
          <cell r="I21" t="str">
            <v>S</v>
          </cell>
          <cell r="J21">
            <v>26.64</v>
          </cell>
          <cell r="K21">
            <v>0</v>
          </cell>
        </row>
        <row r="22">
          <cell r="B22">
            <v>21.583333333333332</v>
          </cell>
          <cell r="C22">
            <v>30.8</v>
          </cell>
          <cell r="D22">
            <v>13.9</v>
          </cell>
          <cell r="E22">
            <v>63.875</v>
          </cell>
          <cell r="F22">
            <v>91</v>
          </cell>
          <cell r="G22">
            <v>34</v>
          </cell>
          <cell r="H22">
            <v>14.76</v>
          </cell>
          <cell r="I22" t="str">
            <v>SE</v>
          </cell>
          <cell r="J22">
            <v>29.52</v>
          </cell>
          <cell r="K22">
            <v>0</v>
          </cell>
        </row>
        <row r="23">
          <cell r="B23">
            <v>24.104166666666668</v>
          </cell>
          <cell r="C23">
            <v>33.799999999999997</v>
          </cell>
          <cell r="D23">
            <v>16.3</v>
          </cell>
          <cell r="E23">
            <v>52.125</v>
          </cell>
          <cell r="F23">
            <v>80</v>
          </cell>
          <cell r="G23">
            <v>24</v>
          </cell>
          <cell r="H23">
            <v>13.32</v>
          </cell>
          <cell r="I23" t="str">
            <v>SE</v>
          </cell>
          <cell r="J23">
            <v>30.6</v>
          </cell>
          <cell r="K23">
            <v>0</v>
          </cell>
        </row>
        <row r="24">
          <cell r="B24">
            <v>23.454166666666662</v>
          </cell>
          <cell r="C24">
            <v>33.299999999999997</v>
          </cell>
          <cell r="D24">
            <v>15.3</v>
          </cell>
          <cell r="E24">
            <v>53.875</v>
          </cell>
          <cell r="F24">
            <v>85</v>
          </cell>
          <cell r="G24">
            <v>28</v>
          </cell>
          <cell r="H24">
            <v>17.64</v>
          </cell>
          <cell r="I24" t="str">
            <v>SO</v>
          </cell>
          <cell r="J24">
            <v>34.56</v>
          </cell>
          <cell r="K24">
            <v>0</v>
          </cell>
        </row>
        <row r="25">
          <cell r="B25">
            <v>17.491666666666667</v>
          </cell>
          <cell r="C25">
            <v>25</v>
          </cell>
          <cell r="D25">
            <v>12</v>
          </cell>
          <cell r="E25">
            <v>75.708333333333329</v>
          </cell>
          <cell r="F25">
            <v>93</v>
          </cell>
          <cell r="G25">
            <v>47</v>
          </cell>
          <cell r="H25">
            <v>21.240000000000002</v>
          </cell>
          <cell r="I25" t="str">
            <v>O</v>
          </cell>
          <cell r="J25">
            <v>36</v>
          </cell>
          <cell r="K25">
            <v>0</v>
          </cell>
        </row>
        <row r="26">
          <cell r="B26">
            <v>16.120833333333334</v>
          </cell>
          <cell r="C26">
            <v>18.899999999999999</v>
          </cell>
          <cell r="D26">
            <v>14.2</v>
          </cell>
          <cell r="E26">
            <v>92.125</v>
          </cell>
          <cell r="F26">
            <v>98</v>
          </cell>
          <cell r="G26">
            <v>74</v>
          </cell>
          <cell r="H26">
            <v>21.6</v>
          </cell>
          <cell r="I26" t="str">
            <v>SO</v>
          </cell>
          <cell r="J26">
            <v>34.56</v>
          </cell>
          <cell r="K26">
            <v>9.1999999999999993</v>
          </cell>
        </row>
        <row r="27">
          <cell r="B27">
            <v>21.291666666666671</v>
          </cell>
          <cell r="C27">
            <v>31.8</v>
          </cell>
          <cell r="D27">
            <v>14.1</v>
          </cell>
          <cell r="E27">
            <v>76.541666666666671</v>
          </cell>
          <cell r="F27">
            <v>99</v>
          </cell>
          <cell r="G27">
            <v>34</v>
          </cell>
          <cell r="H27">
            <v>16.559999999999999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24.112499999999997</v>
          </cell>
          <cell r="C28">
            <v>33.700000000000003</v>
          </cell>
          <cell r="D28">
            <v>17.399999999999999</v>
          </cell>
          <cell r="E28">
            <v>61.125</v>
          </cell>
          <cell r="F28">
            <v>92</v>
          </cell>
          <cell r="G28">
            <v>34</v>
          </cell>
          <cell r="H28">
            <v>20.16</v>
          </cell>
          <cell r="I28" t="str">
            <v>L</v>
          </cell>
          <cell r="J28">
            <v>42.480000000000004</v>
          </cell>
          <cell r="K28">
            <v>6.6000000000000005</v>
          </cell>
        </row>
        <row r="29">
          <cell r="B29">
            <v>20.366666666666667</v>
          </cell>
          <cell r="C29">
            <v>25.8</v>
          </cell>
          <cell r="D29">
            <v>15.3</v>
          </cell>
          <cell r="E29">
            <v>64.041666666666671</v>
          </cell>
          <cell r="F29">
            <v>81</v>
          </cell>
          <cell r="G29">
            <v>41</v>
          </cell>
          <cell r="H29">
            <v>26.28</v>
          </cell>
          <cell r="I29" t="str">
            <v>O</v>
          </cell>
          <cell r="J29">
            <v>42.12</v>
          </cell>
          <cell r="K29">
            <v>0</v>
          </cell>
        </row>
        <row r="30">
          <cell r="B30">
            <v>16.87916666666667</v>
          </cell>
          <cell r="C30">
            <v>25</v>
          </cell>
          <cell r="D30">
            <v>9.6999999999999993</v>
          </cell>
          <cell r="E30">
            <v>50.416666666666664</v>
          </cell>
          <cell r="F30">
            <v>80</v>
          </cell>
          <cell r="G30">
            <v>23</v>
          </cell>
          <cell r="H30">
            <v>23.040000000000003</v>
          </cell>
          <cell r="I30" t="str">
            <v>SO</v>
          </cell>
          <cell r="J30">
            <v>37.080000000000005</v>
          </cell>
          <cell r="K30">
            <v>0</v>
          </cell>
        </row>
        <row r="31">
          <cell r="B31">
            <v>17.741666666666664</v>
          </cell>
          <cell r="C31">
            <v>27.6</v>
          </cell>
          <cell r="D31">
            <v>10.9</v>
          </cell>
          <cell r="E31">
            <v>59.666666666666664</v>
          </cell>
          <cell r="F31">
            <v>90</v>
          </cell>
          <cell r="G31">
            <v>36</v>
          </cell>
          <cell r="H31">
            <v>20.52</v>
          </cell>
          <cell r="I31" t="str">
            <v>SO</v>
          </cell>
          <cell r="J31">
            <v>31.319999999999997</v>
          </cell>
          <cell r="K31">
            <v>0</v>
          </cell>
        </row>
        <row r="32">
          <cell r="B32">
            <v>22.579166666666666</v>
          </cell>
          <cell r="C32">
            <v>33.4</v>
          </cell>
          <cell r="D32">
            <v>13.9</v>
          </cell>
          <cell r="E32">
            <v>59.208333333333336</v>
          </cell>
          <cell r="F32">
            <v>88</v>
          </cell>
          <cell r="G32">
            <v>27</v>
          </cell>
          <cell r="H32">
            <v>22.32</v>
          </cell>
          <cell r="I32" t="str">
            <v>SE</v>
          </cell>
          <cell r="J32">
            <v>39.6</v>
          </cell>
          <cell r="K32">
            <v>0</v>
          </cell>
        </row>
        <row r="33">
          <cell r="B33">
            <v>24.979166666666668</v>
          </cell>
          <cell r="C33">
            <v>34</v>
          </cell>
          <cell r="D33">
            <v>16</v>
          </cell>
          <cell r="E33">
            <v>52.416666666666664</v>
          </cell>
          <cell r="F33">
            <v>86</v>
          </cell>
          <cell r="G33">
            <v>21</v>
          </cell>
          <cell r="H33">
            <v>23.040000000000003</v>
          </cell>
          <cell r="I33" t="str">
            <v>SE</v>
          </cell>
          <cell r="J33">
            <v>38.519999999999996</v>
          </cell>
          <cell r="K33">
            <v>0</v>
          </cell>
        </row>
        <row r="34">
          <cell r="B34">
            <v>25.212500000000002</v>
          </cell>
          <cell r="C34">
            <v>36</v>
          </cell>
          <cell r="D34">
            <v>16.2</v>
          </cell>
          <cell r="E34">
            <v>44.791666666666664</v>
          </cell>
          <cell r="F34">
            <v>73</v>
          </cell>
          <cell r="G34">
            <v>21</v>
          </cell>
          <cell r="H34">
            <v>19.440000000000001</v>
          </cell>
          <cell r="I34" t="str">
            <v>SE</v>
          </cell>
          <cell r="J34">
            <v>39.24</v>
          </cell>
          <cell r="K34">
            <v>0</v>
          </cell>
        </row>
        <row r="35">
          <cell r="B35">
            <v>26.675000000000001</v>
          </cell>
          <cell r="C35">
            <v>37.299999999999997</v>
          </cell>
          <cell r="D35">
            <v>18.399999999999999</v>
          </cell>
          <cell r="E35">
            <v>38.541666666666664</v>
          </cell>
          <cell r="F35">
            <v>56</v>
          </cell>
          <cell r="G35">
            <v>20</v>
          </cell>
          <cell r="H35">
            <v>20.88</v>
          </cell>
          <cell r="I35" t="str">
            <v>SE</v>
          </cell>
          <cell r="J35">
            <v>35.64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16.875</v>
          </cell>
          <cell r="C5">
            <v>26.1</v>
          </cell>
          <cell r="D5">
            <v>10.8</v>
          </cell>
          <cell r="E5">
            <v>56.75</v>
          </cell>
          <cell r="F5">
            <v>79</v>
          </cell>
          <cell r="G5">
            <v>29</v>
          </cell>
          <cell r="H5">
            <v>9.3600000000000012</v>
          </cell>
          <cell r="I5" t="str">
            <v>S</v>
          </cell>
          <cell r="J5">
            <v>20.52</v>
          </cell>
          <cell r="K5">
            <v>0</v>
          </cell>
        </row>
        <row r="6">
          <cell r="B6">
            <v>19.308333333333334</v>
          </cell>
          <cell r="C6">
            <v>25.6</v>
          </cell>
          <cell r="D6">
            <v>15.8</v>
          </cell>
          <cell r="E6">
            <v>68.125</v>
          </cell>
          <cell r="F6">
            <v>94</v>
          </cell>
          <cell r="G6">
            <v>46</v>
          </cell>
          <cell r="H6">
            <v>19.079999999999998</v>
          </cell>
          <cell r="I6" t="str">
            <v>NE</v>
          </cell>
          <cell r="J6">
            <v>30.96</v>
          </cell>
          <cell r="K6">
            <v>1.8</v>
          </cell>
        </row>
        <row r="7">
          <cell r="B7">
            <v>17.750000000000004</v>
          </cell>
          <cell r="C7">
            <v>18.899999999999999</v>
          </cell>
          <cell r="D7">
            <v>17.2</v>
          </cell>
          <cell r="E7">
            <v>94.25</v>
          </cell>
          <cell r="F7">
            <v>97</v>
          </cell>
          <cell r="G7">
            <v>88</v>
          </cell>
          <cell r="H7">
            <v>14.76</v>
          </cell>
          <cell r="I7" t="str">
            <v>L</v>
          </cell>
          <cell r="J7">
            <v>25.92</v>
          </cell>
          <cell r="K7">
            <v>9.6000000000000014</v>
          </cell>
        </row>
        <row r="8">
          <cell r="B8">
            <v>17.612500000000001</v>
          </cell>
          <cell r="C8">
            <v>19</v>
          </cell>
          <cell r="D8">
            <v>16.899999999999999</v>
          </cell>
          <cell r="E8">
            <v>93.583333333333329</v>
          </cell>
          <cell r="F8">
            <v>98</v>
          </cell>
          <cell r="G8">
            <v>83</v>
          </cell>
          <cell r="H8">
            <v>12.6</v>
          </cell>
          <cell r="I8" t="str">
            <v>NE</v>
          </cell>
          <cell r="J8">
            <v>23.040000000000003</v>
          </cell>
          <cell r="K8">
            <v>0.8</v>
          </cell>
        </row>
        <row r="9">
          <cell r="B9">
            <v>16.275000000000002</v>
          </cell>
          <cell r="C9">
            <v>17.399999999999999</v>
          </cell>
          <cell r="D9">
            <v>15.1</v>
          </cell>
          <cell r="E9">
            <v>90.416666666666671</v>
          </cell>
          <cell r="F9">
            <v>97</v>
          </cell>
          <cell r="G9">
            <v>71</v>
          </cell>
          <cell r="H9">
            <v>9.7200000000000006</v>
          </cell>
          <cell r="I9" t="str">
            <v>S</v>
          </cell>
          <cell r="J9">
            <v>19.440000000000001</v>
          </cell>
          <cell r="K9">
            <v>1.7999999999999998</v>
          </cell>
        </row>
        <row r="10">
          <cell r="B10">
            <v>16.829166666666669</v>
          </cell>
          <cell r="C10">
            <v>23.7</v>
          </cell>
          <cell r="D10">
            <v>13.1</v>
          </cell>
          <cell r="E10">
            <v>82.666666666666671</v>
          </cell>
          <cell r="F10">
            <v>97</v>
          </cell>
          <cell r="G10">
            <v>50</v>
          </cell>
          <cell r="H10">
            <v>12.6</v>
          </cell>
          <cell r="I10" t="str">
            <v>NE</v>
          </cell>
          <cell r="J10">
            <v>23.759999999999998</v>
          </cell>
          <cell r="K10">
            <v>1.5999999999999999</v>
          </cell>
        </row>
        <row r="11">
          <cell r="B11">
            <v>17.8</v>
          </cell>
          <cell r="C11">
            <v>24.1</v>
          </cell>
          <cell r="D11">
            <v>14.5</v>
          </cell>
          <cell r="E11">
            <v>85.5</v>
          </cell>
          <cell r="F11">
            <v>98</v>
          </cell>
          <cell r="G11">
            <v>61</v>
          </cell>
          <cell r="H11">
            <v>24.12</v>
          </cell>
          <cell r="I11" t="str">
            <v>NE</v>
          </cell>
          <cell r="J11">
            <v>40.680000000000007</v>
          </cell>
          <cell r="K11">
            <v>0.2</v>
          </cell>
        </row>
        <row r="12">
          <cell r="B12">
            <v>17.862500000000001</v>
          </cell>
          <cell r="C12">
            <v>20.3</v>
          </cell>
          <cell r="D12">
            <v>15.9</v>
          </cell>
          <cell r="E12">
            <v>90.291666666666671</v>
          </cell>
          <cell r="F12">
            <v>96</v>
          </cell>
          <cell r="G12">
            <v>83</v>
          </cell>
          <cell r="H12">
            <v>24.12</v>
          </cell>
          <cell r="I12" t="str">
            <v>NE</v>
          </cell>
          <cell r="J12">
            <v>44.28</v>
          </cell>
          <cell r="K12">
            <v>16.399999999999999</v>
          </cell>
        </row>
        <row r="13">
          <cell r="B13">
            <v>14.329166666666667</v>
          </cell>
          <cell r="C13">
            <v>19.600000000000001</v>
          </cell>
          <cell r="D13">
            <v>8.8000000000000007</v>
          </cell>
          <cell r="E13">
            <v>69</v>
          </cell>
          <cell r="F13">
            <v>97</v>
          </cell>
          <cell r="G13">
            <v>37</v>
          </cell>
          <cell r="H13">
            <v>26.28</v>
          </cell>
          <cell r="I13" t="str">
            <v>SO</v>
          </cell>
          <cell r="J13">
            <v>44.28</v>
          </cell>
          <cell r="K13">
            <v>2.6000000000000005</v>
          </cell>
        </row>
        <row r="14">
          <cell r="B14">
            <v>11.3125</v>
          </cell>
          <cell r="C14">
            <v>20.8</v>
          </cell>
          <cell r="D14">
            <v>4.7</v>
          </cell>
          <cell r="E14">
            <v>69.666666666666671</v>
          </cell>
          <cell r="F14">
            <v>99</v>
          </cell>
          <cell r="G14">
            <v>37</v>
          </cell>
          <cell r="H14">
            <v>12.6</v>
          </cell>
          <cell r="I14" t="str">
            <v>S</v>
          </cell>
          <cell r="J14">
            <v>24.840000000000003</v>
          </cell>
          <cell r="K14">
            <v>0</v>
          </cell>
        </row>
        <row r="15">
          <cell r="B15">
            <v>13.716666666666669</v>
          </cell>
          <cell r="C15">
            <v>24.1</v>
          </cell>
          <cell r="D15">
            <v>5.2</v>
          </cell>
          <cell r="E15">
            <v>63.875</v>
          </cell>
          <cell r="F15">
            <v>97</v>
          </cell>
          <cell r="G15">
            <v>21</v>
          </cell>
          <cell r="H15">
            <v>10.08</v>
          </cell>
          <cell r="I15" t="str">
            <v>S</v>
          </cell>
          <cell r="J15">
            <v>20.52</v>
          </cell>
          <cell r="K15">
            <v>0</v>
          </cell>
        </row>
        <row r="16">
          <cell r="B16">
            <v>17.658333333333335</v>
          </cell>
          <cell r="C16">
            <v>28.2</v>
          </cell>
          <cell r="D16">
            <v>9</v>
          </cell>
          <cell r="E16">
            <v>47.5</v>
          </cell>
          <cell r="F16">
            <v>75</v>
          </cell>
          <cell r="G16">
            <v>19</v>
          </cell>
          <cell r="H16">
            <v>14.76</v>
          </cell>
          <cell r="I16" t="str">
            <v>NE</v>
          </cell>
          <cell r="J16">
            <v>27</v>
          </cell>
          <cell r="K16">
            <v>0</v>
          </cell>
        </row>
        <row r="17">
          <cell r="B17">
            <v>19.666666666666668</v>
          </cell>
          <cell r="C17">
            <v>28.6</v>
          </cell>
          <cell r="D17">
            <v>13.1</v>
          </cell>
          <cell r="E17">
            <v>49.791666666666664</v>
          </cell>
          <cell r="F17">
            <v>70</v>
          </cell>
          <cell r="G17">
            <v>24</v>
          </cell>
          <cell r="H17">
            <v>19.8</v>
          </cell>
          <cell r="I17" t="str">
            <v>NE</v>
          </cell>
          <cell r="J17">
            <v>32.76</v>
          </cell>
          <cell r="K17">
            <v>0</v>
          </cell>
        </row>
        <row r="18">
          <cell r="B18">
            <v>20.037500000000001</v>
          </cell>
          <cell r="C18">
            <v>29.5</v>
          </cell>
          <cell r="D18">
            <v>12.9</v>
          </cell>
          <cell r="E18">
            <v>53.208333333333336</v>
          </cell>
          <cell r="F18">
            <v>78</v>
          </cell>
          <cell r="G18">
            <v>24</v>
          </cell>
          <cell r="H18">
            <v>19.8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17.179166666666667</v>
          </cell>
          <cell r="C19">
            <v>20.7</v>
          </cell>
          <cell r="D19">
            <v>14.5</v>
          </cell>
          <cell r="E19">
            <v>78.208333333333329</v>
          </cell>
          <cell r="F19">
            <v>93</v>
          </cell>
          <cell r="G19">
            <v>60</v>
          </cell>
          <cell r="H19">
            <v>11.520000000000001</v>
          </cell>
          <cell r="I19" t="str">
            <v>SO</v>
          </cell>
          <cell r="J19">
            <v>37.800000000000004</v>
          </cell>
          <cell r="K19">
            <v>0.4</v>
          </cell>
        </row>
        <row r="20">
          <cell r="B20">
            <v>18.120833333333334</v>
          </cell>
          <cell r="C20">
            <v>25.4</v>
          </cell>
          <cell r="D20">
            <v>13.4</v>
          </cell>
          <cell r="E20">
            <v>82.333333333333329</v>
          </cell>
          <cell r="F20">
            <v>98</v>
          </cell>
          <cell r="G20">
            <v>49</v>
          </cell>
          <cell r="H20">
            <v>16.2</v>
          </cell>
          <cell r="I20" t="str">
            <v>NE</v>
          </cell>
          <cell r="J20">
            <v>32.4</v>
          </cell>
          <cell r="K20">
            <v>0.4</v>
          </cell>
        </row>
        <row r="21">
          <cell r="B21">
            <v>19.270833333333332</v>
          </cell>
          <cell r="C21">
            <v>27.3</v>
          </cell>
          <cell r="D21">
            <v>13.9</v>
          </cell>
          <cell r="E21">
            <v>70.791666666666671</v>
          </cell>
          <cell r="F21">
            <v>90</v>
          </cell>
          <cell r="G21">
            <v>43</v>
          </cell>
          <cell r="H21">
            <v>20.52</v>
          </cell>
          <cell r="I21" t="str">
            <v>NE</v>
          </cell>
          <cell r="J21">
            <v>36</v>
          </cell>
          <cell r="K21">
            <v>0</v>
          </cell>
        </row>
        <row r="22">
          <cell r="B22">
            <v>21.179166666666667</v>
          </cell>
          <cell r="C22">
            <v>29.1</v>
          </cell>
          <cell r="D22">
            <v>15.3</v>
          </cell>
          <cell r="E22">
            <v>61.833333333333336</v>
          </cell>
          <cell r="F22">
            <v>87</v>
          </cell>
          <cell r="G22">
            <v>31</v>
          </cell>
          <cell r="H22">
            <v>25.2</v>
          </cell>
          <cell r="I22" t="str">
            <v>NE</v>
          </cell>
          <cell r="J22">
            <v>39.6</v>
          </cell>
          <cell r="K22">
            <v>0</v>
          </cell>
        </row>
        <row r="23">
          <cell r="B23">
            <v>23.7</v>
          </cell>
          <cell r="C23">
            <v>32.1</v>
          </cell>
          <cell r="D23">
            <v>17</v>
          </cell>
          <cell r="E23">
            <v>53.583333333333336</v>
          </cell>
          <cell r="F23">
            <v>77</v>
          </cell>
          <cell r="G23">
            <v>26</v>
          </cell>
          <cell r="H23">
            <v>29.16</v>
          </cell>
          <cell r="I23" t="str">
            <v>NE</v>
          </cell>
          <cell r="J23">
            <v>43.92</v>
          </cell>
          <cell r="K23">
            <v>0</v>
          </cell>
        </row>
        <row r="24">
          <cell r="B24">
            <v>15.554166666666665</v>
          </cell>
          <cell r="C24">
            <v>23.5</v>
          </cell>
          <cell r="D24">
            <v>9.6</v>
          </cell>
          <cell r="E24">
            <v>80.708333333333329</v>
          </cell>
          <cell r="F24">
            <v>96</v>
          </cell>
          <cell r="G24">
            <v>58</v>
          </cell>
          <cell r="H24">
            <v>26.64</v>
          </cell>
          <cell r="I24" t="str">
            <v>SO</v>
          </cell>
          <cell r="J24">
            <v>42.84</v>
          </cell>
          <cell r="K24">
            <v>0</v>
          </cell>
        </row>
        <row r="25">
          <cell r="B25">
            <v>10.516666666666666</v>
          </cell>
          <cell r="C25">
            <v>15.7</v>
          </cell>
          <cell r="D25">
            <v>8.1</v>
          </cell>
          <cell r="E25">
            <v>89.333333333333329</v>
          </cell>
          <cell r="F25">
            <v>97</v>
          </cell>
          <cell r="G25">
            <v>73</v>
          </cell>
          <cell r="H25">
            <v>19.079999999999998</v>
          </cell>
          <cell r="I25" t="str">
            <v>SO</v>
          </cell>
          <cell r="J25">
            <v>38.519999999999996</v>
          </cell>
          <cell r="K25">
            <v>0.4</v>
          </cell>
        </row>
        <row r="26">
          <cell r="B26">
            <v>10.495833333333335</v>
          </cell>
          <cell r="C26">
            <v>14</v>
          </cell>
          <cell r="D26">
            <v>8.4</v>
          </cell>
          <cell r="E26">
            <v>92.75</v>
          </cell>
          <cell r="F26">
            <v>97</v>
          </cell>
          <cell r="G26">
            <v>81</v>
          </cell>
          <cell r="H26">
            <v>12.24</v>
          </cell>
          <cell r="I26" t="str">
            <v>SO</v>
          </cell>
          <cell r="J26">
            <v>33.480000000000004</v>
          </cell>
          <cell r="K26">
            <v>2.5999999999999996</v>
          </cell>
        </row>
        <row r="27">
          <cell r="B27">
            <v>18.079166666666669</v>
          </cell>
          <cell r="C27">
            <v>28.1</v>
          </cell>
          <cell r="D27">
            <v>12.9</v>
          </cell>
          <cell r="E27">
            <v>84.041666666666671</v>
          </cell>
          <cell r="F27">
            <v>98</v>
          </cell>
          <cell r="G27">
            <v>53</v>
          </cell>
          <cell r="H27">
            <v>19.8</v>
          </cell>
          <cell r="I27" t="str">
            <v>NE</v>
          </cell>
          <cell r="J27">
            <v>36.36</v>
          </cell>
          <cell r="K27">
            <v>0.4</v>
          </cell>
        </row>
        <row r="28">
          <cell r="B28">
            <v>24.608333333333338</v>
          </cell>
          <cell r="C28">
            <v>33.799999999999997</v>
          </cell>
          <cell r="D28">
            <v>19</v>
          </cell>
          <cell r="E28">
            <v>63.25</v>
          </cell>
          <cell r="F28">
            <v>83</v>
          </cell>
          <cell r="G28">
            <v>37</v>
          </cell>
          <cell r="H28">
            <v>33.119999999999997</v>
          </cell>
          <cell r="I28" t="str">
            <v>NE</v>
          </cell>
          <cell r="J28">
            <v>66.600000000000009</v>
          </cell>
          <cell r="K28">
            <v>0</v>
          </cell>
        </row>
        <row r="29">
          <cell r="B29">
            <v>15.5875</v>
          </cell>
          <cell r="C29">
            <v>21.3</v>
          </cell>
          <cell r="D29">
            <v>9.1999999999999993</v>
          </cell>
          <cell r="E29">
            <v>56</v>
          </cell>
          <cell r="F29">
            <v>82</v>
          </cell>
          <cell r="G29">
            <v>27</v>
          </cell>
          <cell r="H29">
            <v>23.400000000000002</v>
          </cell>
          <cell r="I29" t="str">
            <v>S</v>
          </cell>
          <cell r="J29">
            <v>46.800000000000004</v>
          </cell>
          <cell r="K29">
            <v>0</v>
          </cell>
        </row>
        <row r="30">
          <cell r="B30">
            <v>13.370833333333332</v>
          </cell>
          <cell r="C30">
            <v>22.1</v>
          </cell>
          <cell r="D30">
            <v>4.4000000000000004</v>
          </cell>
          <cell r="E30">
            <v>43.916666666666664</v>
          </cell>
          <cell r="F30">
            <v>78</v>
          </cell>
          <cell r="G30">
            <v>13</v>
          </cell>
          <cell r="H30">
            <v>22.68</v>
          </cell>
          <cell r="I30" t="str">
            <v>S</v>
          </cell>
          <cell r="J30">
            <v>39.6</v>
          </cell>
          <cell r="K30">
            <v>0</v>
          </cell>
        </row>
        <row r="31">
          <cell r="B31">
            <v>15.008333333333335</v>
          </cell>
          <cell r="C31">
            <v>26.3</v>
          </cell>
          <cell r="D31">
            <v>4.7</v>
          </cell>
          <cell r="E31">
            <v>47.416666666666664</v>
          </cell>
          <cell r="F31">
            <v>69</v>
          </cell>
          <cell r="G31">
            <v>33</v>
          </cell>
          <cell r="H31">
            <v>18.720000000000002</v>
          </cell>
          <cell r="I31" t="str">
            <v>L</v>
          </cell>
          <cell r="J31">
            <v>40.680000000000007</v>
          </cell>
          <cell r="K31">
            <v>0</v>
          </cell>
        </row>
        <row r="32">
          <cell r="B32">
            <v>21.837500000000002</v>
          </cell>
          <cell r="C32">
            <v>31.3</v>
          </cell>
          <cell r="D32">
            <v>14.9</v>
          </cell>
          <cell r="E32">
            <v>55.708333333333336</v>
          </cell>
          <cell r="F32">
            <v>77</v>
          </cell>
          <cell r="G32">
            <v>35</v>
          </cell>
          <cell r="H32">
            <v>23.040000000000003</v>
          </cell>
          <cell r="I32" t="str">
            <v>NE</v>
          </cell>
          <cell r="J32">
            <v>38.880000000000003</v>
          </cell>
          <cell r="K32">
            <v>0</v>
          </cell>
        </row>
        <row r="33">
          <cell r="B33">
            <v>25.737500000000008</v>
          </cell>
          <cell r="C33">
            <v>33.9</v>
          </cell>
          <cell r="D33">
            <v>19.3</v>
          </cell>
          <cell r="E33">
            <v>50.958333333333336</v>
          </cell>
          <cell r="F33">
            <v>75</v>
          </cell>
          <cell r="G33">
            <v>25</v>
          </cell>
          <cell r="H33">
            <v>29.880000000000003</v>
          </cell>
          <cell r="I33" t="str">
            <v>NE</v>
          </cell>
          <cell r="J33">
            <v>50.4</v>
          </cell>
          <cell r="K33">
            <v>0</v>
          </cell>
        </row>
        <row r="34">
          <cell r="B34">
            <v>26.770833333333339</v>
          </cell>
          <cell r="C34">
            <v>36.5</v>
          </cell>
          <cell r="D34">
            <v>19.7</v>
          </cell>
          <cell r="E34">
            <v>38.75</v>
          </cell>
          <cell r="F34">
            <v>54</v>
          </cell>
          <cell r="G34">
            <v>20</v>
          </cell>
          <cell r="H34">
            <v>22.68</v>
          </cell>
          <cell r="I34" t="str">
            <v>NE</v>
          </cell>
          <cell r="J34">
            <v>48.6</v>
          </cell>
          <cell r="K34">
            <v>0</v>
          </cell>
        </row>
        <row r="35">
          <cell r="B35">
            <v>26.770833333333332</v>
          </cell>
          <cell r="C35">
            <v>34</v>
          </cell>
          <cell r="D35">
            <v>21.5</v>
          </cell>
          <cell r="E35">
            <v>46.791666666666664</v>
          </cell>
          <cell r="F35">
            <v>82</v>
          </cell>
          <cell r="G35">
            <v>33</v>
          </cell>
          <cell r="H35">
            <v>23.040000000000003</v>
          </cell>
          <cell r="I35" t="str">
            <v>N</v>
          </cell>
          <cell r="J35">
            <v>43.2</v>
          </cell>
          <cell r="K35">
            <v>2.4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19.866666666666671</v>
          </cell>
          <cell r="C5">
            <v>27.6</v>
          </cell>
          <cell r="D5">
            <v>14</v>
          </cell>
          <cell r="E5" t="str">
            <v>*</v>
          </cell>
          <cell r="F5" t="str">
            <v>*</v>
          </cell>
          <cell r="G5" t="str">
            <v>*</v>
          </cell>
          <cell r="H5">
            <v>16.920000000000002</v>
          </cell>
          <cell r="I5" t="str">
            <v>S</v>
          </cell>
          <cell r="J5">
            <v>24.12</v>
          </cell>
          <cell r="K5">
            <v>0</v>
          </cell>
        </row>
        <row r="6">
          <cell r="B6">
            <v>22.224999999999998</v>
          </cell>
          <cell r="C6">
            <v>31.6</v>
          </cell>
          <cell r="D6">
            <v>16.3</v>
          </cell>
          <cell r="E6" t="str">
            <v>*</v>
          </cell>
          <cell r="F6" t="str">
            <v>*</v>
          </cell>
          <cell r="G6" t="str">
            <v>*</v>
          </cell>
          <cell r="H6">
            <v>14.4</v>
          </cell>
          <cell r="I6" t="str">
            <v>S</v>
          </cell>
          <cell r="J6">
            <v>23.759999999999998</v>
          </cell>
          <cell r="K6">
            <v>0</v>
          </cell>
        </row>
        <row r="7">
          <cell r="B7">
            <v>22.958333333333332</v>
          </cell>
          <cell r="C7">
            <v>32.6</v>
          </cell>
          <cell r="D7">
            <v>15.2</v>
          </cell>
          <cell r="E7" t="str">
            <v>*</v>
          </cell>
          <cell r="F7" t="str">
            <v>*</v>
          </cell>
          <cell r="G7" t="str">
            <v>*</v>
          </cell>
          <cell r="H7">
            <v>18.720000000000002</v>
          </cell>
          <cell r="I7" t="str">
            <v>S</v>
          </cell>
          <cell r="J7">
            <v>34.56</v>
          </cell>
          <cell r="K7">
            <v>0</v>
          </cell>
        </row>
        <row r="8">
          <cell r="B8">
            <v>19.729166666666668</v>
          </cell>
          <cell r="C8">
            <v>25</v>
          </cell>
          <cell r="D8">
            <v>18.100000000000001</v>
          </cell>
          <cell r="E8" t="str">
            <v>*</v>
          </cell>
          <cell r="F8" t="str">
            <v>*</v>
          </cell>
          <cell r="G8" t="str">
            <v>*</v>
          </cell>
          <cell r="H8">
            <v>20.52</v>
          </cell>
          <cell r="I8" t="str">
            <v>S</v>
          </cell>
          <cell r="J8">
            <v>33.840000000000003</v>
          </cell>
          <cell r="K8">
            <v>1.2</v>
          </cell>
        </row>
        <row r="9">
          <cell r="B9">
            <v>19.162500000000001</v>
          </cell>
          <cell r="C9">
            <v>25</v>
          </cell>
          <cell r="D9">
            <v>16.3</v>
          </cell>
          <cell r="E9" t="str">
            <v>*</v>
          </cell>
          <cell r="F9" t="str">
            <v>*</v>
          </cell>
          <cell r="G9" t="str">
            <v>*</v>
          </cell>
          <cell r="H9">
            <v>20.52</v>
          </cell>
          <cell r="I9" t="str">
            <v>SE</v>
          </cell>
          <cell r="J9">
            <v>34.56</v>
          </cell>
          <cell r="K9">
            <v>0.4</v>
          </cell>
        </row>
        <row r="10">
          <cell r="B10">
            <v>16.999999999999996</v>
          </cell>
          <cell r="C10">
            <v>19.100000000000001</v>
          </cell>
          <cell r="D10">
            <v>15.8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25.92</v>
          </cell>
          <cell r="I10" t="str">
            <v>SE</v>
          </cell>
          <cell r="J10">
            <v>42.12</v>
          </cell>
          <cell r="K10">
            <v>2.1999999999999997</v>
          </cell>
        </row>
        <row r="11">
          <cell r="B11">
            <v>20.891666666666662</v>
          </cell>
          <cell r="C11">
            <v>31</v>
          </cell>
          <cell r="D11">
            <v>15.2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15.48</v>
          </cell>
          <cell r="I11" t="str">
            <v>L</v>
          </cell>
          <cell r="J11">
            <v>27.36</v>
          </cell>
          <cell r="K11">
            <v>0.2</v>
          </cell>
        </row>
        <row r="12">
          <cell r="B12">
            <v>23.808333333333337</v>
          </cell>
          <cell r="C12">
            <v>31.2</v>
          </cell>
          <cell r="D12">
            <v>17.3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17.64</v>
          </cell>
          <cell r="I12" t="str">
            <v>L</v>
          </cell>
          <cell r="J12">
            <v>32.76</v>
          </cell>
          <cell r="K12">
            <v>0</v>
          </cell>
        </row>
        <row r="13">
          <cell r="B13">
            <v>19.129166666666666</v>
          </cell>
          <cell r="C13">
            <v>25.3</v>
          </cell>
          <cell r="D13">
            <v>14.4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29.880000000000003</v>
          </cell>
          <cell r="I13" t="str">
            <v>S</v>
          </cell>
          <cell r="J13">
            <v>52.2</v>
          </cell>
          <cell r="K13">
            <v>0</v>
          </cell>
        </row>
        <row r="14">
          <cell r="B14">
            <v>14.508333333333333</v>
          </cell>
          <cell r="C14">
            <v>26.2</v>
          </cell>
          <cell r="D14">
            <v>5.6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18.720000000000002</v>
          </cell>
          <cell r="I14" t="str">
            <v>S</v>
          </cell>
          <cell r="J14">
            <v>29.16</v>
          </cell>
          <cell r="K14">
            <v>0</v>
          </cell>
        </row>
        <row r="15">
          <cell r="B15">
            <v>16.183333333333334</v>
          </cell>
          <cell r="C15">
            <v>29.3</v>
          </cell>
          <cell r="D15">
            <v>5.3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17.28</v>
          </cell>
          <cell r="I15" t="str">
            <v>S</v>
          </cell>
          <cell r="J15">
            <v>28.44</v>
          </cell>
          <cell r="K15">
            <v>0</v>
          </cell>
        </row>
        <row r="16">
          <cell r="B16">
            <v>19.074999999999999</v>
          </cell>
          <cell r="C16">
            <v>31.8</v>
          </cell>
          <cell r="D16">
            <v>7.5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18.720000000000002</v>
          </cell>
          <cell r="I16" t="str">
            <v>S</v>
          </cell>
          <cell r="J16">
            <v>27</v>
          </cell>
          <cell r="K16">
            <v>0</v>
          </cell>
        </row>
        <row r="17">
          <cell r="B17">
            <v>19.741666666666667</v>
          </cell>
          <cell r="C17">
            <v>32.5</v>
          </cell>
          <cell r="D17">
            <v>7.6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16.2</v>
          </cell>
          <cell r="I17" t="str">
            <v>S</v>
          </cell>
          <cell r="J17">
            <v>31.680000000000003</v>
          </cell>
          <cell r="K17">
            <v>0</v>
          </cell>
        </row>
        <row r="18">
          <cell r="B18">
            <v>22.145833333333332</v>
          </cell>
          <cell r="C18">
            <v>35.200000000000003</v>
          </cell>
          <cell r="D18">
            <v>9.6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17.28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22.170833333333331</v>
          </cell>
          <cell r="C19">
            <v>31.9</v>
          </cell>
          <cell r="D19">
            <v>13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23.759999999999998</v>
          </cell>
          <cell r="I19" t="str">
            <v>S</v>
          </cell>
          <cell r="J19">
            <v>38.519999999999996</v>
          </cell>
          <cell r="K19">
            <v>0</v>
          </cell>
        </row>
        <row r="20">
          <cell r="B20">
            <v>19.324999999999999</v>
          </cell>
          <cell r="C20">
            <v>25.1</v>
          </cell>
          <cell r="D20">
            <v>16.600000000000001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26.28</v>
          </cell>
          <cell r="I20" t="str">
            <v>SE</v>
          </cell>
          <cell r="J20">
            <v>48.24</v>
          </cell>
          <cell r="K20">
            <v>3.8</v>
          </cell>
        </row>
        <row r="21">
          <cell r="B21">
            <v>20.212500000000002</v>
          </cell>
          <cell r="C21">
            <v>31</v>
          </cell>
          <cell r="D21">
            <v>13.7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16.559999999999999</v>
          </cell>
          <cell r="I21" t="str">
            <v>S</v>
          </cell>
          <cell r="J21">
            <v>25.2</v>
          </cell>
          <cell r="K21">
            <v>0.60000000000000009</v>
          </cell>
        </row>
        <row r="22">
          <cell r="B22">
            <v>22.458333333333329</v>
          </cell>
          <cell r="C22">
            <v>32.299999999999997</v>
          </cell>
          <cell r="D22">
            <v>15.4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16.2</v>
          </cell>
          <cell r="I22" t="str">
            <v>S</v>
          </cell>
          <cell r="J22">
            <v>29.880000000000003</v>
          </cell>
          <cell r="K22">
            <v>0</v>
          </cell>
        </row>
        <row r="23">
          <cell r="B23">
            <v>24.808333333333337</v>
          </cell>
          <cell r="C23">
            <v>34.5</v>
          </cell>
          <cell r="D23">
            <v>17.7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21.240000000000002</v>
          </cell>
          <cell r="I23" t="str">
            <v>S</v>
          </cell>
          <cell r="J23">
            <v>33.480000000000004</v>
          </cell>
          <cell r="K23">
            <v>0</v>
          </cell>
        </row>
        <row r="24">
          <cell r="B24">
            <v>22.749999999999996</v>
          </cell>
          <cell r="C24">
            <v>31.7</v>
          </cell>
          <cell r="D24">
            <v>17.399999999999999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24.840000000000003</v>
          </cell>
          <cell r="I24" t="str">
            <v>S</v>
          </cell>
          <cell r="J24">
            <v>43.2</v>
          </cell>
          <cell r="K24">
            <v>0</v>
          </cell>
        </row>
        <row r="25">
          <cell r="B25">
            <v>17.708333333333332</v>
          </cell>
          <cell r="C25">
            <v>27.4</v>
          </cell>
          <cell r="D25">
            <v>11.1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13.68</v>
          </cell>
          <cell r="I25" t="str">
            <v>SO</v>
          </cell>
          <cell r="J25">
            <v>27.36</v>
          </cell>
          <cell r="K25">
            <v>0</v>
          </cell>
        </row>
        <row r="26">
          <cell r="B26">
            <v>17.341666666666661</v>
          </cell>
          <cell r="C26">
            <v>20.2</v>
          </cell>
          <cell r="D26">
            <v>14.1</v>
          </cell>
          <cell r="E26">
            <v>90.666666666666671</v>
          </cell>
          <cell r="F26">
            <v>93</v>
          </cell>
          <cell r="G26">
            <v>88</v>
          </cell>
          <cell r="H26">
            <v>22.68</v>
          </cell>
          <cell r="I26" t="str">
            <v>S</v>
          </cell>
          <cell r="J26">
            <v>35.64</v>
          </cell>
          <cell r="K26">
            <v>0.2</v>
          </cell>
        </row>
        <row r="27">
          <cell r="B27">
            <v>23.216666666666665</v>
          </cell>
          <cell r="C27">
            <v>33.9</v>
          </cell>
          <cell r="D27">
            <v>14.4</v>
          </cell>
          <cell r="E27">
            <v>84.142857142857139</v>
          </cell>
          <cell r="F27">
            <v>95</v>
          </cell>
          <cell r="G27">
            <v>47</v>
          </cell>
          <cell r="H27">
            <v>16.920000000000002</v>
          </cell>
          <cell r="I27" t="str">
            <v>SE</v>
          </cell>
          <cell r="J27">
            <v>36</v>
          </cell>
          <cell r="K27">
            <v>0</v>
          </cell>
        </row>
        <row r="28">
          <cell r="B28">
            <v>26.275000000000006</v>
          </cell>
          <cell r="C28">
            <v>36.200000000000003</v>
          </cell>
          <cell r="D28">
            <v>18.5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27.720000000000002</v>
          </cell>
          <cell r="I28" t="str">
            <v>S</v>
          </cell>
          <cell r="J28">
            <v>50.76</v>
          </cell>
          <cell r="K28">
            <v>0</v>
          </cell>
        </row>
        <row r="29">
          <cell r="B29">
            <v>20.295833333333334</v>
          </cell>
          <cell r="C29">
            <v>27.7</v>
          </cell>
          <cell r="D29">
            <v>13.5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34.200000000000003</v>
          </cell>
          <cell r="I29" t="str">
            <v>S</v>
          </cell>
          <cell r="J29">
            <v>58.32</v>
          </cell>
          <cell r="K29">
            <v>6</v>
          </cell>
        </row>
        <row r="30">
          <cell r="B30">
            <v>16.720833333333335</v>
          </cell>
          <cell r="C30">
            <v>26</v>
          </cell>
          <cell r="D30">
            <v>10.199999999999999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27.720000000000002</v>
          </cell>
          <cell r="I30" t="str">
            <v>S</v>
          </cell>
          <cell r="J30">
            <v>48.24</v>
          </cell>
          <cell r="K30">
            <v>0</v>
          </cell>
        </row>
        <row r="31">
          <cell r="B31">
            <v>18.862499999999997</v>
          </cell>
          <cell r="C31">
            <v>31.5</v>
          </cell>
          <cell r="D31">
            <v>9.4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19.440000000000001</v>
          </cell>
          <cell r="I31" t="str">
            <v>S</v>
          </cell>
          <cell r="J31">
            <v>39.96</v>
          </cell>
          <cell r="K31">
            <v>0</v>
          </cell>
        </row>
        <row r="32">
          <cell r="B32">
            <v>25.091666666666669</v>
          </cell>
          <cell r="C32">
            <v>35.200000000000003</v>
          </cell>
          <cell r="D32">
            <v>18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21.96</v>
          </cell>
          <cell r="I32" t="str">
            <v>SE</v>
          </cell>
          <cell r="J32">
            <v>48.96</v>
          </cell>
          <cell r="K32">
            <v>0</v>
          </cell>
        </row>
        <row r="33">
          <cell r="B33">
            <v>27.141666666666666</v>
          </cell>
          <cell r="C33">
            <v>34.9</v>
          </cell>
          <cell r="D33">
            <v>17.2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17.64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26.987499999999997</v>
          </cell>
          <cell r="C34">
            <v>35.9</v>
          </cell>
          <cell r="D34">
            <v>15.4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22.32</v>
          </cell>
          <cell r="I34" t="str">
            <v>L</v>
          </cell>
          <cell r="J34">
            <v>36</v>
          </cell>
          <cell r="K34">
            <v>0</v>
          </cell>
        </row>
        <row r="35">
          <cell r="B35">
            <v>24.733333333333331</v>
          </cell>
          <cell r="C35">
            <v>35.5</v>
          </cell>
          <cell r="D35">
            <v>16.399999999999999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24.840000000000003</v>
          </cell>
          <cell r="I35" t="str">
            <v>S</v>
          </cell>
          <cell r="J35">
            <v>39.24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19.104166666666668</v>
          </cell>
          <cell r="C5">
            <v>27</v>
          </cell>
          <cell r="D5">
            <v>14.3</v>
          </cell>
          <cell r="E5">
            <v>50.705882352941174</v>
          </cell>
          <cell r="F5">
            <v>64</v>
          </cell>
          <cell r="G5">
            <v>26</v>
          </cell>
          <cell r="H5">
            <v>14.4</v>
          </cell>
          <cell r="I5" t="str">
            <v>S</v>
          </cell>
          <cell r="J5">
            <v>30.6</v>
          </cell>
          <cell r="K5">
            <v>0</v>
          </cell>
        </row>
        <row r="6">
          <cell r="B6">
            <v>21.429166666666671</v>
          </cell>
          <cell r="C6">
            <v>28</v>
          </cell>
          <cell r="D6">
            <v>16.7</v>
          </cell>
          <cell r="E6" t="str">
            <v>*</v>
          </cell>
          <cell r="F6" t="str">
            <v>*</v>
          </cell>
          <cell r="G6" t="str">
            <v>*</v>
          </cell>
          <cell r="H6">
            <v>15.120000000000001</v>
          </cell>
          <cell r="I6" t="str">
            <v>L</v>
          </cell>
          <cell r="J6">
            <v>29.880000000000003</v>
          </cell>
          <cell r="K6">
            <v>0</v>
          </cell>
        </row>
        <row r="7">
          <cell r="B7">
            <v>18.791666666666668</v>
          </cell>
          <cell r="C7">
            <v>22.2</v>
          </cell>
          <cell r="D7">
            <v>17.5</v>
          </cell>
          <cell r="E7">
            <v>90.555555555555557</v>
          </cell>
          <cell r="F7">
            <v>96</v>
          </cell>
          <cell r="G7">
            <v>82</v>
          </cell>
          <cell r="H7">
            <v>17.64</v>
          </cell>
          <cell r="I7" t="str">
            <v>L</v>
          </cell>
          <cell r="J7">
            <v>33.480000000000004</v>
          </cell>
          <cell r="K7">
            <v>13.600000000000001</v>
          </cell>
        </row>
        <row r="8">
          <cell r="B8">
            <v>18.175000000000001</v>
          </cell>
          <cell r="C8">
            <v>19.2</v>
          </cell>
          <cell r="D8">
            <v>17.399999999999999</v>
          </cell>
          <cell r="E8">
            <v>93.375</v>
          </cell>
          <cell r="F8">
            <v>97</v>
          </cell>
          <cell r="G8">
            <v>88</v>
          </cell>
          <cell r="H8">
            <v>10.44</v>
          </cell>
          <cell r="I8" t="str">
            <v>L</v>
          </cell>
          <cell r="J8">
            <v>16.2</v>
          </cell>
          <cell r="K8">
            <v>3.4000000000000004</v>
          </cell>
        </row>
        <row r="9">
          <cell r="B9">
            <v>17.208333333333336</v>
          </cell>
          <cell r="C9">
            <v>18.600000000000001</v>
          </cell>
          <cell r="D9">
            <v>15.7</v>
          </cell>
          <cell r="E9">
            <v>95</v>
          </cell>
          <cell r="F9">
            <v>98</v>
          </cell>
          <cell r="G9">
            <v>88</v>
          </cell>
          <cell r="H9">
            <v>9.7200000000000006</v>
          </cell>
          <cell r="I9" t="str">
            <v>S</v>
          </cell>
          <cell r="J9">
            <v>23.759999999999998</v>
          </cell>
          <cell r="K9">
            <v>16.600000000000001</v>
          </cell>
        </row>
        <row r="10">
          <cell r="B10">
            <v>17.295833333333331</v>
          </cell>
          <cell r="C10">
            <v>22.1</v>
          </cell>
          <cell r="D10">
            <v>14.8</v>
          </cell>
          <cell r="E10">
            <v>86.875</v>
          </cell>
          <cell r="F10">
            <v>97</v>
          </cell>
          <cell r="G10">
            <v>62</v>
          </cell>
          <cell r="H10">
            <v>16.2</v>
          </cell>
          <cell r="I10" t="str">
            <v>NE</v>
          </cell>
          <cell r="J10">
            <v>22.32</v>
          </cell>
          <cell r="K10">
            <v>5.8000000000000007</v>
          </cell>
        </row>
        <row r="11">
          <cell r="B11">
            <v>18.370833333333334</v>
          </cell>
          <cell r="C11">
            <v>24.7</v>
          </cell>
          <cell r="D11">
            <v>13.6</v>
          </cell>
          <cell r="E11">
            <v>83.25</v>
          </cell>
          <cell r="F11">
            <v>98</v>
          </cell>
          <cell r="G11">
            <v>59</v>
          </cell>
          <cell r="H11">
            <v>23.759999999999998</v>
          </cell>
          <cell r="I11" t="str">
            <v>NE</v>
          </cell>
          <cell r="J11">
            <v>37.080000000000005</v>
          </cell>
          <cell r="K11">
            <v>0</v>
          </cell>
        </row>
        <row r="12">
          <cell r="B12">
            <v>18.287499999999998</v>
          </cell>
          <cell r="C12">
            <v>21.8</v>
          </cell>
          <cell r="D12">
            <v>16.2</v>
          </cell>
          <cell r="E12">
            <v>88.666666666666671</v>
          </cell>
          <cell r="F12">
            <v>97</v>
          </cell>
          <cell r="G12">
            <v>71</v>
          </cell>
          <cell r="H12">
            <v>17.64</v>
          </cell>
          <cell r="I12" t="str">
            <v>L</v>
          </cell>
          <cell r="J12">
            <v>31.319999999999997</v>
          </cell>
          <cell r="K12">
            <v>21.4</v>
          </cell>
        </row>
        <row r="13">
          <cell r="B13">
            <v>15.975000000000001</v>
          </cell>
          <cell r="C13">
            <v>20.8</v>
          </cell>
          <cell r="D13">
            <v>11.4</v>
          </cell>
          <cell r="E13">
            <v>68.791666666666671</v>
          </cell>
          <cell r="F13">
            <v>98</v>
          </cell>
          <cell r="G13">
            <v>39</v>
          </cell>
          <cell r="H13">
            <v>19.8</v>
          </cell>
          <cell r="I13" t="str">
            <v>SO</v>
          </cell>
          <cell r="J13">
            <v>39.96</v>
          </cell>
          <cell r="K13">
            <v>7.6000000000000005</v>
          </cell>
        </row>
        <row r="14">
          <cell r="B14">
            <v>11.658333333333331</v>
          </cell>
          <cell r="C14">
            <v>21.8</v>
          </cell>
          <cell r="D14">
            <v>4.4000000000000004</v>
          </cell>
          <cell r="E14">
            <v>70.458333333333329</v>
          </cell>
          <cell r="F14">
            <v>97</v>
          </cell>
          <cell r="G14">
            <v>35</v>
          </cell>
          <cell r="H14">
            <v>8.64</v>
          </cell>
          <cell r="I14" t="str">
            <v>SO</v>
          </cell>
          <cell r="J14">
            <v>23.040000000000003</v>
          </cell>
          <cell r="K14">
            <v>0</v>
          </cell>
        </row>
        <row r="15">
          <cell r="B15">
            <v>13.887499999999998</v>
          </cell>
          <cell r="C15">
            <v>25.3</v>
          </cell>
          <cell r="D15">
            <v>5.3</v>
          </cell>
          <cell r="E15">
            <v>64.791666666666671</v>
          </cell>
          <cell r="F15">
            <v>97</v>
          </cell>
          <cell r="G15">
            <v>18</v>
          </cell>
          <cell r="H15">
            <v>11.16</v>
          </cell>
          <cell r="I15" t="str">
            <v>SE</v>
          </cell>
          <cell r="J15">
            <v>19.8</v>
          </cell>
          <cell r="K15">
            <v>0</v>
          </cell>
        </row>
        <row r="16">
          <cell r="B16">
            <v>16.583333333333332</v>
          </cell>
          <cell r="C16">
            <v>28.8</v>
          </cell>
          <cell r="D16">
            <v>5.2</v>
          </cell>
          <cell r="E16">
            <v>69.9375</v>
          </cell>
          <cell r="F16">
            <v>95</v>
          </cell>
          <cell r="G16">
            <v>27</v>
          </cell>
          <cell r="H16">
            <v>13.68</v>
          </cell>
          <cell r="I16" t="str">
            <v>S</v>
          </cell>
          <cell r="J16">
            <v>28.8</v>
          </cell>
          <cell r="K16">
            <v>0</v>
          </cell>
        </row>
        <row r="17">
          <cell r="B17">
            <v>20.466666666666669</v>
          </cell>
          <cell r="C17">
            <v>29.4</v>
          </cell>
          <cell r="D17">
            <v>11.1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20.16</v>
          </cell>
          <cell r="I17" t="str">
            <v>L</v>
          </cell>
          <cell r="J17">
            <v>31.319999999999997</v>
          </cell>
          <cell r="K17">
            <v>0</v>
          </cell>
        </row>
        <row r="18">
          <cell r="B18">
            <v>20.924999999999997</v>
          </cell>
          <cell r="C18">
            <v>30.4</v>
          </cell>
          <cell r="D18">
            <v>11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16.2</v>
          </cell>
          <cell r="I18" t="str">
            <v>L</v>
          </cell>
          <cell r="J18">
            <v>31.680000000000003</v>
          </cell>
          <cell r="K18">
            <v>0</v>
          </cell>
        </row>
        <row r="19">
          <cell r="B19">
            <v>18.100000000000001</v>
          </cell>
          <cell r="C19">
            <v>23.1</v>
          </cell>
          <cell r="D19">
            <v>14.5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12.24</v>
          </cell>
          <cell r="I19" t="str">
            <v>S</v>
          </cell>
          <cell r="J19">
            <v>31.680000000000003</v>
          </cell>
          <cell r="K19">
            <v>0.4</v>
          </cell>
        </row>
        <row r="20">
          <cell r="B20">
            <v>18.574999999999999</v>
          </cell>
          <cell r="C20">
            <v>24.4</v>
          </cell>
          <cell r="D20">
            <v>14.1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15.48</v>
          </cell>
          <cell r="I20" t="str">
            <v>L</v>
          </cell>
          <cell r="J20">
            <v>28.8</v>
          </cell>
          <cell r="K20">
            <v>0</v>
          </cell>
        </row>
        <row r="21">
          <cell r="B21">
            <v>19.929166666666667</v>
          </cell>
          <cell r="C21">
            <v>28.5</v>
          </cell>
          <cell r="D21">
            <v>13.8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16.920000000000002</v>
          </cell>
          <cell r="I21" t="str">
            <v>L</v>
          </cell>
          <cell r="J21">
            <v>36.36</v>
          </cell>
          <cell r="K21">
            <v>0</v>
          </cell>
        </row>
        <row r="22">
          <cell r="B22">
            <v>21.820833333333336</v>
          </cell>
          <cell r="C22">
            <v>30.6</v>
          </cell>
          <cell r="D22">
            <v>14.5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21.240000000000002</v>
          </cell>
          <cell r="I22" t="str">
            <v>L</v>
          </cell>
          <cell r="J22">
            <v>36.72</v>
          </cell>
          <cell r="K22">
            <v>0</v>
          </cell>
        </row>
        <row r="23">
          <cell r="B23">
            <v>24.824999999999992</v>
          </cell>
          <cell r="C23">
            <v>33.5</v>
          </cell>
          <cell r="D23">
            <v>15.6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24.12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18.645833333333332</v>
          </cell>
          <cell r="C24">
            <v>26.8</v>
          </cell>
          <cell r="D24">
            <v>13.3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20.16</v>
          </cell>
          <cell r="I24" t="str">
            <v>SO</v>
          </cell>
          <cell r="J24">
            <v>33.840000000000003</v>
          </cell>
          <cell r="K24">
            <v>0</v>
          </cell>
        </row>
        <row r="25">
          <cell r="B25">
            <v>11.665217391304346</v>
          </cell>
          <cell r="C25">
            <v>14.7</v>
          </cell>
          <cell r="D25">
            <v>9.5</v>
          </cell>
          <cell r="E25">
            <v>83.4</v>
          </cell>
          <cell r="F25">
            <v>87</v>
          </cell>
          <cell r="G25">
            <v>79</v>
          </cell>
          <cell r="H25">
            <v>21.240000000000002</v>
          </cell>
          <cell r="I25" t="str">
            <v>SO</v>
          </cell>
          <cell r="J25">
            <v>39.96</v>
          </cell>
          <cell r="K25">
            <v>1.6</v>
          </cell>
        </row>
        <row r="26">
          <cell r="B26">
            <v>11.862500000000002</v>
          </cell>
          <cell r="C26">
            <v>15.2</v>
          </cell>
          <cell r="D26">
            <v>10.1</v>
          </cell>
          <cell r="E26">
            <v>92.166666666666671</v>
          </cell>
          <cell r="F26">
            <v>97</v>
          </cell>
          <cell r="G26">
            <v>81</v>
          </cell>
          <cell r="H26">
            <v>11.520000000000001</v>
          </cell>
          <cell r="I26" t="str">
            <v>SO</v>
          </cell>
          <cell r="J26">
            <v>36</v>
          </cell>
          <cell r="K26">
            <v>27.599999999999994</v>
          </cell>
        </row>
        <row r="27">
          <cell r="B27">
            <v>19.033333333333335</v>
          </cell>
          <cell r="C27">
            <v>29.5</v>
          </cell>
          <cell r="D27">
            <v>13.6</v>
          </cell>
          <cell r="E27">
            <v>90.777777777777771</v>
          </cell>
          <cell r="F27">
            <v>98</v>
          </cell>
          <cell r="G27">
            <v>57</v>
          </cell>
          <cell r="H27">
            <v>19.079999999999998</v>
          </cell>
          <cell r="I27" t="str">
            <v>NE</v>
          </cell>
          <cell r="J27">
            <v>34.200000000000003</v>
          </cell>
          <cell r="K27">
            <v>0</v>
          </cell>
        </row>
        <row r="28">
          <cell r="B28">
            <v>24.783333333333331</v>
          </cell>
          <cell r="C28">
            <v>34.4</v>
          </cell>
          <cell r="D28">
            <v>18.7</v>
          </cell>
          <cell r="E28" t="str">
            <v>*</v>
          </cell>
          <cell r="F28" t="str">
            <v>*</v>
          </cell>
          <cell r="G28" t="str">
            <v>*</v>
          </cell>
          <cell r="H28">
            <v>32.4</v>
          </cell>
          <cell r="I28" t="str">
            <v>L</v>
          </cell>
          <cell r="J28">
            <v>60.480000000000004</v>
          </cell>
          <cell r="K28">
            <v>16</v>
          </cell>
        </row>
        <row r="29">
          <cell r="B29">
            <v>16.5</v>
          </cell>
          <cell r="C29">
            <v>24.1</v>
          </cell>
          <cell r="D29">
            <v>11.4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21.240000000000002</v>
          </cell>
          <cell r="I29" t="str">
            <v>S</v>
          </cell>
          <cell r="J29">
            <v>57.6</v>
          </cell>
          <cell r="K29">
            <v>0.2</v>
          </cell>
        </row>
        <row r="30">
          <cell r="B30">
            <v>14.795833333333333</v>
          </cell>
          <cell r="C30">
            <v>22</v>
          </cell>
          <cell r="D30">
            <v>7.7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15.48</v>
          </cell>
          <cell r="I30" t="str">
            <v>S</v>
          </cell>
          <cell r="J30">
            <v>33.119999999999997</v>
          </cell>
          <cell r="K30">
            <v>0</v>
          </cell>
        </row>
        <row r="31">
          <cell r="B31">
            <v>15.174999999999999</v>
          </cell>
          <cell r="C31">
            <v>26.6</v>
          </cell>
          <cell r="D31">
            <v>5.9</v>
          </cell>
          <cell r="E31">
            <v>58.61904761904762</v>
          </cell>
          <cell r="F31">
            <v>82</v>
          </cell>
          <cell r="G31">
            <v>36</v>
          </cell>
          <cell r="H31">
            <v>20.52</v>
          </cell>
          <cell r="I31" t="str">
            <v>S</v>
          </cell>
          <cell r="J31">
            <v>33.480000000000004</v>
          </cell>
          <cell r="K31">
            <v>0</v>
          </cell>
        </row>
        <row r="32">
          <cell r="B32">
            <v>22.4375</v>
          </cell>
          <cell r="C32">
            <v>31.9</v>
          </cell>
          <cell r="D32">
            <v>14.5</v>
          </cell>
          <cell r="E32">
            <v>62.5625</v>
          </cell>
          <cell r="F32">
            <v>80</v>
          </cell>
          <cell r="G32">
            <v>48</v>
          </cell>
          <cell r="H32">
            <v>21.96</v>
          </cell>
          <cell r="I32" t="str">
            <v>L</v>
          </cell>
          <cell r="J32">
            <v>37.440000000000005</v>
          </cell>
          <cell r="K32">
            <v>0</v>
          </cell>
        </row>
        <row r="33">
          <cell r="B33">
            <v>26.112500000000001</v>
          </cell>
          <cell r="C33">
            <v>33.700000000000003</v>
          </cell>
          <cell r="D33">
            <v>19.2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26.64</v>
          </cell>
          <cell r="I33" t="str">
            <v>L</v>
          </cell>
          <cell r="J33">
            <v>40.680000000000007</v>
          </cell>
          <cell r="K33">
            <v>0</v>
          </cell>
        </row>
        <row r="34">
          <cell r="B34">
            <v>25.966666666666669</v>
          </cell>
          <cell r="C34">
            <v>36</v>
          </cell>
          <cell r="D34">
            <v>17.7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20.52</v>
          </cell>
          <cell r="I34" t="str">
            <v>L</v>
          </cell>
          <cell r="J34">
            <v>36.72</v>
          </cell>
          <cell r="K34">
            <v>0</v>
          </cell>
        </row>
        <row r="35">
          <cell r="B35">
            <v>27.075000000000003</v>
          </cell>
          <cell r="C35">
            <v>35.299999999999997</v>
          </cell>
          <cell r="D35">
            <v>20.100000000000001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23.759999999999998</v>
          </cell>
          <cell r="I35" t="str">
            <v>L</v>
          </cell>
          <cell r="J35">
            <v>38.159999999999997</v>
          </cell>
          <cell r="K35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14.591666666666667</v>
          </cell>
          <cell r="C5">
            <v>24.6</v>
          </cell>
          <cell r="D5">
            <v>7.2</v>
          </cell>
          <cell r="E5">
            <v>65.791666666666671</v>
          </cell>
          <cell r="F5">
            <v>95</v>
          </cell>
          <cell r="G5">
            <v>30</v>
          </cell>
          <cell r="H5">
            <v>10.08</v>
          </cell>
          <cell r="I5" t="str">
            <v>S</v>
          </cell>
          <cell r="J5">
            <v>20.16</v>
          </cell>
          <cell r="K5">
            <v>0</v>
          </cell>
        </row>
        <row r="6">
          <cell r="B6">
            <v>17.937499999999996</v>
          </cell>
          <cell r="C6">
            <v>24</v>
          </cell>
          <cell r="D6">
            <v>12</v>
          </cell>
          <cell r="E6">
            <v>72.625</v>
          </cell>
          <cell r="F6">
            <v>96</v>
          </cell>
          <cell r="G6">
            <v>48</v>
          </cell>
          <cell r="H6">
            <v>20.88</v>
          </cell>
          <cell r="I6" t="str">
            <v>NE</v>
          </cell>
          <cell r="J6">
            <v>31.680000000000003</v>
          </cell>
          <cell r="K6">
            <v>4.5999999999999996</v>
          </cell>
        </row>
        <row r="7">
          <cell r="B7">
            <v>17.274999999999995</v>
          </cell>
          <cell r="C7">
            <v>17.899999999999999</v>
          </cell>
          <cell r="D7">
            <v>16.899999999999999</v>
          </cell>
          <cell r="E7">
            <v>95.5</v>
          </cell>
          <cell r="F7">
            <v>97</v>
          </cell>
          <cell r="G7">
            <v>92</v>
          </cell>
          <cell r="H7">
            <v>18</v>
          </cell>
          <cell r="I7" t="str">
            <v>NE</v>
          </cell>
          <cell r="J7">
            <v>29.880000000000003</v>
          </cell>
          <cell r="K7">
            <v>74.40000000000002</v>
          </cell>
        </row>
        <row r="8">
          <cell r="B8">
            <v>17.566666666666666</v>
          </cell>
          <cell r="C8">
            <v>19.2</v>
          </cell>
          <cell r="D8">
            <v>16.8</v>
          </cell>
          <cell r="E8">
            <v>94.666666666666671</v>
          </cell>
          <cell r="F8">
            <v>97</v>
          </cell>
          <cell r="G8">
            <v>88</v>
          </cell>
          <cell r="H8">
            <v>8.2799999999999994</v>
          </cell>
          <cell r="I8" t="str">
            <v>NE</v>
          </cell>
          <cell r="J8">
            <v>15.840000000000002</v>
          </cell>
          <cell r="K8">
            <v>0.2</v>
          </cell>
        </row>
        <row r="9">
          <cell r="B9">
            <v>15.649999999999997</v>
          </cell>
          <cell r="C9">
            <v>18.100000000000001</v>
          </cell>
          <cell r="D9">
            <v>13.1</v>
          </cell>
          <cell r="E9">
            <v>83.916666666666671</v>
          </cell>
          <cell r="F9">
            <v>98</v>
          </cell>
          <cell r="G9">
            <v>57</v>
          </cell>
          <cell r="H9">
            <v>8.2799999999999994</v>
          </cell>
          <cell r="I9" t="str">
            <v>S</v>
          </cell>
          <cell r="J9">
            <v>18</v>
          </cell>
          <cell r="K9">
            <v>0</v>
          </cell>
        </row>
        <row r="10">
          <cell r="B10">
            <v>16.049999999999997</v>
          </cell>
          <cell r="C10">
            <v>24</v>
          </cell>
          <cell r="D10">
            <v>9.4</v>
          </cell>
          <cell r="E10">
            <v>72.625</v>
          </cell>
          <cell r="F10">
            <v>97</v>
          </cell>
          <cell r="G10">
            <v>34</v>
          </cell>
          <cell r="H10">
            <v>10.8</v>
          </cell>
          <cell r="I10" t="str">
            <v>L</v>
          </cell>
          <cell r="J10">
            <v>19.8</v>
          </cell>
          <cell r="K10">
            <v>0</v>
          </cell>
        </row>
        <row r="11">
          <cell r="B11">
            <v>17.091666666666669</v>
          </cell>
          <cell r="C11">
            <v>21.7</v>
          </cell>
          <cell r="D11">
            <v>12.1</v>
          </cell>
          <cell r="E11">
            <v>85.375</v>
          </cell>
          <cell r="F11">
            <v>98</v>
          </cell>
          <cell r="G11">
            <v>66</v>
          </cell>
          <cell r="H11">
            <v>27</v>
          </cell>
          <cell r="I11" t="str">
            <v>NE</v>
          </cell>
          <cell r="J11">
            <v>45.36</v>
          </cell>
          <cell r="K11">
            <v>0</v>
          </cell>
        </row>
        <row r="12">
          <cell r="B12">
            <v>17.408333333333328</v>
          </cell>
          <cell r="C12">
            <v>20.399999999999999</v>
          </cell>
          <cell r="D12">
            <v>15.2</v>
          </cell>
          <cell r="E12">
            <v>88.875</v>
          </cell>
          <cell r="F12">
            <v>97</v>
          </cell>
          <cell r="G12">
            <v>73</v>
          </cell>
          <cell r="H12">
            <v>24.840000000000003</v>
          </cell>
          <cell r="I12" t="str">
            <v>NE</v>
          </cell>
          <cell r="J12">
            <v>38.159999999999997</v>
          </cell>
          <cell r="K12">
            <v>15.200000000000001</v>
          </cell>
        </row>
        <row r="13">
          <cell r="B13">
            <v>13.670833333333333</v>
          </cell>
          <cell r="C13">
            <v>18.5</v>
          </cell>
          <cell r="D13">
            <v>8.3000000000000007</v>
          </cell>
          <cell r="E13">
            <v>71.416666666666671</v>
          </cell>
          <cell r="F13">
            <v>97</v>
          </cell>
          <cell r="G13">
            <v>37</v>
          </cell>
          <cell r="H13">
            <v>20.52</v>
          </cell>
          <cell r="I13" t="str">
            <v>SO</v>
          </cell>
          <cell r="J13">
            <v>39.96</v>
          </cell>
          <cell r="K13">
            <v>0.4</v>
          </cell>
        </row>
        <row r="14">
          <cell r="B14">
            <v>11.645833333333334</v>
          </cell>
          <cell r="C14">
            <v>19.399999999999999</v>
          </cell>
          <cell r="D14">
            <v>4.5999999999999996</v>
          </cell>
          <cell r="E14">
            <v>74.708333333333329</v>
          </cell>
          <cell r="F14">
            <v>98</v>
          </cell>
          <cell r="G14">
            <v>41</v>
          </cell>
          <cell r="H14">
            <v>13.68</v>
          </cell>
          <cell r="I14" t="str">
            <v>SO</v>
          </cell>
          <cell r="J14">
            <v>26.28</v>
          </cell>
          <cell r="K14">
            <v>0</v>
          </cell>
        </row>
        <row r="15">
          <cell r="B15">
            <v>12.179166666666667</v>
          </cell>
          <cell r="C15">
            <v>22.4</v>
          </cell>
          <cell r="D15">
            <v>3.4</v>
          </cell>
          <cell r="E15">
            <v>70.75</v>
          </cell>
          <cell r="F15">
            <v>99</v>
          </cell>
          <cell r="G15">
            <v>27</v>
          </cell>
          <cell r="H15">
            <v>9.3600000000000012</v>
          </cell>
          <cell r="I15" t="str">
            <v>NE</v>
          </cell>
          <cell r="J15">
            <v>18.720000000000002</v>
          </cell>
          <cell r="K15">
            <v>0</v>
          </cell>
        </row>
        <row r="16">
          <cell r="B16">
            <v>15.666666666666664</v>
          </cell>
          <cell r="C16">
            <v>27.5</v>
          </cell>
          <cell r="D16">
            <v>5.2</v>
          </cell>
          <cell r="E16">
            <v>60.708333333333336</v>
          </cell>
          <cell r="F16">
            <v>96</v>
          </cell>
          <cell r="G16">
            <v>21</v>
          </cell>
          <cell r="H16">
            <v>20.52</v>
          </cell>
          <cell r="I16" t="str">
            <v>NE</v>
          </cell>
          <cell r="J16">
            <v>38.519999999999996</v>
          </cell>
          <cell r="K16">
            <v>0</v>
          </cell>
        </row>
        <row r="17">
          <cell r="B17">
            <v>18.491666666666667</v>
          </cell>
          <cell r="C17">
            <v>27.8</v>
          </cell>
          <cell r="D17">
            <v>7.9</v>
          </cell>
          <cell r="E17">
            <v>53</v>
          </cell>
          <cell r="F17">
            <v>90</v>
          </cell>
          <cell r="G17">
            <v>27</v>
          </cell>
          <cell r="H17">
            <v>28.8</v>
          </cell>
          <cell r="I17" t="str">
            <v>NE</v>
          </cell>
          <cell r="J17">
            <v>43.92</v>
          </cell>
          <cell r="K17">
            <v>0</v>
          </cell>
        </row>
        <row r="18">
          <cell r="B18">
            <v>18.799999999999997</v>
          </cell>
          <cell r="C18">
            <v>28.8</v>
          </cell>
          <cell r="D18">
            <v>6.8</v>
          </cell>
          <cell r="E18">
            <v>56.125</v>
          </cell>
          <cell r="F18">
            <v>94</v>
          </cell>
          <cell r="G18">
            <v>29</v>
          </cell>
          <cell r="H18">
            <v>25.92</v>
          </cell>
          <cell r="I18" t="str">
            <v>NE</v>
          </cell>
          <cell r="J18">
            <v>39.24</v>
          </cell>
          <cell r="K18">
            <v>0</v>
          </cell>
        </row>
        <row r="19">
          <cell r="B19">
            <v>18.229166666666668</v>
          </cell>
          <cell r="C19">
            <v>24.5</v>
          </cell>
          <cell r="D19">
            <v>14.3</v>
          </cell>
          <cell r="E19">
            <v>76.791666666666671</v>
          </cell>
          <cell r="F19">
            <v>94</v>
          </cell>
          <cell r="G19">
            <v>50</v>
          </cell>
          <cell r="H19">
            <v>11.879999999999999</v>
          </cell>
          <cell r="I19" t="str">
            <v>SO</v>
          </cell>
          <cell r="J19">
            <v>30.6</v>
          </cell>
          <cell r="K19">
            <v>1.4</v>
          </cell>
        </row>
        <row r="20">
          <cell r="B20">
            <v>18.491666666666664</v>
          </cell>
          <cell r="C20">
            <v>25.5</v>
          </cell>
          <cell r="D20">
            <v>12.6</v>
          </cell>
          <cell r="E20">
            <v>82.583333333333329</v>
          </cell>
          <cell r="F20">
            <v>98</v>
          </cell>
          <cell r="G20">
            <v>50</v>
          </cell>
          <cell r="H20">
            <v>15.48</v>
          </cell>
          <cell r="I20" t="str">
            <v>L</v>
          </cell>
          <cell r="J20">
            <v>35.28</v>
          </cell>
          <cell r="K20">
            <v>0.8</v>
          </cell>
        </row>
        <row r="21">
          <cell r="B21">
            <v>19.262499999999999</v>
          </cell>
          <cell r="C21">
            <v>26.9</v>
          </cell>
          <cell r="D21">
            <v>12.6</v>
          </cell>
          <cell r="E21">
            <v>71.375</v>
          </cell>
          <cell r="F21">
            <v>96</v>
          </cell>
          <cell r="G21">
            <v>44</v>
          </cell>
          <cell r="H21">
            <v>23.759999999999998</v>
          </cell>
          <cell r="I21" t="str">
            <v>NE</v>
          </cell>
          <cell r="J21">
            <v>36.36</v>
          </cell>
          <cell r="K21">
            <v>0</v>
          </cell>
        </row>
        <row r="22">
          <cell r="B22">
            <v>20.258333333333333</v>
          </cell>
          <cell r="C22">
            <v>28.7</v>
          </cell>
          <cell r="D22">
            <v>12.7</v>
          </cell>
          <cell r="E22">
            <v>66.166666666666671</v>
          </cell>
          <cell r="F22">
            <v>92</v>
          </cell>
          <cell r="G22">
            <v>37</v>
          </cell>
          <cell r="H22">
            <v>24.48</v>
          </cell>
          <cell r="I22" t="str">
            <v>NE</v>
          </cell>
          <cell r="J22">
            <v>44.28</v>
          </cell>
          <cell r="K22">
            <v>0</v>
          </cell>
        </row>
        <row r="23">
          <cell r="B23">
            <v>22.183333333333337</v>
          </cell>
          <cell r="C23">
            <v>32.1</v>
          </cell>
          <cell r="D23">
            <v>13.7</v>
          </cell>
          <cell r="E23">
            <v>60.791666666666664</v>
          </cell>
          <cell r="F23">
            <v>88</v>
          </cell>
          <cell r="G23">
            <v>28</v>
          </cell>
          <cell r="H23">
            <v>29.52</v>
          </cell>
          <cell r="I23" t="str">
            <v>NE</v>
          </cell>
          <cell r="J23">
            <v>46.800000000000004</v>
          </cell>
          <cell r="K23">
            <v>0</v>
          </cell>
        </row>
        <row r="24">
          <cell r="B24">
            <v>14.579166666666667</v>
          </cell>
          <cell r="C24">
            <v>23</v>
          </cell>
          <cell r="D24">
            <v>9.6999999999999993</v>
          </cell>
          <cell r="E24">
            <v>86.666666666666671</v>
          </cell>
          <cell r="F24">
            <v>96</v>
          </cell>
          <cell r="G24">
            <v>63</v>
          </cell>
          <cell r="H24">
            <v>18.36</v>
          </cell>
          <cell r="I24" t="str">
            <v>SO</v>
          </cell>
          <cell r="J24">
            <v>33.480000000000004</v>
          </cell>
          <cell r="K24">
            <v>0.2</v>
          </cell>
        </row>
        <row r="25">
          <cell r="B25">
            <v>9.9</v>
          </cell>
          <cell r="C25">
            <v>13.4</v>
          </cell>
          <cell r="D25">
            <v>8.3000000000000007</v>
          </cell>
          <cell r="E25">
            <v>90.25</v>
          </cell>
          <cell r="F25">
            <v>96</v>
          </cell>
          <cell r="G25">
            <v>80</v>
          </cell>
          <cell r="H25">
            <v>15.840000000000002</v>
          </cell>
          <cell r="I25" t="str">
            <v>SO</v>
          </cell>
          <cell r="J25">
            <v>32.4</v>
          </cell>
          <cell r="K25">
            <v>1</v>
          </cell>
        </row>
        <row r="26">
          <cell r="B26">
            <v>11.295833333333334</v>
          </cell>
          <cell r="C26">
            <v>16.5</v>
          </cell>
          <cell r="D26">
            <v>8.6999999999999993</v>
          </cell>
          <cell r="E26">
            <v>87.5</v>
          </cell>
          <cell r="F26">
            <v>95</v>
          </cell>
          <cell r="G26">
            <v>66</v>
          </cell>
          <cell r="H26">
            <v>10.8</v>
          </cell>
          <cell r="I26" t="str">
            <v>SO</v>
          </cell>
          <cell r="J26">
            <v>20.88</v>
          </cell>
          <cell r="K26">
            <v>3</v>
          </cell>
        </row>
        <row r="27">
          <cell r="B27">
            <v>17.724999999999998</v>
          </cell>
          <cell r="C27">
            <v>27.1</v>
          </cell>
          <cell r="D27">
            <v>12.7</v>
          </cell>
          <cell r="E27">
            <v>84.333333333333329</v>
          </cell>
          <cell r="F27">
            <v>98</v>
          </cell>
          <cell r="G27">
            <v>55</v>
          </cell>
          <cell r="H27">
            <v>24.840000000000003</v>
          </cell>
          <cell r="I27" t="str">
            <v>NE</v>
          </cell>
          <cell r="J27">
            <v>36</v>
          </cell>
          <cell r="K27">
            <v>0</v>
          </cell>
        </row>
        <row r="28">
          <cell r="B28">
            <v>24.508333333333329</v>
          </cell>
          <cell r="C28">
            <v>33.4</v>
          </cell>
          <cell r="D28">
            <v>19.5</v>
          </cell>
          <cell r="E28">
            <v>63.541666666666664</v>
          </cell>
          <cell r="F28">
            <v>83</v>
          </cell>
          <cell r="G28">
            <v>37</v>
          </cell>
          <cell r="H28">
            <v>29.16</v>
          </cell>
          <cell r="I28" t="str">
            <v>NE</v>
          </cell>
          <cell r="J28">
            <v>63</v>
          </cell>
          <cell r="K28">
            <v>1.2</v>
          </cell>
        </row>
        <row r="29">
          <cell r="B29">
            <v>14.679166666666667</v>
          </cell>
          <cell r="C29">
            <v>19.899999999999999</v>
          </cell>
          <cell r="D29">
            <v>9</v>
          </cell>
          <cell r="E29">
            <v>59.333333333333336</v>
          </cell>
          <cell r="F29">
            <v>87</v>
          </cell>
          <cell r="G29">
            <v>31</v>
          </cell>
          <cell r="H29">
            <v>27.720000000000002</v>
          </cell>
          <cell r="I29" t="str">
            <v>S</v>
          </cell>
          <cell r="J29">
            <v>50.04</v>
          </cell>
          <cell r="K29">
            <v>0</v>
          </cell>
        </row>
        <row r="30">
          <cell r="B30">
            <v>11.85</v>
          </cell>
          <cell r="C30">
            <v>19.8</v>
          </cell>
          <cell r="D30">
            <v>2.8</v>
          </cell>
          <cell r="E30">
            <v>49.833333333333336</v>
          </cell>
          <cell r="F30">
            <v>87</v>
          </cell>
          <cell r="G30">
            <v>18</v>
          </cell>
          <cell r="H30">
            <v>17.28</v>
          </cell>
          <cell r="I30" t="str">
            <v>S</v>
          </cell>
          <cell r="J30">
            <v>34.56</v>
          </cell>
          <cell r="K30">
            <v>0</v>
          </cell>
        </row>
        <row r="31">
          <cell r="B31">
            <v>12.958333333333334</v>
          </cell>
          <cell r="C31">
            <v>25.9</v>
          </cell>
          <cell r="D31">
            <v>0.4</v>
          </cell>
          <cell r="E31">
            <v>57.166666666666664</v>
          </cell>
          <cell r="F31">
            <v>94</v>
          </cell>
          <cell r="G31">
            <v>28</v>
          </cell>
          <cell r="H31">
            <v>18.36</v>
          </cell>
          <cell r="I31" t="str">
            <v>NE</v>
          </cell>
          <cell r="J31">
            <v>31.680000000000003</v>
          </cell>
          <cell r="K31">
            <v>0</v>
          </cell>
        </row>
        <row r="32">
          <cell r="B32">
            <v>20.870833333333334</v>
          </cell>
          <cell r="C32">
            <v>30.3</v>
          </cell>
          <cell r="D32">
            <v>14.3</v>
          </cell>
          <cell r="E32">
            <v>54</v>
          </cell>
          <cell r="F32">
            <v>69</v>
          </cell>
          <cell r="G32">
            <v>39</v>
          </cell>
          <cell r="H32">
            <v>25.92</v>
          </cell>
          <cell r="I32" t="str">
            <v>NE</v>
          </cell>
          <cell r="J32">
            <v>43.2</v>
          </cell>
          <cell r="K32">
            <v>0</v>
          </cell>
        </row>
        <row r="33">
          <cell r="B33">
            <v>25.345833333333331</v>
          </cell>
          <cell r="C33">
            <v>33.799999999999997</v>
          </cell>
          <cell r="D33">
            <v>18.399999999999999</v>
          </cell>
          <cell r="E33">
            <v>54.291666666666664</v>
          </cell>
          <cell r="F33">
            <v>81</v>
          </cell>
          <cell r="G33">
            <v>27</v>
          </cell>
          <cell r="H33">
            <v>34.56</v>
          </cell>
          <cell r="I33" t="str">
            <v>NE</v>
          </cell>
          <cell r="J33">
            <v>53.64</v>
          </cell>
          <cell r="K33">
            <v>0</v>
          </cell>
        </row>
        <row r="34">
          <cell r="B34">
            <v>25.629166666666666</v>
          </cell>
          <cell r="C34">
            <v>36.1</v>
          </cell>
          <cell r="D34">
            <v>16.100000000000001</v>
          </cell>
          <cell r="E34">
            <v>43.875</v>
          </cell>
          <cell r="F34">
            <v>72</v>
          </cell>
          <cell r="G34">
            <v>22</v>
          </cell>
          <cell r="H34">
            <v>28.08</v>
          </cell>
          <cell r="I34" t="str">
            <v>NE</v>
          </cell>
          <cell r="J34">
            <v>44.28</v>
          </cell>
          <cell r="K34">
            <v>0</v>
          </cell>
        </row>
        <row r="35">
          <cell r="B35">
            <v>24.225000000000005</v>
          </cell>
          <cell r="C35">
            <v>30.1</v>
          </cell>
          <cell r="D35">
            <v>18.600000000000001</v>
          </cell>
          <cell r="E35">
            <v>57.458333333333336</v>
          </cell>
          <cell r="F35">
            <v>88</v>
          </cell>
          <cell r="G35">
            <v>34</v>
          </cell>
          <cell r="H35">
            <v>29.52</v>
          </cell>
          <cell r="I35" t="str">
            <v>NE</v>
          </cell>
          <cell r="J35">
            <v>81</v>
          </cell>
          <cell r="K35">
            <v>11.2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19.650000000000002</v>
          </cell>
          <cell r="C5">
            <v>26.6</v>
          </cell>
          <cell r="D5">
            <v>14.1</v>
          </cell>
          <cell r="E5">
            <v>43.541666666666664</v>
          </cell>
          <cell r="F5">
            <v>68</v>
          </cell>
          <cell r="G5">
            <v>27</v>
          </cell>
          <cell r="H5">
            <v>16.559999999999999</v>
          </cell>
          <cell r="I5" t="str">
            <v>SE</v>
          </cell>
          <cell r="J5">
            <v>34.56</v>
          </cell>
          <cell r="K5">
            <v>0</v>
          </cell>
        </row>
        <row r="6">
          <cell r="B6">
            <v>21.262500000000003</v>
          </cell>
          <cell r="C6">
            <v>26.6</v>
          </cell>
          <cell r="D6">
            <v>16.5</v>
          </cell>
          <cell r="E6">
            <v>60.458333333333336</v>
          </cell>
          <cell r="F6">
            <v>81</v>
          </cell>
          <cell r="G6">
            <v>41</v>
          </cell>
          <cell r="H6">
            <v>12.24</v>
          </cell>
          <cell r="I6" t="str">
            <v>SE</v>
          </cell>
          <cell r="J6">
            <v>25.92</v>
          </cell>
          <cell r="K6">
            <v>0</v>
          </cell>
        </row>
        <row r="7">
          <cell r="B7">
            <v>19.304166666666667</v>
          </cell>
          <cell r="C7">
            <v>23</v>
          </cell>
          <cell r="D7">
            <v>17.8</v>
          </cell>
          <cell r="E7">
            <v>84.125</v>
          </cell>
          <cell r="F7">
            <v>96</v>
          </cell>
          <cell r="G7">
            <v>60</v>
          </cell>
          <cell r="H7">
            <v>16.2</v>
          </cell>
          <cell r="I7" t="str">
            <v>SE</v>
          </cell>
          <cell r="J7">
            <v>32.76</v>
          </cell>
          <cell r="K7">
            <v>4.2</v>
          </cell>
        </row>
        <row r="8">
          <cell r="B8">
            <v>18.024999999999999</v>
          </cell>
          <cell r="C8">
            <v>19.7</v>
          </cell>
          <cell r="D8">
            <v>16.600000000000001</v>
          </cell>
          <cell r="E8">
            <v>92.208333333333329</v>
          </cell>
          <cell r="F8">
            <v>97</v>
          </cell>
          <cell r="G8">
            <v>81</v>
          </cell>
          <cell r="H8">
            <v>6.84</v>
          </cell>
          <cell r="I8" t="str">
            <v>L</v>
          </cell>
          <cell r="J8">
            <v>18.720000000000002</v>
          </cell>
          <cell r="K8">
            <v>0.60000000000000009</v>
          </cell>
        </row>
        <row r="9">
          <cell r="B9">
            <v>16.917391304347827</v>
          </cell>
          <cell r="C9">
            <v>17.899999999999999</v>
          </cell>
          <cell r="D9">
            <v>15.6</v>
          </cell>
          <cell r="E9">
            <v>94.565217391304344</v>
          </cell>
          <cell r="F9">
            <v>97</v>
          </cell>
          <cell r="G9">
            <v>88</v>
          </cell>
          <cell r="H9">
            <v>8.64</v>
          </cell>
          <cell r="I9" t="str">
            <v>SE</v>
          </cell>
          <cell r="J9">
            <v>21.6</v>
          </cell>
          <cell r="K9">
            <v>20.8</v>
          </cell>
        </row>
        <row r="10">
          <cell r="B10">
            <v>17.270833333333336</v>
          </cell>
          <cell r="C10">
            <v>22.3</v>
          </cell>
          <cell r="D10">
            <v>14.5</v>
          </cell>
          <cell r="E10">
            <v>85.916666666666671</v>
          </cell>
          <cell r="F10">
            <v>97</v>
          </cell>
          <cell r="G10">
            <v>57</v>
          </cell>
          <cell r="H10">
            <v>9.3600000000000012</v>
          </cell>
          <cell r="I10" t="str">
            <v>L</v>
          </cell>
          <cell r="J10">
            <v>23.759999999999998</v>
          </cell>
          <cell r="K10">
            <v>5.6</v>
          </cell>
        </row>
        <row r="11">
          <cell r="B11">
            <v>18.587500000000002</v>
          </cell>
          <cell r="C11">
            <v>24.2</v>
          </cell>
          <cell r="D11">
            <v>14.7</v>
          </cell>
          <cell r="E11">
            <v>85.166666666666671</v>
          </cell>
          <cell r="F11">
            <v>98</v>
          </cell>
          <cell r="G11">
            <v>62</v>
          </cell>
          <cell r="H11">
            <v>16.2</v>
          </cell>
          <cell r="I11" t="str">
            <v>NE</v>
          </cell>
          <cell r="J11">
            <v>37.080000000000005</v>
          </cell>
          <cell r="K11">
            <v>0.2</v>
          </cell>
        </row>
        <row r="12">
          <cell r="B12">
            <v>18.358333333333334</v>
          </cell>
          <cell r="C12">
            <v>20.8</v>
          </cell>
          <cell r="D12">
            <v>16.399999999999999</v>
          </cell>
          <cell r="E12">
            <v>89.583333333333329</v>
          </cell>
          <cell r="F12">
            <v>98</v>
          </cell>
          <cell r="G12">
            <v>74</v>
          </cell>
          <cell r="H12">
            <v>15.48</v>
          </cell>
          <cell r="I12" t="str">
            <v>L</v>
          </cell>
          <cell r="J12">
            <v>29.52</v>
          </cell>
          <cell r="K12">
            <v>31</v>
          </cell>
        </row>
        <row r="13">
          <cell r="B13">
            <v>16.179166666666671</v>
          </cell>
          <cell r="C13">
            <v>20.9</v>
          </cell>
          <cell r="D13">
            <v>10.9</v>
          </cell>
          <cell r="E13">
            <v>63.541666666666664</v>
          </cell>
          <cell r="F13">
            <v>96</v>
          </cell>
          <cell r="G13">
            <v>32</v>
          </cell>
          <cell r="H13">
            <v>17.64</v>
          </cell>
          <cell r="I13" t="str">
            <v>SO</v>
          </cell>
          <cell r="J13">
            <v>39.96</v>
          </cell>
          <cell r="K13">
            <v>0.2</v>
          </cell>
        </row>
        <row r="14">
          <cell r="B14">
            <v>12.525</v>
          </cell>
          <cell r="C14">
            <v>22.2</v>
          </cell>
          <cell r="D14">
            <v>3.2</v>
          </cell>
          <cell r="E14">
            <v>60.958333333333336</v>
          </cell>
          <cell r="F14">
            <v>96</v>
          </cell>
          <cell r="G14">
            <v>33</v>
          </cell>
          <cell r="H14">
            <v>10.44</v>
          </cell>
          <cell r="I14" t="str">
            <v>SE</v>
          </cell>
          <cell r="J14">
            <v>23.759999999999998</v>
          </cell>
          <cell r="K14">
            <v>0</v>
          </cell>
        </row>
        <row r="15">
          <cell r="B15">
            <v>15.162500000000001</v>
          </cell>
          <cell r="C15">
            <v>25.9</v>
          </cell>
          <cell r="D15">
            <v>5.9</v>
          </cell>
          <cell r="E15">
            <v>58.791666666666664</v>
          </cell>
          <cell r="F15">
            <v>94</v>
          </cell>
          <cell r="G15">
            <v>22</v>
          </cell>
          <cell r="H15">
            <v>11.16</v>
          </cell>
          <cell r="I15" t="str">
            <v>SE</v>
          </cell>
          <cell r="J15">
            <v>25.56</v>
          </cell>
          <cell r="K15">
            <v>0</v>
          </cell>
        </row>
        <row r="16">
          <cell r="B16">
            <v>18.087500000000002</v>
          </cell>
          <cell r="C16">
            <v>29.5</v>
          </cell>
          <cell r="D16">
            <v>7.6</v>
          </cell>
          <cell r="E16">
            <v>45.625</v>
          </cell>
          <cell r="F16">
            <v>82</v>
          </cell>
          <cell r="G16">
            <v>18</v>
          </cell>
          <cell r="H16">
            <v>11.16</v>
          </cell>
          <cell r="I16" t="str">
            <v>SE</v>
          </cell>
          <cell r="J16">
            <v>23.759999999999998</v>
          </cell>
          <cell r="K16">
            <v>0</v>
          </cell>
        </row>
        <row r="17">
          <cell r="B17">
            <v>19.799999999999997</v>
          </cell>
          <cell r="C17">
            <v>29.5</v>
          </cell>
          <cell r="D17">
            <v>11.6</v>
          </cell>
          <cell r="E17">
            <v>45.916666666666664</v>
          </cell>
          <cell r="F17">
            <v>63</v>
          </cell>
          <cell r="G17">
            <v>23</v>
          </cell>
          <cell r="H17">
            <v>14.4</v>
          </cell>
          <cell r="I17" t="str">
            <v>L</v>
          </cell>
          <cell r="J17">
            <v>26.64</v>
          </cell>
          <cell r="K17">
            <v>0</v>
          </cell>
        </row>
        <row r="18">
          <cell r="B18">
            <v>20.416666666666668</v>
          </cell>
          <cell r="C18">
            <v>30.4</v>
          </cell>
          <cell r="D18">
            <v>9.1</v>
          </cell>
          <cell r="E18">
            <v>49.125</v>
          </cell>
          <cell r="F18">
            <v>88</v>
          </cell>
          <cell r="G18">
            <v>23</v>
          </cell>
          <cell r="H18">
            <v>13.68</v>
          </cell>
          <cell r="I18" t="str">
            <v>SE</v>
          </cell>
          <cell r="J18">
            <v>29.880000000000003</v>
          </cell>
          <cell r="K18">
            <v>0</v>
          </cell>
        </row>
        <row r="19">
          <cell r="B19">
            <v>18.68333333333333</v>
          </cell>
          <cell r="C19">
            <v>22</v>
          </cell>
          <cell r="D19">
            <v>15.1</v>
          </cell>
          <cell r="E19">
            <v>68.333333333333329</v>
          </cell>
          <cell r="F19">
            <v>92</v>
          </cell>
          <cell r="G19">
            <v>51</v>
          </cell>
          <cell r="H19">
            <v>12.96</v>
          </cell>
          <cell r="I19" t="str">
            <v>S</v>
          </cell>
          <cell r="J19">
            <v>27.720000000000002</v>
          </cell>
          <cell r="K19">
            <v>0.60000000000000009</v>
          </cell>
        </row>
        <row r="20">
          <cell r="B20">
            <v>18.745833333333334</v>
          </cell>
          <cell r="C20">
            <v>25.4</v>
          </cell>
          <cell r="D20">
            <v>13.7</v>
          </cell>
          <cell r="E20">
            <v>80.791666666666671</v>
          </cell>
          <cell r="F20">
            <v>98</v>
          </cell>
          <cell r="G20">
            <v>51</v>
          </cell>
          <cell r="H20">
            <v>9.7200000000000006</v>
          </cell>
          <cell r="I20" t="str">
            <v>SO</v>
          </cell>
          <cell r="J20">
            <v>19.8</v>
          </cell>
          <cell r="K20">
            <v>0.2</v>
          </cell>
        </row>
        <row r="21">
          <cell r="B21">
            <v>19.929166666666667</v>
          </cell>
          <cell r="C21">
            <v>28.3</v>
          </cell>
          <cell r="D21">
            <v>14.2</v>
          </cell>
          <cell r="E21">
            <v>70.416666666666671</v>
          </cell>
          <cell r="F21">
            <v>91</v>
          </cell>
          <cell r="G21">
            <v>40</v>
          </cell>
          <cell r="H21">
            <v>15.840000000000002</v>
          </cell>
          <cell r="I21" t="str">
            <v>L</v>
          </cell>
          <cell r="J21">
            <v>34.92</v>
          </cell>
          <cell r="K21">
            <v>0</v>
          </cell>
        </row>
        <row r="22">
          <cell r="B22">
            <v>21.658333333333331</v>
          </cell>
          <cell r="C22">
            <v>30.3</v>
          </cell>
          <cell r="D22">
            <v>14.9</v>
          </cell>
          <cell r="E22">
            <v>61.333333333333336</v>
          </cell>
          <cell r="F22">
            <v>88</v>
          </cell>
          <cell r="G22">
            <v>29</v>
          </cell>
          <cell r="H22">
            <v>15.840000000000002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24.270833333333339</v>
          </cell>
          <cell r="C23">
            <v>33.5</v>
          </cell>
          <cell r="D23">
            <v>16.2</v>
          </cell>
          <cell r="E23">
            <v>52.416666666666664</v>
          </cell>
          <cell r="F23">
            <v>82</v>
          </cell>
          <cell r="G23">
            <v>24</v>
          </cell>
          <cell r="H23">
            <v>12.24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17.895833333333336</v>
          </cell>
          <cell r="C24">
            <v>26.6</v>
          </cell>
          <cell r="D24">
            <v>12.1</v>
          </cell>
          <cell r="E24">
            <v>72.208333333333329</v>
          </cell>
          <cell r="F24">
            <v>89</v>
          </cell>
          <cell r="G24">
            <v>44</v>
          </cell>
          <cell r="H24">
            <v>20.52</v>
          </cell>
          <cell r="I24" t="str">
            <v>SO</v>
          </cell>
          <cell r="J24">
            <v>39.6</v>
          </cell>
          <cell r="K24">
            <v>0</v>
          </cell>
        </row>
        <row r="25">
          <cell r="B25">
            <v>11.575000000000003</v>
          </cell>
          <cell r="C25">
            <v>15.6</v>
          </cell>
          <cell r="D25">
            <v>9.3000000000000007</v>
          </cell>
          <cell r="E25">
            <v>86.083333333333329</v>
          </cell>
          <cell r="F25">
            <v>93</v>
          </cell>
          <cell r="G25">
            <v>77</v>
          </cell>
          <cell r="H25">
            <v>15.48</v>
          </cell>
          <cell r="I25" t="str">
            <v>SO</v>
          </cell>
          <cell r="J25">
            <v>37.440000000000005</v>
          </cell>
          <cell r="K25">
            <v>3</v>
          </cell>
        </row>
        <row r="26">
          <cell r="B26">
            <v>11.549999999999999</v>
          </cell>
          <cell r="C26">
            <v>14.5</v>
          </cell>
          <cell r="D26">
            <v>9.8000000000000007</v>
          </cell>
          <cell r="E26">
            <v>92.333333333333329</v>
          </cell>
          <cell r="F26">
            <v>97</v>
          </cell>
          <cell r="G26">
            <v>84</v>
          </cell>
          <cell r="H26">
            <v>10.8</v>
          </cell>
          <cell r="I26" t="str">
            <v>SE</v>
          </cell>
          <cell r="J26">
            <v>24.12</v>
          </cell>
          <cell r="K26">
            <v>23</v>
          </cell>
        </row>
        <row r="27">
          <cell r="B27">
            <v>18.916666666666668</v>
          </cell>
          <cell r="C27">
            <v>29.5</v>
          </cell>
          <cell r="D27">
            <v>13.5</v>
          </cell>
          <cell r="E27">
            <v>82.208333333333329</v>
          </cell>
          <cell r="F27">
            <v>99</v>
          </cell>
          <cell r="G27">
            <v>48</v>
          </cell>
          <cell r="H27">
            <v>11.520000000000001</v>
          </cell>
          <cell r="I27" t="str">
            <v>NE</v>
          </cell>
          <cell r="J27">
            <v>28.8</v>
          </cell>
          <cell r="K27">
            <v>0.4</v>
          </cell>
        </row>
        <row r="28">
          <cell r="B28">
            <v>25.429166666666664</v>
          </cell>
          <cell r="C28">
            <v>34.4</v>
          </cell>
          <cell r="D28">
            <v>18.5</v>
          </cell>
          <cell r="E28">
            <v>62.125</v>
          </cell>
          <cell r="F28">
            <v>90</v>
          </cell>
          <cell r="G28">
            <v>37</v>
          </cell>
          <cell r="H28">
            <v>35.64</v>
          </cell>
          <cell r="I28" t="str">
            <v>NO</v>
          </cell>
          <cell r="J28">
            <v>58.680000000000007</v>
          </cell>
          <cell r="K28">
            <v>0</v>
          </cell>
        </row>
        <row r="29">
          <cell r="B29">
            <v>17.125</v>
          </cell>
          <cell r="C29">
            <v>25.3</v>
          </cell>
          <cell r="D29">
            <v>11.5</v>
          </cell>
          <cell r="E29">
            <v>53.333333333333336</v>
          </cell>
          <cell r="F29">
            <v>75</v>
          </cell>
          <cell r="G29">
            <v>28</v>
          </cell>
          <cell r="H29">
            <v>20.16</v>
          </cell>
          <cell r="I29" t="str">
            <v>S</v>
          </cell>
          <cell r="J29">
            <v>54.72</v>
          </cell>
          <cell r="K29">
            <v>0</v>
          </cell>
        </row>
        <row r="30">
          <cell r="B30">
            <v>15.741666666666669</v>
          </cell>
          <cell r="C30">
            <v>22.8</v>
          </cell>
          <cell r="D30">
            <v>9.1</v>
          </cell>
          <cell r="E30">
            <v>37.375</v>
          </cell>
          <cell r="F30">
            <v>58</v>
          </cell>
          <cell r="G30">
            <v>14</v>
          </cell>
          <cell r="H30">
            <v>17.64</v>
          </cell>
          <cell r="I30" t="str">
            <v>SE</v>
          </cell>
          <cell r="J30">
            <v>35.28</v>
          </cell>
          <cell r="K30">
            <v>0</v>
          </cell>
        </row>
        <row r="31">
          <cell r="B31">
            <v>17.920833333333331</v>
          </cell>
          <cell r="C31">
            <v>26.9</v>
          </cell>
          <cell r="D31">
            <v>10.199999999999999</v>
          </cell>
          <cell r="E31">
            <v>40.75</v>
          </cell>
          <cell r="F31">
            <v>57</v>
          </cell>
          <cell r="G31">
            <v>28</v>
          </cell>
          <cell r="H31">
            <v>14.76</v>
          </cell>
          <cell r="I31" t="str">
            <v>SE</v>
          </cell>
          <cell r="J31">
            <v>29.52</v>
          </cell>
          <cell r="K31">
            <v>0</v>
          </cell>
        </row>
        <row r="32">
          <cell r="B32">
            <v>21.908333333333335</v>
          </cell>
          <cell r="C32">
            <v>32.299999999999997</v>
          </cell>
          <cell r="D32">
            <v>13.9</v>
          </cell>
          <cell r="E32">
            <v>56.875</v>
          </cell>
          <cell r="F32">
            <v>77</v>
          </cell>
          <cell r="G32">
            <v>34</v>
          </cell>
          <cell r="H32">
            <v>15.840000000000002</v>
          </cell>
          <cell r="I32" t="str">
            <v>SE</v>
          </cell>
          <cell r="J32">
            <v>39.24</v>
          </cell>
          <cell r="K32">
            <v>0</v>
          </cell>
        </row>
        <row r="33">
          <cell r="B33">
            <v>25.754166666666674</v>
          </cell>
          <cell r="C33">
            <v>34.299999999999997</v>
          </cell>
          <cell r="D33">
            <v>18.2</v>
          </cell>
          <cell r="E33">
            <v>52.695652173913047</v>
          </cell>
          <cell r="F33">
            <v>80</v>
          </cell>
          <cell r="G33">
            <v>24</v>
          </cell>
          <cell r="H33">
            <v>18</v>
          </cell>
          <cell r="I33" t="str">
            <v>SE</v>
          </cell>
          <cell r="J33">
            <v>35.28</v>
          </cell>
          <cell r="K33">
            <v>0</v>
          </cell>
        </row>
        <row r="34">
          <cell r="B34">
            <v>26.625000000000004</v>
          </cell>
          <cell r="C34">
            <v>36.5</v>
          </cell>
          <cell r="D34">
            <v>18.899999999999999</v>
          </cell>
          <cell r="E34">
            <v>41.458333333333336</v>
          </cell>
          <cell r="F34">
            <v>60</v>
          </cell>
          <cell r="G34">
            <v>23</v>
          </cell>
          <cell r="H34">
            <v>21.96</v>
          </cell>
          <cell r="I34" t="str">
            <v>L</v>
          </cell>
          <cell r="J34">
            <v>38.880000000000003</v>
          </cell>
          <cell r="K34">
            <v>0</v>
          </cell>
        </row>
        <row r="35">
          <cell r="B35">
            <v>26.441666666666666</v>
          </cell>
          <cell r="C35">
            <v>34.799999999999997</v>
          </cell>
          <cell r="D35">
            <v>18.2</v>
          </cell>
          <cell r="E35">
            <v>49.5</v>
          </cell>
          <cell r="F35">
            <v>81</v>
          </cell>
          <cell r="G35">
            <v>30</v>
          </cell>
          <cell r="H35">
            <v>27</v>
          </cell>
          <cell r="I35" t="str">
            <v>NO</v>
          </cell>
          <cell r="J35">
            <v>40.680000000000007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17.020833333333332</v>
          </cell>
          <cell r="C5">
            <v>25.3</v>
          </cell>
          <cell r="D5">
            <v>11.9</v>
          </cell>
          <cell r="E5">
            <v>53.916666666666664</v>
          </cell>
          <cell r="F5">
            <v>72</v>
          </cell>
          <cell r="G5">
            <v>31</v>
          </cell>
          <cell r="H5">
            <v>19.8</v>
          </cell>
          <cell r="I5" t="str">
            <v>S</v>
          </cell>
          <cell r="J5">
            <v>30.6</v>
          </cell>
          <cell r="K5">
            <v>0</v>
          </cell>
        </row>
        <row r="6">
          <cell r="B6">
            <v>18.395833333333332</v>
          </cell>
          <cell r="C6">
            <v>24.7</v>
          </cell>
          <cell r="D6">
            <v>13.8</v>
          </cell>
          <cell r="E6">
            <v>66.75</v>
          </cell>
          <cell r="F6">
            <v>93</v>
          </cell>
          <cell r="G6">
            <v>48</v>
          </cell>
          <cell r="H6">
            <v>21.240000000000002</v>
          </cell>
          <cell r="I6" t="str">
            <v>S</v>
          </cell>
          <cell r="J6">
            <v>31.680000000000003</v>
          </cell>
          <cell r="K6">
            <v>2.8</v>
          </cell>
        </row>
        <row r="7">
          <cell r="B7">
            <v>17.537499999999998</v>
          </cell>
          <cell r="C7">
            <v>18.600000000000001</v>
          </cell>
          <cell r="D7">
            <v>16.8</v>
          </cell>
          <cell r="E7">
            <v>95.041666666666671</v>
          </cell>
          <cell r="F7">
            <v>97</v>
          </cell>
          <cell r="G7">
            <v>89</v>
          </cell>
          <cell r="H7">
            <v>16.559999999999999</v>
          </cell>
          <cell r="I7" t="str">
            <v>L</v>
          </cell>
          <cell r="J7">
            <v>28.08</v>
          </cell>
          <cell r="K7">
            <v>8</v>
          </cell>
        </row>
        <row r="8">
          <cell r="B8">
            <v>17.324999999999999</v>
          </cell>
          <cell r="C8">
            <v>18.7</v>
          </cell>
          <cell r="D8">
            <v>16.5</v>
          </cell>
          <cell r="E8">
            <v>93.875</v>
          </cell>
          <cell r="F8">
            <v>99</v>
          </cell>
          <cell r="G8">
            <v>83</v>
          </cell>
          <cell r="H8">
            <v>12.6</v>
          </cell>
          <cell r="I8" t="str">
            <v>NE</v>
          </cell>
          <cell r="J8">
            <v>23.759999999999998</v>
          </cell>
          <cell r="K8">
            <v>0.8</v>
          </cell>
        </row>
        <row r="9">
          <cell r="B9">
            <v>15.754166666666665</v>
          </cell>
          <cell r="C9">
            <v>16.8</v>
          </cell>
          <cell r="D9">
            <v>14.5</v>
          </cell>
          <cell r="E9">
            <v>94.833333333333329</v>
          </cell>
          <cell r="F9">
            <v>98</v>
          </cell>
          <cell r="G9">
            <v>88</v>
          </cell>
          <cell r="H9">
            <v>15.48</v>
          </cell>
          <cell r="I9" t="str">
            <v>S</v>
          </cell>
          <cell r="J9">
            <v>28.8</v>
          </cell>
          <cell r="K9">
            <v>1</v>
          </cell>
        </row>
        <row r="10">
          <cell r="B10">
            <v>16.499999999999996</v>
          </cell>
          <cell r="C10">
            <v>23.1</v>
          </cell>
          <cell r="D10">
            <v>11.9</v>
          </cell>
          <cell r="E10">
            <v>85</v>
          </cell>
          <cell r="F10">
            <v>99</v>
          </cell>
          <cell r="G10">
            <v>50</v>
          </cell>
          <cell r="H10">
            <v>15.840000000000002</v>
          </cell>
          <cell r="I10" t="str">
            <v>NE</v>
          </cell>
          <cell r="J10">
            <v>25.2</v>
          </cell>
          <cell r="K10">
            <v>1.7999999999999998</v>
          </cell>
        </row>
        <row r="11">
          <cell r="B11">
            <v>17.237499999999997</v>
          </cell>
          <cell r="C11">
            <v>23.7</v>
          </cell>
          <cell r="D11">
            <v>14</v>
          </cell>
          <cell r="E11">
            <v>88.583333333333329</v>
          </cell>
          <cell r="F11">
            <v>99</v>
          </cell>
          <cell r="G11">
            <v>63</v>
          </cell>
          <cell r="H11">
            <v>27</v>
          </cell>
          <cell r="I11" t="str">
            <v>NE</v>
          </cell>
          <cell r="J11">
            <v>40.32</v>
          </cell>
          <cell r="K11">
            <v>0.2</v>
          </cell>
        </row>
        <row r="12">
          <cell r="B12">
            <v>17.437499999999996</v>
          </cell>
          <cell r="C12">
            <v>21</v>
          </cell>
          <cell r="D12">
            <v>15.1</v>
          </cell>
          <cell r="E12">
            <v>92.75</v>
          </cell>
          <cell r="F12">
            <v>98</v>
          </cell>
          <cell r="G12">
            <v>85</v>
          </cell>
          <cell r="H12">
            <v>22.32</v>
          </cell>
          <cell r="I12" t="str">
            <v>NE</v>
          </cell>
          <cell r="J12">
            <v>37.800000000000004</v>
          </cell>
          <cell r="K12">
            <v>44.8</v>
          </cell>
        </row>
        <row r="13">
          <cell r="B13">
            <v>13.558333333333332</v>
          </cell>
          <cell r="C13">
            <v>18.7</v>
          </cell>
          <cell r="D13">
            <v>8.6</v>
          </cell>
          <cell r="E13">
            <v>67.416666666666671</v>
          </cell>
          <cell r="F13">
            <v>97</v>
          </cell>
          <cell r="G13">
            <v>31</v>
          </cell>
          <cell r="H13">
            <v>29.16</v>
          </cell>
          <cell r="I13" t="str">
            <v>SO</v>
          </cell>
          <cell r="J13">
            <v>51.84</v>
          </cell>
          <cell r="K13">
            <v>0</v>
          </cell>
        </row>
        <row r="14">
          <cell r="B14">
            <v>10.829166666666667</v>
          </cell>
          <cell r="C14">
            <v>20.2</v>
          </cell>
          <cell r="D14">
            <v>2.9</v>
          </cell>
          <cell r="E14">
            <v>69.916666666666671</v>
          </cell>
          <cell r="F14">
            <v>99</v>
          </cell>
          <cell r="G14">
            <v>36</v>
          </cell>
          <cell r="H14">
            <v>15.120000000000001</v>
          </cell>
          <cell r="I14" t="str">
            <v>S</v>
          </cell>
          <cell r="J14">
            <v>27.36</v>
          </cell>
          <cell r="K14">
            <v>0</v>
          </cell>
        </row>
        <row r="15">
          <cell r="B15">
            <v>13.524999999999999</v>
          </cell>
          <cell r="C15">
            <v>23.7</v>
          </cell>
          <cell r="D15">
            <v>4.8</v>
          </cell>
          <cell r="E15">
            <v>65.375</v>
          </cell>
          <cell r="F15">
            <v>94</v>
          </cell>
          <cell r="G15">
            <v>28</v>
          </cell>
          <cell r="H15">
            <v>12.6</v>
          </cell>
          <cell r="I15" t="str">
            <v>S</v>
          </cell>
          <cell r="J15">
            <v>20.16</v>
          </cell>
          <cell r="K15">
            <v>0</v>
          </cell>
        </row>
        <row r="16">
          <cell r="B16">
            <v>16.862500000000001</v>
          </cell>
          <cell r="C16">
            <v>28.2</v>
          </cell>
          <cell r="D16">
            <v>7.7</v>
          </cell>
          <cell r="E16">
            <v>50.416666666666664</v>
          </cell>
          <cell r="F16">
            <v>81</v>
          </cell>
          <cell r="G16">
            <v>19</v>
          </cell>
          <cell r="H16">
            <v>17.28</v>
          </cell>
          <cell r="I16" t="str">
            <v>L</v>
          </cell>
          <cell r="J16">
            <v>27</v>
          </cell>
          <cell r="K16">
            <v>0</v>
          </cell>
        </row>
        <row r="17">
          <cell r="B17">
            <v>18.474999999999998</v>
          </cell>
          <cell r="C17">
            <v>28.2</v>
          </cell>
          <cell r="D17">
            <v>10.4</v>
          </cell>
          <cell r="E17">
            <v>50.708333333333336</v>
          </cell>
          <cell r="F17">
            <v>74</v>
          </cell>
          <cell r="G17">
            <v>25</v>
          </cell>
          <cell r="H17">
            <v>24.840000000000003</v>
          </cell>
          <cell r="I17" t="str">
            <v>NE</v>
          </cell>
          <cell r="J17">
            <v>41.4</v>
          </cell>
          <cell r="K17">
            <v>0</v>
          </cell>
        </row>
        <row r="18">
          <cell r="B18">
            <v>18.733333333333331</v>
          </cell>
          <cell r="C18">
            <v>28.7</v>
          </cell>
          <cell r="D18">
            <v>9.3000000000000007</v>
          </cell>
          <cell r="E18">
            <v>56.041666666666664</v>
          </cell>
          <cell r="F18">
            <v>86</v>
          </cell>
          <cell r="G18">
            <v>26</v>
          </cell>
          <cell r="H18">
            <v>23.400000000000002</v>
          </cell>
          <cell r="I18" t="str">
            <v>L</v>
          </cell>
          <cell r="J18">
            <v>39.6</v>
          </cell>
          <cell r="K18">
            <v>0</v>
          </cell>
        </row>
        <row r="19">
          <cell r="B19">
            <v>16.991666666666667</v>
          </cell>
          <cell r="C19">
            <v>19.8</v>
          </cell>
          <cell r="D19">
            <v>13.9</v>
          </cell>
          <cell r="E19">
            <v>78.708333333333329</v>
          </cell>
          <cell r="F19">
            <v>93</v>
          </cell>
          <cell r="G19">
            <v>57</v>
          </cell>
          <cell r="H19">
            <v>25.56</v>
          </cell>
          <cell r="I19" t="str">
            <v>S</v>
          </cell>
          <cell r="J19">
            <v>46.440000000000005</v>
          </cell>
          <cell r="K19">
            <v>0.4</v>
          </cell>
        </row>
        <row r="20">
          <cell r="B20">
            <v>18.004166666666666</v>
          </cell>
          <cell r="C20">
            <v>25</v>
          </cell>
          <cell r="D20">
            <v>13.2</v>
          </cell>
          <cell r="E20">
            <v>81.375</v>
          </cell>
          <cell r="F20">
            <v>98</v>
          </cell>
          <cell r="G20">
            <v>50</v>
          </cell>
          <cell r="H20">
            <v>18</v>
          </cell>
          <cell r="I20" t="str">
            <v>S</v>
          </cell>
          <cell r="J20">
            <v>29.52</v>
          </cell>
          <cell r="K20">
            <v>0.2</v>
          </cell>
        </row>
        <row r="21">
          <cell r="B21">
            <v>18.512499999999999</v>
          </cell>
          <cell r="C21">
            <v>27.2</v>
          </cell>
          <cell r="D21">
            <v>12.6</v>
          </cell>
          <cell r="E21">
            <v>74.083333333333329</v>
          </cell>
          <cell r="F21">
            <v>95</v>
          </cell>
          <cell r="G21">
            <v>43</v>
          </cell>
          <cell r="H21">
            <v>23.040000000000003</v>
          </cell>
          <cell r="I21" t="str">
            <v>L</v>
          </cell>
          <cell r="J21">
            <v>38.880000000000003</v>
          </cell>
          <cell r="K21">
            <v>0</v>
          </cell>
        </row>
        <row r="22">
          <cell r="B22">
            <v>20.254166666666666</v>
          </cell>
          <cell r="C22">
            <v>29.1</v>
          </cell>
          <cell r="D22">
            <v>14.3</v>
          </cell>
          <cell r="E22">
            <v>64.708333333333329</v>
          </cell>
          <cell r="F22">
            <v>91</v>
          </cell>
          <cell r="G22">
            <v>31</v>
          </cell>
          <cell r="H22">
            <v>24.840000000000003</v>
          </cell>
          <cell r="I22" t="str">
            <v>NE</v>
          </cell>
          <cell r="J22">
            <v>38.880000000000003</v>
          </cell>
          <cell r="K22">
            <v>0</v>
          </cell>
        </row>
        <row r="23">
          <cell r="B23">
            <v>22.116666666666671</v>
          </cell>
          <cell r="C23">
            <v>31.5</v>
          </cell>
          <cell r="D23">
            <v>14.1</v>
          </cell>
          <cell r="E23">
            <v>59.291666666666664</v>
          </cell>
          <cell r="F23">
            <v>88</v>
          </cell>
          <cell r="G23">
            <v>26</v>
          </cell>
          <cell r="H23">
            <v>29.16</v>
          </cell>
          <cell r="I23" t="str">
            <v>NE</v>
          </cell>
          <cell r="J23">
            <v>39.24</v>
          </cell>
          <cell r="K23">
            <v>0</v>
          </cell>
        </row>
        <row r="24">
          <cell r="B24">
            <v>13.979166666666666</v>
          </cell>
          <cell r="C24">
            <v>22.5</v>
          </cell>
          <cell r="D24">
            <v>8.5</v>
          </cell>
          <cell r="E24">
            <v>85.875</v>
          </cell>
          <cell r="F24">
            <v>98</v>
          </cell>
          <cell r="G24">
            <v>60</v>
          </cell>
          <cell r="H24">
            <v>29.880000000000003</v>
          </cell>
          <cell r="I24" t="str">
            <v>SO</v>
          </cell>
          <cell r="J24">
            <v>43.2</v>
          </cell>
          <cell r="K24">
            <v>0.2</v>
          </cell>
        </row>
        <row r="25">
          <cell r="B25">
            <v>9.9333333333333318</v>
          </cell>
          <cell r="C25">
            <v>17.2</v>
          </cell>
          <cell r="D25">
            <v>7.4</v>
          </cell>
          <cell r="E25">
            <v>89.958333333333329</v>
          </cell>
          <cell r="F25">
            <v>98</v>
          </cell>
          <cell r="G25">
            <v>70</v>
          </cell>
          <cell r="H25">
            <v>28.44</v>
          </cell>
          <cell r="I25" t="str">
            <v>SO</v>
          </cell>
          <cell r="J25">
            <v>45.36</v>
          </cell>
          <cell r="K25">
            <v>0.4</v>
          </cell>
        </row>
        <row r="26">
          <cell r="B26">
            <v>10.154166666666667</v>
          </cell>
          <cell r="C26">
            <v>13.6</v>
          </cell>
          <cell r="D26">
            <v>8.1999999999999993</v>
          </cell>
          <cell r="E26">
            <v>93.625</v>
          </cell>
          <cell r="F26">
            <v>98</v>
          </cell>
          <cell r="G26">
            <v>86</v>
          </cell>
          <cell r="H26">
            <v>15.48</v>
          </cell>
          <cell r="I26" t="str">
            <v>S</v>
          </cell>
          <cell r="J26">
            <v>37.800000000000004</v>
          </cell>
          <cell r="K26">
            <v>1.2</v>
          </cell>
        </row>
        <row r="27">
          <cell r="B27">
            <v>17.616666666666671</v>
          </cell>
          <cell r="C27">
            <v>27.9</v>
          </cell>
          <cell r="D27">
            <v>12.5</v>
          </cell>
          <cell r="E27">
            <v>84.75</v>
          </cell>
          <cell r="F27">
            <v>99</v>
          </cell>
          <cell r="G27">
            <v>53</v>
          </cell>
          <cell r="H27">
            <v>25.56</v>
          </cell>
          <cell r="I27" t="str">
            <v>N</v>
          </cell>
          <cell r="J27">
            <v>38.880000000000003</v>
          </cell>
          <cell r="K27">
            <v>0.2</v>
          </cell>
        </row>
        <row r="28">
          <cell r="B28">
            <v>23.908333333333331</v>
          </cell>
          <cell r="C28">
            <v>32.799999999999997</v>
          </cell>
          <cell r="D28">
            <v>17.2</v>
          </cell>
          <cell r="E28">
            <v>65.708333333333329</v>
          </cell>
          <cell r="F28">
            <v>89</v>
          </cell>
          <cell r="G28">
            <v>37</v>
          </cell>
          <cell r="H28">
            <v>39.6</v>
          </cell>
          <cell r="I28" t="str">
            <v>N</v>
          </cell>
          <cell r="J28">
            <v>65.88000000000001</v>
          </cell>
          <cell r="K28">
            <v>0.6</v>
          </cell>
        </row>
        <row r="29">
          <cell r="B29">
            <v>14.691666666666668</v>
          </cell>
          <cell r="C29">
            <v>20</v>
          </cell>
          <cell r="D29">
            <v>8.8000000000000007</v>
          </cell>
          <cell r="E29">
            <v>59.25</v>
          </cell>
          <cell r="F29">
            <v>87</v>
          </cell>
          <cell r="G29">
            <v>29</v>
          </cell>
          <cell r="H29">
            <v>42.12</v>
          </cell>
          <cell r="I29" t="str">
            <v>S</v>
          </cell>
          <cell r="J29">
            <v>62.639999999999993</v>
          </cell>
          <cell r="K29">
            <v>0</v>
          </cell>
        </row>
        <row r="30">
          <cell r="B30">
            <v>12.958333333333334</v>
          </cell>
          <cell r="C30">
            <v>21.4</v>
          </cell>
          <cell r="D30">
            <v>4.9000000000000004</v>
          </cell>
          <cell r="E30">
            <v>44.708333333333336</v>
          </cell>
          <cell r="F30">
            <v>77</v>
          </cell>
          <cell r="G30">
            <v>16</v>
          </cell>
          <cell r="H30">
            <v>21.96</v>
          </cell>
          <cell r="I30" t="str">
            <v>S</v>
          </cell>
          <cell r="J30">
            <v>42.480000000000004</v>
          </cell>
          <cell r="K30">
            <v>0</v>
          </cell>
        </row>
        <row r="31">
          <cell r="B31">
            <v>15.170833333333334</v>
          </cell>
          <cell r="C31">
            <v>26.1</v>
          </cell>
          <cell r="D31">
            <v>6.7</v>
          </cell>
          <cell r="E31">
            <v>45.25</v>
          </cell>
          <cell r="F31">
            <v>60</v>
          </cell>
          <cell r="G31">
            <v>31</v>
          </cell>
          <cell r="H31">
            <v>21.96</v>
          </cell>
          <cell r="I31" t="str">
            <v>S</v>
          </cell>
          <cell r="J31">
            <v>35.28</v>
          </cell>
          <cell r="K31">
            <v>0</v>
          </cell>
        </row>
        <row r="32">
          <cell r="B32">
            <v>20.779166666666669</v>
          </cell>
          <cell r="C32">
            <v>31.7</v>
          </cell>
          <cell r="D32">
            <v>11.9</v>
          </cell>
          <cell r="E32">
            <v>58.5</v>
          </cell>
          <cell r="F32">
            <v>85</v>
          </cell>
          <cell r="G32">
            <v>33</v>
          </cell>
          <cell r="H32">
            <v>27.36</v>
          </cell>
          <cell r="I32" t="str">
            <v>NE</v>
          </cell>
          <cell r="J32">
            <v>41.4</v>
          </cell>
          <cell r="K32">
            <v>0</v>
          </cell>
        </row>
        <row r="33">
          <cell r="B33">
            <v>24.545833333333338</v>
          </cell>
          <cell r="C33">
            <v>34.200000000000003</v>
          </cell>
          <cell r="D33">
            <v>16.7</v>
          </cell>
          <cell r="E33">
            <v>54.75</v>
          </cell>
          <cell r="F33">
            <v>85</v>
          </cell>
          <cell r="G33">
            <v>24</v>
          </cell>
          <cell r="H33">
            <v>32.04</v>
          </cell>
          <cell r="I33" t="str">
            <v>NE</v>
          </cell>
          <cell r="J33">
            <v>52.2</v>
          </cell>
          <cell r="K33">
            <v>0</v>
          </cell>
        </row>
        <row r="34">
          <cell r="B34">
            <v>25.204166666666666</v>
          </cell>
          <cell r="C34">
            <v>36.1</v>
          </cell>
          <cell r="D34">
            <v>15.2</v>
          </cell>
          <cell r="E34">
            <v>46.227272727272727</v>
          </cell>
          <cell r="F34">
            <v>74</v>
          </cell>
          <cell r="G34">
            <v>24</v>
          </cell>
          <cell r="H34">
            <v>25.56</v>
          </cell>
          <cell r="I34" t="str">
            <v>N</v>
          </cell>
          <cell r="J34">
            <v>53.28</v>
          </cell>
          <cell r="K34">
            <v>0</v>
          </cell>
        </row>
        <row r="35">
          <cell r="B35">
            <v>24.808333333333337</v>
          </cell>
          <cell r="C35">
            <v>33.9</v>
          </cell>
          <cell r="D35">
            <v>17.600000000000001</v>
          </cell>
          <cell r="E35">
            <v>56.956521739130437</v>
          </cell>
          <cell r="F35">
            <v>87</v>
          </cell>
          <cell r="G35">
            <v>33</v>
          </cell>
          <cell r="H35">
            <v>27</v>
          </cell>
          <cell r="I35" t="str">
            <v>N</v>
          </cell>
          <cell r="J35">
            <v>47.519999999999996</v>
          </cell>
          <cell r="K35">
            <v>2.4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20.574999999999999</v>
          </cell>
          <cell r="C5">
            <v>27.3</v>
          </cell>
          <cell r="D5">
            <v>16.600000000000001</v>
          </cell>
          <cell r="E5">
            <v>50.791666666666664</v>
          </cell>
          <cell r="F5">
            <v>69</v>
          </cell>
          <cell r="G5">
            <v>31</v>
          </cell>
          <cell r="H5">
            <v>21.96</v>
          </cell>
          <cell r="I5" t="str">
            <v>S</v>
          </cell>
          <cell r="J5">
            <v>32.4</v>
          </cell>
          <cell r="K5">
            <v>0</v>
          </cell>
        </row>
        <row r="6">
          <cell r="B6">
            <v>20.437500000000004</v>
          </cell>
          <cell r="C6">
            <v>27.4</v>
          </cell>
          <cell r="D6">
            <v>16.2</v>
          </cell>
          <cell r="E6">
            <v>60.75</v>
          </cell>
          <cell r="F6">
            <v>77</v>
          </cell>
          <cell r="G6">
            <v>38</v>
          </cell>
          <cell r="H6">
            <v>22.32</v>
          </cell>
          <cell r="I6" t="str">
            <v>SE</v>
          </cell>
          <cell r="J6">
            <v>35.64</v>
          </cell>
          <cell r="K6">
            <v>0</v>
          </cell>
        </row>
        <row r="7">
          <cell r="B7">
            <v>20.141666666666666</v>
          </cell>
          <cell r="C7">
            <v>24.5</v>
          </cell>
          <cell r="D7">
            <v>17.5</v>
          </cell>
          <cell r="E7">
            <v>72.25</v>
          </cell>
          <cell r="F7">
            <v>100</v>
          </cell>
          <cell r="G7">
            <v>51</v>
          </cell>
          <cell r="H7">
            <v>26.64</v>
          </cell>
          <cell r="I7" t="str">
            <v>SE</v>
          </cell>
          <cell r="J7">
            <v>41.76</v>
          </cell>
          <cell r="K7">
            <v>8</v>
          </cell>
        </row>
        <row r="8">
          <cell r="B8">
            <v>18.995833333333334</v>
          </cell>
          <cell r="C8">
            <v>22.7</v>
          </cell>
          <cell r="D8">
            <v>16.8</v>
          </cell>
          <cell r="E8">
            <v>86.8125</v>
          </cell>
          <cell r="F8">
            <v>100</v>
          </cell>
          <cell r="G8">
            <v>66</v>
          </cell>
          <cell r="H8">
            <v>16.920000000000002</v>
          </cell>
          <cell r="I8" t="str">
            <v>L</v>
          </cell>
          <cell r="J8">
            <v>28.8</v>
          </cell>
          <cell r="K8">
            <v>0.4</v>
          </cell>
        </row>
        <row r="9">
          <cell r="B9">
            <v>18.45</v>
          </cell>
          <cell r="C9">
            <v>20.3</v>
          </cell>
          <cell r="D9">
            <v>17.3</v>
          </cell>
          <cell r="E9">
            <v>93.111111111111114</v>
          </cell>
          <cell r="F9">
            <v>100</v>
          </cell>
          <cell r="G9">
            <v>79</v>
          </cell>
          <cell r="H9">
            <v>14.4</v>
          </cell>
          <cell r="I9" t="str">
            <v>S</v>
          </cell>
          <cell r="J9">
            <v>30.6</v>
          </cell>
          <cell r="K9">
            <v>2.4000000000000008</v>
          </cell>
        </row>
        <row r="10">
          <cell r="B10">
            <v>16.816666666666666</v>
          </cell>
          <cell r="C10">
            <v>18.600000000000001</v>
          </cell>
          <cell r="D10">
            <v>15.5</v>
          </cell>
          <cell r="E10">
            <v>97.166666666666671</v>
          </cell>
          <cell r="F10">
            <v>100</v>
          </cell>
          <cell r="G10">
            <v>90</v>
          </cell>
          <cell r="H10">
            <v>14.4</v>
          </cell>
          <cell r="I10" t="str">
            <v>SE</v>
          </cell>
          <cell r="J10">
            <v>23.400000000000002</v>
          </cell>
          <cell r="K10">
            <v>17.999999999999996</v>
          </cell>
        </row>
        <row r="11">
          <cell r="B11">
            <v>17.966666666666669</v>
          </cell>
          <cell r="C11">
            <v>20.5</v>
          </cell>
          <cell r="D11">
            <v>16.2</v>
          </cell>
          <cell r="E11">
            <v>84.705882352941174</v>
          </cell>
          <cell r="F11">
            <v>100</v>
          </cell>
          <cell r="G11">
            <v>68</v>
          </cell>
          <cell r="H11">
            <v>23.400000000000002</v>
          </cell>
          <cell r="I11" t="str">
            <v>L</v>
          </cell>
          <cell r="J11">
            <v>36.36</v>
          </cell>
          <cell r="K11">
            <v>0</v>
          </cell>
        </row>
        <row r="12">
          <cell r="B12">
            <v>19.05</v>
          </cell>
          <cell r="C12">
            <v>25.4</v>
          </cell>
          <cell r="D12">
            <v>16.7</v>
          </cell>
          <cell r="E12">
            <v>87.5</v>
          </cell>
          <cell r="F12">
            <v>100</v>
          </cell>
          <cell r="G12">
            <v>58</v>
          </cell>
          <cell r="H12">
            <v>26.28</v>
          </cell>
          <cell r="I12" t="str">
            <v>L</v>
          </cell>
          <cell r="J12">
            <v>41.04</v>
          </cell>
          <cell r="K12">
            <v>3</v>
          </cell>
        </row>
        <row r="13">
          <cell r="B13">
            <v>17.074999999999999</v>
          </cell>
          <cell r="C13">
            <v>21.3</v>
          </cell>
          <cell r="D13">
            <v>13</v>
          </cell>
          <cell r="E13">
            <v>66.266666666666666</v>
          </cell>
          <cell r="F13">
            <v>100</v>
          </cell>
          <cell r="G13">
            <v>33</v>
          </cell>
          <cell r="H13">
            <v>22.32</v>
          </cell>
          <cell r="I13" t="str">
            <v>SO</v>
          </cell>
          <cell r="J13">
            <v>50.4</v>
          </cell>
          <cell r="K13">
            <v>2</v>
          </cell>
        </row>
        <row r="14">
          <cell r="B14">
            <v>12.912500000000001</v>
          </cell>
          <cell r="C14">
            <v>21</v>
          </cell>
          <cell r="D14">
            <v>7.4</v>
          </cell>
          <cell r="E14">
            <v>70.875</v>
          </cell>
          <cell r="F14">
            <v>100</v>
          </cell>
          <cell r="G14">
            <v>34</v>
          </cell>
          <cell r="H14">
            <v>15.120000000000001</v>
          </cell>
          <cell r="I14" t="str">
            <v>SO</v>
          </cell>
          <cell r="J14">
            <v>26.64</v>
          </cell>
          <cell r="K14">
            <v>0.2</v>
          </cell>
        </row>
        <row r="15">
          <cell r="B15">
            <v>15.829166666666666</v>
          </cell>
          <cell r="C15">
            <v>25.1</v>
          </cell>
          <cell r="D15">
            <v>7.5</v>
          </cell>
          <cell r="E15">
            <v>55.375</v>
          </cell>
          <cell r="F15">
            <v>97</v>
          </cell>
          <cell r="G15">
            <v>19</v>
          </cell>
          <cell r="H15">
            <v>12.24</v>
          </cell>
          <cell r="I15" t="str">
            <v>SO</v>
          </cell>
          <cell r="J15">
            <v>22.68</v>
          </cell>
          <cell r="K15">
            <v>0</v>
          </cell>
        </row>
        <row r="16">
          <cell r="B16">
            <v>18.916666666666664</v>
          </cell>
          <cell r="C16">
            <v>27.1</v>
          </cell>
          <cell r="D16">
            <v>10.5</v>
          </cell>
          <cell r="E16">
            <v>43</v>
          </cell>
          <cell r="F16">
            <v>98</v>
          </cell>
          <cell r="G16">
            <v>14</v>
          </cell>
          <cell r="H16">
            <v>15.840000000000002</v>
          </cell>
          <cell r="I16" t="str">
            <v>L</v>
          </cell>
          <cell r="J16">
            <v>29.52</v>
          </cell>
          <cell r="K16">
            <v>0</v>
          </cell>
        </row>
        <row r="17">
          <cell r="B17">
            <v>19.55</v>
          </cell>
          <cell r="C17">
            <v>27</v>
          </cell>
          <cell r="D17">
            <v>13.5</v>
          </cell>
          <cell r="E17">
            <v>50.875</v>
          </cell>
          <cell r="F17">
            <v>79</v>
          </cell>
          <cell r="G17">
            <v>19</v>
          </cell>
          <cell r="H17">
            <v>25.2</v>
          </cell>
          <cell r="I17" t="str">
            <v>L</v>
          </cell>
          <cell r="J17">
            <v>35.64</v>
          </cell>
          <cell r="K17">
            <v>0</v>
          </cell>
        </row>
        <row r="18">
          <cell r="B18">
            <v>21.033333333333331</v>
          </cell>
          <cell r="C18">
            <v>30.4</v>
          </cell>
          <cell r="D18">
            <v>14.4</v>
          </cell>
          <cell r="E18">
            <v>51</v>
          </cell>
          <cell r="F18">
            <v>85</v>
          </cell>
          <cell r="G18">
            <v>21</v>
          </cell>
          <cell r="H18">
            <v>18.720000000000002</v>
          </cell>
          <cell r="I18" t="str">
            <v>SE</v>
          </cell>
          <cell r="J18">
            <v>25.56</v>
          </cell>
          <cell r="K18">
            <v>0</v>
          </cell>
        </row>
        <row r="19">
          <cell r="B19">
            <v>21.387500000000003</v>
          </cell>
          <cell r="C19">
            <v>27.9</v>
          </cell>
          <cell r="D19">
            <v>15.8</v>
          </cell>
          <cell r="E19">
            <v>50.208333333333336</v>
          </cell>
          <cell r="F19">
            <v>72</v>
          </cell>
          <cell r="G19">
            <v>28</v>
          </cell>
          <cell r="H19">
            <v>17.28</v>
          </cell>
          <cell r="I19" t="str">
            <v>S</v>
          </cell>
          <cell r="J19">
            <v>27</v>
          </cell>
          <cell r="K19">
            <v>0</v>
          </cell>
        </row>
        <row r="20">
          <cell r="B20">
            <v>18.820833333333333</v>
          </cell>
          <cell r="C20">
            <v>21.2</v>
          </cell>
          <cell r="D20">
            <v>16.3</v>
          </cell>
          <cell r="E20">
            <v>71.25</v>
          </cell>
          <cell r="F20">
            <v>92</v>
          </cell>
          <cell r="G20">
            <v>61</v>
          </cell>
          <cell r="H20">
            <v>25.92</v>
          </cell>
          <cell r="I20" t="str">
            <v>SE</v>
          </cell>
          <cell r="J20">
            <v>38.880000000000003</v>
          </cell>
          <cell r="K20">
            <v>1.4000000000000001</v>
          </cell>
        </row>
        <row r="21">
          <cell r="B21">
            <v>20.004166666666666</v>
          </cell>
          <cell r="C21">
            <v>27.8</v>
          </cell>
          <cell r="D21">
            <v>14.4</v>
          </cell>
          <cell r="E21">
            <v>64.416666666666671</v>
          </cell>
          <cell r="F21">
            <v>92</v>
          </cell>
          <cell r="G21">
            <v>33</v>
          </cell>
          <cell r="H21">
            <v>23.759999999999998</v>
          </cell>
          <cell r="I21" t="str">
            <v>SE</v>
          </cell>
          <cell r="J21">
            <v>37.080000000000005</v>
          </cell>
          <cell r="K21">
            <v>0</v>
          </cell>
        </row>
        <row r="22">
          <cell r="B22">
            <v>21.137499999999999</v>
          </cell>
          <cell r="C22">
            <v>28.6</v>
          </cell>
          <cell r="D22">
            <v>14.7</v>
          </cell>
          <cell r="E22">
            <v>63.041666666666664</v>
          </cell>
          <cell r="F22">
            <v>95</v>
          </cell>
          <cell r="G22">
            <v>35</v>
          </cell>
          <cell r="H22">
            <v>22.68</v>
          </cell>
          <cell r="I22" t="str">
            <v>SE</v>
          </cell>
          <cell r="J22">
            <v>36.36</v>
          </cell>
          <cell r="K22">
            <v>0</v>
          </cell>
        </row>
        <row r="23">
          <cell r="B23">
            <v>23.616666666666671</v>
          </cell>
          <cell r="C23">
            <v>32.4</v>
          </cell>
          <cell r="D23">
            <v>17.3</v>
          </cell>
          <cell r="E23">
            <v>54.541666666666664</v>
          </cell>
          <cell r="F23">
            <v>79</v>
          </cell>
          <cell r="G23">
            <v>27</v>
          </cell>
          <cell r="H23">
            <v>18.36</v>
          </cell>
          <cell r="I23" t="str">
            <v>SE</v>
          </cell>
          <cell r="J23">
            <v>31.680000000000003</v>
          </cell>
          <cell r="K23">
            <v>0</v>
          </cell>
        </row>
        <row r="24">
          <cell r="B24">
            <v>24.487499999999997</v>
          </cell>
          <cell r="C24">
            <v>31.5</v>
          </cell>
          <cell r="D24">
            <v>16.899999999999999</v>
          </cell>
          <cell r="E24">
            <v>49.208333333333336</v>
          </cell>
          <cell r="F24">
            <v>73</v>
          </cell>
          <cell r="G24">
            <v>32</v>
          </cell>
          <cell r="H24">
            <v>16.2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16.604166666666668</v>
          </cell>
          <cell r="C25">
            <v>23.3</v>
          </cell>
          <cell r="D25">
            <v>11</v>
          </cell>
          <cell r="E25">
            <v>77.791666666666671</v>
          </cell>
          <cell r="F25">
            <v>100</v>
          </cell>
          <cell r="G25">
            <v>48</v>
          </cell>
          <cell r="H25">
            <v>20.88</v>
          </cell>
          <cell r="I25" t="str">
            <v>SO</v>
          </cell>
          <cell r="J25">
            <v>39.96</v>
          </cell>
          <cell r="K25">
            <v>0</v>
          </cell>
        </row>
        <row r="26">
          <cell r="B26">
            <v>14.787500000000001</v>
          </cell>
          <cell r="C26">
            <v>17</v>
          </cell>
          <cell r="D26">
            <v>13.5</v>
          </cell>
          <cell r="E26">
            <v>87.714285714285708</v>
          </cell>
          <cell r="F26">
            <v>100</v>
          </cell>
          <cell r="G26">
            <v>70</v>
          </cell>
          <cell r="H26">
            <v>16.920000000000002</v>
          </cell>
          <cell r="I26" t="str">
            <v>SO</v>
          </cell>
          <cell r="J26">
            <v>31.319999999999997</v>
          </cell>
          <cell r="K26">
            <v>15.4</v>
          </cell>
        </row>
        <row r="27">
          <cell r="B27">
            <v>20.866666666666671</v>
          </cell>
          <cell r="C27">
            <v>29.8</v>
          </cell>
          <cell r="D27">
            <v>14.9</v>
          </cell>
          <cell r="E27">
            <v>62.230769230769234</v>
          </cell>
          <cell r="F27">
            <v>100</v>
          </cell>
          <cell r="G27">
            <v>41</v>
          </cell>
          <cell r="H27">
            <v>19.440000000000001</v>
          </cell>
          <cell r="I27" t="str">
            <v>NE</v>
          </cell>
          <cell r="J27">
            <v>35.28</v>
          </cell>
          <cell r="K27">
            <v>0.8</v>
          </cell>
        </row>
        <row r="28">
          <cell r="B28">
            <v>26.387500000000003</v>
          </cell>
          <cell r="C28">
            <v>34.799999999999997</v>
          </cell>
          <cell r="D28">
            <v>19.5</v>
          </cell>
          <cell r="E28">
            <v>52.791666666666664</v>
          </cell>
          <cell r="F28">
            <v>76</v>
          </cell>
          <cell r="G28">
            <v>29</v>
          </cell>
          <cell r="H28">
            <v>21.6</v>
          </cell>
          <cell r="I28" t="str">
            <v>L</v>
          </cell>
          <cell r="J28">
            <v>46.800000000000004</v>
          </cell>
          <cell r="K28">
            <v>4.8000000000000007</v>
          </cell>
        </row>
        <row r="29">
          <cell r="B29">
            <v>19.625000000000004</v>
          </cell>
          <cell r="C29">
            <v>28.6</v>
          </cell>
          <cell r="D29">
            <v>14.1</v>
          </cell>
          <cell r="E29">
            <v>57.708333333333336</v>
          </cell>
          <cell r="F29">
            <v>78</v>
          </cell>
          <cell r="G29">
            <v>33</v>
          </cell>
          <cell r="H29">
            <v>24.12</v>
          </cell>
          <cell r="I29" t="str">
            <v>SO</v>
          </cell>
          <cell r="J29">
            <v>61.2</v>
          </cell>
          <cell r="K29">
            <v>0</v>
          </cell>
        </row>
        <row r="30">
          <cell r="B30">
            <v>16.724999999999998</v>
          </cell>
          <cell r="C30">
            <v>24.1</v>
          </cell>
          <cell r="D30">
            <v>10.4</v>
          </cell>
          <cell r="E30">
            <v>42.916666666666664</v>
          </cell>
          <cell r="F30">
            <v>68</v>
          </cell>
          <cell r="G30">
            <v>18</v>
          </cell>
          <cell r="H30">
            <v>21.240000000000002</v>
          </cell>
          <cell r="I30" t="str">
            <v>S</v>
          </cell>
          <cell r="J30">
            <v>36</v>
          </cell>
          <cell r="K30">
            <v>0</v>
          </cell>
        </row>
        <row r="31">
          <cell r="B31">
            <v>17.895833333333332</v>
          </cell>
          <cell r="C31">
            <v>26</v>
          </cell>
          <cell r="D31">
            <v>12.3</v>
          </cell>
          <cell r="E31">
            <v>53.166666666666664</v>
          </cell>
          <cell r="F31">
            <v>90</v>
          </cell>
          <cell r="G31">
            <v>31</v>
          </cell>
          <cell r="H31">
            <v>23.759999999999998</v>
          </cell>
          <cell r="I31" t="str">
            <v>SE</v>
          </cell>
          <cell r="J31">
            <v>41.4</v>
          </cell>
          <cell r="K31">
            <v>0</v>
          </cell>
        </row>
        <row r="32">
          <cell r="B32">
            <v>21.733333333333334</v>
          </cell>
          <cell r="C32">
            <v>31.7</v>
          </cell>
          <cell r="D32">
            <v>14</v>
          </cell>
          <cell r="E32">
            <v>58.291666666666664</v>
          </cell>
          <cell r="F32">
            <v>95</v>
          </cell>
          <cell r="G32">
            <v>33</v>
          </cell>
          <cell r="H32">
            <v>27.720000000000002</v>
          </cell>
          <cell r="I32" t="str">
            <v>L</v>
          </cell>
          <cell r="J32">
            <v>41.04</v>
          </cell>
          <cell r="K32">
            <v>0</v>
          </cell>
        </row>
        <row r="33">
          <cell r="B33">
            <v>25.420833333333338</v>
          </cell>
          <cell r="C33">
            <v>32.5</v>
          </cell>
          <cell r="D33">
            <v>19.2</v>
          </cell>
          <cell r="E33">
            <v>48.875</v>
          </cell>
          <cell r="F33">
            <v>79</v>
          </cell>
          <cell r="G33">
            <v>21</v>
          </cell>
          <cell r="H33">
            <v>21.96</v>
          </cell>
          <cell r="I33" t="str">
            <v>L</v>
          </cell>
          <cell r="J33">
            <v>37.080000000000005</v>
          </cell>
          <cell r="K33">
            <v>0</v>
          </cell>
        </row>
        <row r="34">
          <cell r="B34">
            <v>26.337499999999995</v>
          </cell>
          <cell r="C34">
            <v>35.6</v>
          </cell>
          <cell r="D34">
            <v>18.8</v>
          </cell>
          <cell r="E34">
            <v>39.041666666666664</v>
          </cell>
          <cell r="F34">
            <v>68</v>
          </cell>
          <cell r="G34">
            <v>18</v>
          </cell>
          <cell r="H34">
            <v>19.079999999999998</v>
          </cell>
          <cell r="I34" t="str">
            <v>L</v>
          </cell>
          <cell r="J34">
            <v>38.159999999999997</v>
          </cell>
          <cell r="K34">
            <v>0</v>
          </cell>
        </row>
        <row r="35">
          <cell r="B35">
            <v>28.066666666666663</v>
          </cell>
          <cell r="C35">
            <v>36.200000000000003</v>
          </cell>
          <cell r="D35">
            <v>20.2</v>
          </cell>
          <cell r="E35">
            <v>32.375</v>
          </cell>
          <cell r="F35">
            <v>57</v>
          </cell>
          <cell r="G35">
            <v>17</v>
          </cell>
          <cell r="H35">
            <v>16.920000000000002</v>
          </cell>
          <cell r="I35" t="str">
            <v>NE</v>
          </cell>
          <cell r="J35">
            <v>37.440000000000005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19.945833333333333</v>
          </cell>
          <cell r="C5">
            <v>27.3</v>
          </cell>
          <cell r="D5">
            <v>13.4</v>
          </cell>
          <cell r="E5">
            <v>57.75</v>
          </cell>
          <cell r="F5">
            <v>68</v>
          </cell>
          <cell r="G5">
            <v>46</v>
          </cell>
          <cell r="H5">
            <v>8.2799999999999994</v>
          </cell>
          <cell r="I5" t="str">
            <v>SE</v>
          </cell>
          <cell r="J5">
            <v>17.28</v>
          </cell>
          <cell r="K5">
            <v>0</v>
          </cell>
        </row>
        <row r="6">
          <cell r="B6">
            <v>22.612500000000001</v>
          </cell>
          <cell r="C6">
            <v>28.3</v>
          </cell>
          <cell r="D6">
            <v>17.7</v>
          </cell>
          <cell r="E6">
            <v>62.916666666666664</v>
          </cell>
          <cell r="F6">
            <v>73</v>
          </cell>
          <cell r="G6">
            <v>51</v>
          </cell>
          <cell r="H6">
            <v>12.96</v>
          </cell>
          <cell r="I6" t="str">
            <v>NE</v>
          </cell>
          <cell r="J6">
            <v>28.08</v>
          </cell>
          <cell r="K6">
            <v>0</v>
          </cell>
        </row>
        <row r="7">
          <cell r="B7">
            <v>21.891666666666669</v>
          </cell>
          <cell r="C7">
            <v>24.6</v>
          </cell>
          <cell r="D7">
            <v>20.399999999999999</v>
          </cell>
          <cell r="E7">
            <v>70.708333333333329</v>
          </cell>
          <cell r="F7">
            <v>78</v>
          </cell>
          <cell r="G7">
            <v>61</v>
          </cell>
          <cell r="H7">
            <v>14.04</v>
          </cell>
          <cell r="I7" t="str">
            <v>L</v>
          </cell>
          <cell r="J7">
            <v>27.36</v>
          </cell>
          <cell r="K7">
            <v>2</v>
          </cell>
        </row>
        <row r="8">
          <cell r="B8">
            <v>20.537499999999998</v>
          </cell>
          <cell r="C8">
            <v>23.7</v>
          </cell>
          <cell r="D8">
            <v>18.8</v>
          </cell>
          <cell r="E8">
            <v>78.541666666666671</v>
          </cell>
          <cell r="F8">
            <v>82</v>
          </cell>
          <cell r="G8">
            <v>73</v>
          </cell>
          <cell r="H8">
            <v>9</v>
          </cell>
          <cell r="I8" t="str">
            <v>NE</v>
          </cell>
          <cell r="J8">
            <v>25.2</v>
          </cell>
          <cell r="K8">
            <v>5</v>
          </cell>
        </row>
        <row r="9">
          <cell r="B9">
            <v>19.633333333333336</v>
          </cell>
          <cell r="C9">
            <v>20.8</v>
          </cell>
          <cell r="D9">
            <v>18.100000000000001</v>
          </cell>
          <cell r="E9">
            <v>80.333333333333329</v>
          </cell>
          <cell r="F9">
            <v>82</v>
          </cell>
          <cell r="G9">
            <v>77</v>
          </cell>
          <cell r="H9">
            <v>10.44</v>
          </cell>
          <cell r="I9" t="str">
            <v>S</v>
          </cell>
          <cell r="J9">
            <v>21.240000000000002</v>
          </cell>
          <cell r="K9">
            <v>26.6</v>
          </cell>
        </row>
        <row r="10">
          <cell r="B10">
            <v>19.220833333333331</v>
          </cell>
          <cell r="C10">
            <v>21.7</v>
          </cell>
          <cell r="D10">
            <v>17.3</v>
          </cell>
          <cell r="E10">
            <v>78.041666666666671</v>
          </cell>
          <cell r="F10">
            <v>83</v>
          </cell>
          <cell r="G10">
            <v>71</v>
          </cell>
          <cell r="H10">
            <v>8.2799999999999994</v>
          </cell>
          <cell r="I10" t="str">
            <v>L</v>
          </cell>
          <cell r="J10">
            <v>21.6</v>
          </cell>
          <cell r="K10">
            <v>13.2</v>
          </cell>
        </row>
        <row r="11">
          <cell r="B11">
            <v>20.220833333333335</v>
          </cell>
          <cell r="C11">
            <v>25</v>
          </cell>
          <cell r="D11">
            <v>17</v>
          </cell>
          <cell r="E11">
            <v>75.833333333333329</v>
          </cell>
          <cell r="F11">
            <v>82</v>
          </cell>
          <cell r="G11">
            <v>66</v>
          </cell>
          <cell r="H11">
            <v>15.120000000000001</v>
          </cell>
          <cell r="I11" t="str">
            <v>NE</v>
          </cell>
          <cell r="J11">
            <v>36.36</v>
          </cell>
          <cell r="K11">
            <v>0</v>
          </cell>
        </row>
        <row r="12">
          <cell r="B12">
            <v>21.116666666666667</v>
          </cell>
          <cell r="C12">
            <v>25.6</v>
          </cell>
          <cell r="D12">
            <v>18.600000000000001</v>
          </cell>
          <cell r="E12">
            <v>75.416666666666671</v>
          </cell>
          <cell r="F12">
            <v>80</v>
          </cell>
          <cell r="G12">
            <v>70</v>
          </cell>
          <cell r="H12">
            <v>24.12</v>
          </cell>
          <cell r="I12" t="str">
            <v>NE</v>
          </cell>
          <cell r="J12">
            <v>42.480000000000004</v>
          </cell>
          <cell r="K12">
            <v>0</v>
          </cell>
        </row>
        <row r="13">
          <cell r="B13">
            <v>18.345833333333328</v>
          </cell>
          <cell r="C13">
            <v>22.7</v>
          </cell>
          <cell r="D13">
            <v>13.5</v>
          </cell>
          <cell r="E13">
            <v>65.666666666666671</v>
          </cell>
          <cell r="F13">
            <v>80</v>
          </cell>
          <cell r="G13">
            <v>46</v>
          </cell>
          <cell r="H13">
            <v>18</v>
          </cell>
          <cell r="I13" t="str">
            <v>S</v>
          </cell>
          <cell r="J13">
            <v>37.440000000000005</v>
          </cell>
          <cell r="K13">
            <v>0.4</v>
          </cell>
        </row>
        <row r="14">
          <cell r="B14">
            <v>13.85416666666667</v>
          </cell>
          <cell r="C14">
            <v>22.5</v>
          </cell>
          <cell r="D14">
            <v>6.5</v>
          </cell>
          <cell r="E14">
            <v>62.541666666666664</v>
          </cell>
          <cell r="F14">
            <v>76</v>
          </cell>
          <cell r="G14">
            <v>46</v>
          </cell>
          <cell r="H14">
            <v>9.7200000000000006</v>
          </cell>
          <cell r="I14" t="str">
            <v>S</v>
          </cell>
          <cell r="J14">
            <v>19.8</v>
          </cell>
          <cell r="K14">
            <v>0</v>
          </cell>
        </row>
        <row r="15">
          <cell r="B15">
            <v>15.379166666666665</v>
          </cell>
          <cell r="C15">
            <v>26</v>
          </cell>
          <cell r="D15">
            <v>7.6</v>
          </cell>
          <cell r="E15">
            <v>62.958333333333336</v>
          </cell>
          <cell r="F15">
            <v>78</v>
          </cell>
          <cell r="G15">
            <v>40</v>
          </cell>
          <cell r="H15">
            <v>8.2799999999999994</v>
          </cell>
          <cell r="I15" t="str">
            <v>SE</v>
          </cell>
          <cell r="J15">
            <v>17.64</v>
          </cell>
          <cell r="K15">
            <v>0</v>
          </cell>
        </row>
        <row r="16">
          <cell r="B16">
            <v>18.608333333333331</v>
          </cell>
          <cell r="C16">
            <v>29.8</v>
          </cell>
          <cell r="D16">
            <v>8.1999999999999993</v>
          </cell>
          <cell r="E16">
            <v>50.166666666666664</v>
          </cell>
          <cell r="F16">
            <v>67</v>
          </cell>
          <cell r="G16">
            <v>33</v>
          </cell>
          <cell r="H16">
            <v>12.24</v>
          </cell>
          <cell r="I16" t="str">
            <v>L</v>
          </cell>
          <cell r="J16">
            <v>25.56</v>
          </cell>
          <cell r="K16">
            <v>0</v>
          </cell>
        </row>
        <row r="17">
          <cell r="B17">
            <v>20.849999999999998</v>
          </cell>
          <cell r="C17">
            <v>29.9</v>
          </cell>
          <cell r="D17">
            <v>13.9</v>
          </cell>
          <cell r="E17">
            <v>49.083333333333336</v>
          </cell>
          <cell r="F17">
            <v>61</v>
          </cell>
          <cell r="G17">
            <v>37</v>
          </cell>
          <cell r="H17">
            <v>18.36</v>
          </cell>
          <cell r="I17" t="str">
            <v>NE</v>
          </cell>
          <cell r="J17">
            <v>44.28</v>
          </cell>
          <cell r="K17">
            <v>0</v>
          </cell>
        </row>
        <row r="18">
          <cell r="B18">
            <v>21.379166666666663</v>
          </cell>
          <cell r="C18">
            <v>32.4</v>
          </cell>
          <cell r="D18">
            <v>11.6</v>
          </cell>
          <cell r="E18">
            <v>51.708333333333336</v>
          </cell>
          <cell r="F18">
            <v>69</v>
          </cell>
          <cell r="G18">
            <v>35</v>
          </cell>
          <cell r="H18">
            <v>14.4</v>
          </cell>
          <cell r="I18" t="str">
            <v>NE</v>
          </cell>
          <cell r="J18">
            <v>30.96</v>
          </cell>
          <cell r="K18">
            <v>0</v>
          </cell>
        </row>
        <row r="19">
          <cell r="B19">
            <v>18.55833333333333</v>
          </cell>
          <cell r="C19">
            <v>22.8</v>
          </cell>
          <cell r="D19">
            <v>15.1</v>
          </cell>
          <cell r="E19">
            <v>66.333333333333329</v>
          </cell>
          <cell r="F19">
            <v>74</v>
          </cell>
          <cell r="G19">
            <v>46</v>
          </cell>
          <cell r="H19">
            <v>11.520000000000001</v>
          </cell>
          <cell r="I19" t="str">
            <v>SO</v>
          </cell>
          <cell r="J19">
            <v>22.68</v>
          </cell>
          <cell r="K19">
            <v>0</v>
          </cell>
        </row>
        <row r="20">
          <cell r="B20">
            <v>18.091666666666665</v>
          </cell>
          <cell r="C20">
            <v>22.7</v>
          </cell>
          <cell r="D20">
            <v>14.5</v>
          </cell>
          <cell r="E20">
            <v>76.625</v>
          </cell>
          <cell r="F20">
            <v>82</v>
          </cell>
          <cell r="G20">
            <v>69</v>
          </cell>
          <cell r="H20">
            <v>24.48</v>
          </cell>
          <cell r="I20" t="str">
            <v>NE</v>
          </cell>
          <cell r="J20">
            <v>45</v>
          </cell>
          <cell r="K20">
            <v>1.8</v>
          </cell>
        </row>
        <row r="21">
          <cell r="B21">
            <v>20.166666666666661</v>
          </cell>
          <cell r="C21">
            <v>28.6</v>
          </cell>
          <cell r="D21">
            <v>12.4</v>
          </cell>
          <cell r="E21">
            <v>70.25</v>
          </cell>
          <cell r="F21">
            <v>83</v>
          </cell>
          <cell r="G21">
            <v>50</v>
          </cell>
          <cell r="H21">
            <v>19.079999999999998</v>
          </cell>
          <cell r="I21" t="str">
            <v>NE</v>
          </cell>
          <cell r="J21">
            <v>33.840000000000003</v>
          </cell>
          <cell r="K21">
            <v>0</v>
          </cell>
        </row>
        <row r="22">
          <cell r="B22">
            <v>22.641666666666669</v>
          </cell>
          <cell r="C22">
            <v>30.8</v>
          </cell>
          <cell r="D22">
            <v>16.2</v>
          </cell>
          <cell r="E22">
            <v>61.166666666666664</v>
          </cell>
          <cell r="F22">
            <v>76</v>
          </cell>
          <cell r="G22">
            <v>43</v>
          </cell>
          <cell r="H22">
            <v>22.68</v>
          </cell>
          <cell r="I22" t="str">
            <v>NE</v>
          </cell>
          <cell r="J22">
            <v>41.4</v>
          </cell>
          <cell r="K22">
            <v>0</v>
          </cell>
        </row>
        <row r="23">
          <cell r="B23">
            <v>24.625</v>
          </cell>
          <cell r="C23">
            <v>33</v>
          </cell>
          <cell r="D23">
            <v>17.899999999999999</v>
          </cell>
          <cell r="E23">
            <v>57.208333333333336</v>
          </cell>
          <cell r="F23">
            <v>71</v>
          </cell>
          <cell r="G23">
            <v>41</v>
          </cell>
          <cell r="H23">
            <v>16.2</v>
          </cell>
          <cell r="I23" t="str">
            <v>NE</v>
          </cell>
          <cell r="J23">
            <v>30.96</v>
          </cell>
          <cell r="K23">
            <v>0</v>
          </cell>
        </row>
        <row r="24">
          <cell r="B24">
            <v>21.133333333333329</v>
          </cell>
          <cell r="C24">
            <v>27.2</v>
          </cell>
          <cell r="D24">
            <v>17.100000000000001</v>
          </cell>
          <cell r="E24">
            <v>64.5</v>
          </cell>
          <cell r="F24">
            <v>75</v>
          </cell>
          <cell r="G24">
            <v>52</v>
          </cell>
          <cell r="H24">
            <v>13.32</v>
          </cell>
          <cell r="I24" t="str">
            <v>SO</v>
          </cell>
          <cell r="J24">
            <v>28.8</v>
          </cell>
          <cell r="K24">
            <v>0</v>
          </cell>
        </row>
        <row r="25">
          <cell r="B25">
            <v>14.808333333333335</v>
          </cell>
          <cell r="C25">
            <v>20.9</v>
          </cell>
          <cell r="D25">
            <v>10.9</v>
          </cell>
          <cell r="E25">
            <v>69.416666666666671</v>
          </cell>
          <cell r="F25">
            <v>77</v>
          </cell>
          <cell r="G25">
            <v>61</v>
          </cell>
          <cell r="H25">
            <v>13.68</v>
          </cell>
          <cell r="I25" t="str">
            <v>SO</v>
          </cell>
          <cell r="J25">
            <v>33.119999999999997</v>
          </cell>
          <cell r="K25">
            <v>0</v>
          </cell>
        </row>
        <row r="26">
          <cell r="B26">
            <v>13.770833333333336</v>
          </cell>
          <cell r="C26">
            <v>16.100000000000001</v>
          </cell>
          <cell r="D26">
            <v>11.1</v>
          </cell>
          <cell r="E26">
            <v>78.916666666666671</v>
          </cell>
          <cell r="F26">
            <v>82</v>
          </cell>
          <cell r="G26">
            <v>69</v>
          </cell>
          <cell r="H26">
            <v>9</v>
          </cell>
          <cell r="I26" t="str">
            <v>S</v>
          </cell>
          <cell r="J26">
            <v>27.720000000000002</v>
          </cell>
          <cell r="K26">
            <v>43.000000000000007</v>
          </cell>
        </row>
        <row r="27">
          <cell r="B27">
            <v>20.3</v>
          </cell>
          <cell r="C27">
            <v>30.1</v>
          </cell>
          <cell r="D27">
            <v>14.4</v>
          </cell>
          <cell r="E27">
            <v>76.208333333333329</v>
          </cell>
          <cell r="F27">
            <v>90</v>
          </cell>
          <cell r="G27">
            <v>54</v>
          </cell>
          <cell r="H27">
            <v>15.840000000000002</v>
          </cell>
          <cell r="I27" t="str">
            <v>NE</v>
          </cell>
          <cell r="J27">
            <v>32.76</v>
          </cell>
          <cell r="K27">
            <v>0</v>
          </cell>
        </row>
        <row r="28">
          <cell r="B28">
            <v>26.879166666666659</v>
          </cell>
          <cell r="C28">
            <v>33.4</v>
          </cell>
          <cell r="D28">
            <v>21.1</v>
          </cell>
          <cell r="E28">
            <v>61.333333333333336</v>
          </cell>
          <cell r="F28">
            <v>70</v>
          </cell>
          <cell r="G28">
            <v>51</v>
          </cell>
          <cell r="H28">
            <v>27</v>
          </cell>
          <cell r="I28" t="str">
            <v>NE</v>
          </cell>
          <cell r="J28">
            <v>51.12</v>
          </cell>
          <cell r="K28">
            <v>0</v>
          </cell>
        </row>
        <row r="29">
          <cell r="B29">
            <v>18.837499999999999</v>
          </cell>
          <cell r="C29">
            <v>28.8</v>
          </cell>
          <cell r="D29">
            <v>13.5</v>
          </cell>
          <cell r="E29">
            <v>57.833333333333336</v>
          </cell>
          <cell r="F29">
            <v>69</v>
          </cell>
          <cell r="G29">
            <v>40</v>
          </cell>
          <cell r="H29">
            <v>21.6</v>
          </cell>
          <cell r="I29" t="str">
            <v>S</v>
          </cell>
          <cell r="J29">
            <v>47.519999999999996</v>
          </cell>
          <cell r="K29">
            <v>0</v>
          </cell>
        </row>
        <row r="30">
          <cell r="B30">
            <v>16.079166666666669</v>
          </cell>
          <cell r="C30">
            <v>23.7</v>
          </cell>
          <cell r="D30">
            <v>9.1999999999999993</v>
          </cell>
          <cell r="E30">
            <v>52.416666666666664</v>
          </cell>
          <cell r="F30">
            <v>69</v>
          </cell>
          <cell r="G30">
            <v>32</v>
          </cell>
          <cell r="H30">
            <v>15.840000000000002</v>
          </cell>
          <cell r="I30" t="str">
            <v>S</v>
          </cell>
          <cell r="J30">
            <v>32.76</v>
          </cell>
          <cell r="K30">
            <v>0</v>
          </cell>
        </row>
        <row r="31">
          <cell r="B31">
            <v>16.858333333333338</v>
          </cell>
          <cell r="C31">
            <v>27.9</v>
          </cell>
          <cell r="D31">
            <v>7.4</v>
          </cell>
          <cell r="E31">
            <v>57.166666666666664</v>
          </cell>
          <cell r="F31">
            <v>77</v>
          </cell>
          <cell r="G31">
            <v>43</v>
          </cell>
          <cell r="H31">
            <v>15.48</v>
          </cell>
          <cell r="I31" t="str">
            <v>L</v>
          </cell>
          <cell r="J31">
            <v>29.16</v>
          </cell>
          <cell r="K31">
            <v>0</v>
          </cell>
        </row>
        <row r="32">
          <cell r="B32">
            <v>23.279166666666669</v>
          </cell>
          <cell r="C32">
            <v>32.4</v>
          </cell>
          <cell r="D32">
            <v>16.100000000000001</v>
          </cell>
          <cell r="E32">
            <v>58.041666666666664</v>
          </cell>
          <cell r="F32">
            <v>70</v>
          </cell>
          <cell r="G32">
            <v>43</v>
          </cell>
          <cell r="H32">
            <v>21.96</v>
          </cell>
          <cell r="I32" t="str">
            <v>NE</v>
          </cell>
          <cell r="J32">
            <v>42.12</v>
          </cell>
          <cell r="K32">
            <v>0</v>
          </cell>
        </row>
        <row r="33">
          <cell r="B33">
            <v>25.616666666666671</v>
          </cell>
          <cell r="C33">
            <v>32.799999999999997</v>
          </cell>
          <cell r="D33">
            <v>19</v>
          </cell>
          <cell r="E33">
            <v>56.291666666666664</v>
          </cell>
          <cell r="F33">
            <v>72</v>
          </cell>
          <cell r="G33">
            <v>40</v>
          </cell>
          <cell r="H33">
            <v>19.079999999999998</v>
          </cell>
          <cell r="I33" t="str">
            <v>NE</v>
          </cell>
          <cell r="J33">
            <v>37.080000000000005</v>
          </cell>
          <cell r="K33">
            <v>0</v>
          </cell>
        </row>
        <row r="34">
          <cell r="B34">
            <v>26.779166666666665</v>
          </cell>
          <cell r="C34">
            <v>34.299999999999997</v>
          </cell>
          <cell r="D34">
            <v>20.5</v>
          </cell>
          <cell r="E34">
            <v>49.833333333333336</v>
          </cell>
          <cell r="F34">
            <v>57</v>
          </cell>
          <cell r="G34">
            <v>43</v>
          </cell>
          <cell r="H34">
            <v>19.8</v>
          </cell>
          <cell r="I34" t="str">
            <v>NE</v>
          </cell>
          <cell r="J34">
            <v>40.32</v>
          </cell>
          <cell r="K34">
            <v>0</v>
          </cell>
        </row>
        <row r="35">
          <cell r="B35">
            <v>27.429166666666671</v>
          </cell>
          <cell r="C35">
            <v>33.5</v>
          </cell>
          <cell r="D35">
            <v>21.8</v>
          </cell>
          <cell r="E35">
            <v>52.166666666666664</v>
          </cell>
          <cell r="F35">
            <v>59</v>
          </cell>
          <cell r="G35">
            <v>46</v>
          </cell>
          <cell r="H35">
            <v>21.6</v>
          </cell>
          <cell r="I35" t="str">
            <v>N</v>
          </cell>
          <cell r="J35">
            <v>42.480000000000004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18.758333333333333</v>
          </cell>
          <cell r="C5">
            <v>27.5</v>
          </cell>
          <cell r="D5">
            <v>12.8</v>
          </cell>
          <cell r="E5">
            <v>56.458333333333336</v>
          </cell>
          <cell r="F5">
            <v>76</v>
          </cell>
          <cell r="G5">
            <v>29</v>
          </cell>
          <cell r="H5">
            <v>8.64</v>
          </cell>
          <cell r="I5" t="str">
            <v>S</v>
          </cell>
          <cell r="J5">
            <v>21.240000000000002</v>
          </cell>
          <cell r="K5">
            <v>0</v>
          </cell>
        </row>
        <row r="6">
          <cell r="B6">
            <v>20.916666666666668</v>
          </cell>
          <cell r="C6">
            <v>27.5</v>
          </cell>
          <cell r="D6">
            <v>16.2</v>
          </cell>
          <cell r="E6">
            <v>62.75</v>
          </cell>
          <cell r="F6">
            <v>79</v>
          </cell>
          <cell r="G6">
            <v>44</v>
          </cell>
          <cell r="H6">
            <v>15.48</v>
          </cell>
          <cell r="I6" t="str">
            <v>L</v>
          </cell>
          <cell r="J6">
            <v>34.200000000000003</v>
          </cell>
          <cell r="K6">
            <v>0.2</v>
          </cell>
        </row>
        <row r="7">
          <cell r="B7">
            <v>19.095833333333335</v>
          </cell>
          <cell r="C7">
            <v>22</v>
          </cell>
          <cell r="D7">
            <v>17.100000000000001</v>
          </cell>
          <cell r="E7">
            <v>79.875</v>
          </cell>
          <cell r="F7">
            <v>95</v>
          </cell>
          <cell r="G7">
            <v>62</v>
          </cell>
          <cell r="H7">
            <v>16.559999999999999</v>
          </cell>
          <cell r="I7" t="str">
            <v>L</v>
          </cell>
          <cell r="J7">
            <v>39.24</v>
          </cell>
          <cell r="K7">
            <v>5.4</v>
          </cell>
        </row>
        <row r="8">
          <cell r="B8">
            <v>18.170833333333331</v>
          </cell>
          <cell r="C8">
            <v>20.3</v>
          </cell>
          <cell r="D8">
            <v>17.100000000000001</v>
          </cell>
          <cell r="E8">
            <v>91.416666666666671</v>
          </cell>
          <cell r="F8">
            <v>96</v>
          </cell>
          <cell r="G8">
            <v>78</v>
          </cell>
          <cell r="H8">
            <v>13.32</v>
          </cell>
          <cell r="I8" t="str">
            <v>NE</v>
          </cell>
          <cell r="J8">
            <v>27.36</v>
          </cell>
          <cell r="K8">
            <v>1.5999999999999999</v>
          </cell>
        </row>
        <row r="9">
          <cell r="B9">
            <v>17.100000000000001</v>
          </cell>
          <cell r="C9">
            <v>17.899999999999999</v>
          </cell>
          <cell r="D9">
            <v>16.100000000000001</v>
          </cell>
          <cell r="E9">
            <v>96.625</v>
          </cell>
          <cell r="F9">
            <v>98</v>
          </cell>
          <cell r="G9">
            <v>91</v>
          </cell>
          <cell r="H9">
            <v>7.9200000000000008</v>
          </cell>
          <cell r="I9" t="str">
            <v>S</v>
          </cell>
          <cell r="J9">
            <v>18.720000000000002</v>
          </cell>
          <cell r="K9">
            <v>19.600000000000005</v>
          </cell>
        </row>
        <row r="10">
          <cell r="B10">
            <v>16.529166666666661</v>
          </cell>
          <cell r="C10">
            <v>19.2</v>
          </cell>
          <cell r="D10">
            <v>15.4</v>
          </cell>
          <cell r="E10">
            <v>93.541666666666671</v>
          </cell>
          <cell r="F10">
            <v>98</v>
          </cell>
          <cell r="G10">
            <v>79</v>
          </cell>
          <cell r="H10">
            <v>7.5600000000000005</v>
          </cell>
          <cell r="I10" t="str">
            <v>L</v>
          </cell>
          <cell r="J10">
            <v>18.36</v>
          </cell>
          <cell r="K10">
            <v>14.6</v>
          </cell>
        </row>
        <row r="11">
          <cell r="B11">
            <v>17.850000000000001</v>
          </cell>
          <cell r="C11">
            <v>23.1</v>
          </cell>
          <cell r="D11">
            <v>15.4</v>
          </cell>
          <cell r="E11">
            <v>86.583333333333329</v>
          </cell>
          <cell r="F11">
            <v>97</v>
          </cell>
          <cell r="G11">
            <v>64</v>
          </cell>
          <cell r="H11">
            <v>15.840000000000002</v>
          </cell>
          <cell r="I11" t="str">
            <v>NE</v>
          </cell>
          <cell r="J11">
            <v>29.880000000000003</v>
          </cell>
          <cell r="K11">
            <v>0.2</v>
          </cell>
        </row>
        <row r="12">
          <cell r="B12">
            <v>18.612499999999997</v>
          </cell>
          <cell r="C12">
            <v>25.4</v>
          </cell>
          <cell r="D12">
            <v>16.7</v>
          </cell>
          <cell r="E12">
            <v>85.916666666666671</v>
          </cell>
          <cell r="F12">
            <v>98</v>
          </cell>
          <cell r="G12">
            <v>59</v>
          </cell>
          <cell r="H12">
            <v>17.64</v>
          </cell>
          <cell r="I12" t="str">
            <v>L</v>
          </cell>
          <cell r="J12">
            <v>37.800000000000004</v>
          </cell>
          <cell r="K12">
            <v>26.6</v>
          </cell>
        </row>
        <row r="13">
          <cell r="B13">
            <v>16.066666666666666</v>
          </cell>
          <cell r="C13">
            <v>21.1</v>
          </cell>
          <cell r="D13">
            <v>11.6</v>
          </cell>
          <cell r="E13">
            <v>74.166666666666671</v>
          </cell>
          <cell r="F13">
            <v>98</v>
          </cell>
          <cell r="G13">
            <v>41</v>
          </cell>
          <cell r="H13">
            <v>0</v>
          </cell>
          <cell r="I13" t="str">
            <v>N</v>
          </cell>
          <cell r="J13">
            <v>0</v>
          </cell>
          <cell r="K13">
            <v>2.4</v>
          </cell>
        </row>
        <row r="14">
          <cell r="B14">
            <v>11.454166666666664</v>
          </cell>
          <cell r="C14">
            <v>21</v>
          </cell>
          <cell r="D14">
            <v>5.4</v>
          </cell>
          <cell r="E14">
            <v>75.625</v>
          </cell>
          <cell r="F14">
            <v>98</v>
          </cell>
          <cell r="G14">
            <v>38</v>
          </cell>
          <cell r="H14">
            <v>0</v>
          </cell>
          <cell r="I14" t="str">
            <v>N</v>
          </cell>
          <cell r="J14">
            <v>0</v>
          </cell>
          <cell r="K14">
            <v>0</v>
          </cell>
        </row>
        <row r="15">
          <cell r="B15">
            <v>14.079166666666664</v>
          </cell>
          <cell r="C15">
            <v>24</v>
          </cell>
          <cell r="D15">
            <v>6.3</v>
          </cell>
          <cell r="E15">
            <v>64.125</v>
          </cell>
          <cell r="F15">
            <v>97</v>
          </cell>
          <cell r="G15">
            <v>22</v>
          </cell>
          <cell r="H15">
            <v>0</v>
          </cell>
          <cell r="I15" t="str">
            <v>N</v>
          </cell>
          <cell r="J15">
            <v>0</v>
          </cell>
          <cell r="K15">
            <v>0</v>
          </cell>
        </row>
        <row r="16">
          <cell r="B16">
            <v>18.425000000000001</v>
          </cell>
          <cell r="C16">
            <v>28.9</v>
          </cell>
          <cell r="D16">
            <v>8.5</v>
          </cell>
          <cell r="E16">
            <v>45.333333333333336</v>
          </cell>
          <cell r="F16">
            <v>86</v>
          </cell>
          <cell r="G16">
            <v>15</v>
          </cell>
          <cell r="H16">
            <v>0</v>
          </cell>
          <cell r="I16" t="str">
            <v>N</v>
          </cell>
          <cell r="J16">
            <v>0</v>
          </cell>
          <cell r="K16">
            <v>0</v>
          </cell>
        </row>
        <row r="17">
          <cell r="B17">
            <v>19.820833333333329</v>
          </cell>
          <cell r="C17">
            <v>28.6</v>
          </cell>
          <cell r="D17">
            <v>13.4</v>
          </cell>
          <cell r="E17">
            <v>50.666666666666664</v>
          </cell>
          <cell r="F17">
            <v>80</v>
          </cell>
          <cell r="G17">
            <v>27</v>
          </cell>
          <cell r="H17">
            <v>0</v>
          </cell>
          <cell r="I17" t="str">
            <v>N</v>
          </cell>
          <cell r="J17">
            <v>0</v>
          </cell>
          <cell r="K17">
            <v>0</v>
          </cell>
        </row>
        <row r="18">
          <cell r="B18">
            <v>21.354166666666668</v>
          </cell>
          <cell r="C18">
            <v>31.2</v>
          </cell>
          <cell r="D18">
            <v>13.6</v>
          </cell>
          <cell r="E18">
            <v>49.875</v>
          </cell>
          <cell r="F18">
            <v>80</v>
          </cell>
          <cell r="G18">
            <v>20</v>
          </cell>
          <cell r="H18">
            <v>0</v>
          </cell>
          <cell r="I18" t="str">
            <v>N</v>
          </cell>
          <cell r="J18">
            <v>0</v>
          </cell>
          <cell r="K18">
            <v>0</v>
          </cell>
        </row>
        <row r="19">
          <cell r="B19">
            <v>18.675000000000001</v>
          </cell>
          <cell r="C19">
            <v>23.8</v>
          </cell>
          <cell r="D19">
            <v>13.5</v>
          </cell>
          <cell r="E19">
            <v>67.416666666666671</v>
          </cell>
          <cell r="F19">
            <v>88</v>
          </cell>
          <cell r="G19">
            <v>52</v>
          </cell>
          <cell r="H19">
            <v>0</v>
          </cell>
          <cell r="I19" t="str">
            <v>N</v>
          </cell>
          <cell r="J19">
            <v>0</v>
          </cell>
          <cell r="K19">
            <v>0</v>
          </cell>
        </row>
        <row r="20">
          <cell r="B20">
            <v>18.008333333333333</v>
          </cell>
          <cell r="C20">
            <v>23.6</v>
          </cell>
          <cell r="D20">
            <v>13.9</v>
          </cell>
          <cell r="E20">
            <v>80.125</v>
          </cell>
          <cell r="F20">
            <v>97</v>
          </cell>
          <cell r="G20">
            <v>55</v>
          </cell>
          <cell r="H20">
            <v>0</v>
          </cell>
          <cell r="I20" t="str">
            <v>N</v>
          </cell>
          <cell r="J20">
            <v>0</v>
          </cell>
          <cell r="K20">
            <v>0.8</v>
          </cell>
        </row>
        <row r="21">
          <cell r="B21">
            <v>19.662499999999998</v>
          </cell>
          <cell r="C21">
            <v>28.3</v>
          </cell>
          <cell r="D21">
            <v>14.3</v>
          </cell>
          <cell r="E21">
            <v>70.541666666666671</v>
          </cell>
          <cell r="F21">
            <v>95</v>
          </cell>
          <cell r="G21">
            <v>38</v>
          </cell>
          <cell r="H21">
            <v>0</v>
          </cell>
          <cell r="I21" t="str">
            <v>N</v>
          </cell>
          <cell r="J21">
            <v>0</v>
          </cell>
          <cell r="K21">
            <v>0</v>
          </cell>
        </row>
        <row r="22">
          <cell r="B22">
            <v>21.383333333333336</v>
          </cell>
          <cell r="C22">
            <v>29.9</v>
          </cell>
          <cell r="D22">
            <v>14.8</v>
          </cell>
          <cell r="E22">
            <v>63.291666666666664</v>
          </cell>
          <cell r="F22">
            <v>87</v>
          </cell>
          <cell r="G22">
            <v>36</v>
          </cell>
          <cell r="H22">
            <v>0</v>
          </cell>
          <cell r="I22" t="str">
            <v>N</v>
          </cell>
          <cell r="J22">
            <v>0</v>
          </cell>
          <cell r="K22">
            <v>0</v>
          </cell>
        </row>
        <row r="23">
          <cell r="B23">
            <v>24.154166666666665</v>
          </cell>
          <cell r="C23">
            <v>32.799999999999997</v>
          </cell>
          <cell r="D23">
            <v>17.8</v>
          </cell>
          <cell r="E23">
            <v>52.75</v>
          </cell>
          <cell r="F23">
            <v>74</v>
          </cell>
          <cell r="G23">
            <v>25</v>
          </cell>
          <cell r="H23">
            <v>0</v>
          </cell>
          <cell r="I23" t="str">
            <v>N</v>
          </cell>
          <cell r="J23">
            <v>0</v>
          </cell>
          <cell r="K23">
            <v>0</v>
          </cell>
        </row>
        <row r="24">
          <cell r="B24">
            <v>20.816666666666666</v>
          </cell>
          <cell r="C24">
            <v>24.9</v>
          </cell>
          <cell r="D24">
            <v>17.2</v>
          </cell>
          <cell r="E24">
            <v>66.166666666666671</v>
          </cell>
          <cell r="F24">
            <v>86</v>
          </cell>
          <cell r="G24">
            <v>41</v>
          </cell>
          <cell r="H24">
            <v>0</v>
          </cell>
          <cell r="I24" t="str">
            <v>N</v>
          </cell>
          <cell r="J24">
            <v>0</v>
          </cell>
          <cell r="K24">
            <v>0</v>
          </cell>
        </row>
        <row r="25">
          <cell r="B25">
            <v>13.5875</v>
          </cell>
          <cell r="C25">
            <v>20.6</v>
          </cell>
          <cell r="D25">
            <v>9.9</v>
          </cell>
          <cell r="E25">
            <v>80</v>
          </cell>
          <cell r="F25">
            <v>92</v>
          </cell>
          <cell r="G25">
            <v>56</v>
          </cell>
          <cell r="H25">
            <v>18.36</v>
          </cell>
          <cell r="I25" t="str">
            <v>N</v>
          </cell>
          <cell r="J25">
            <v>34.56</v>
          </cell>
          <cell r="K25">
            <v>0</v>
          </cell>
        </row>
        <row r="26">
          <cell r="B26">
            <v>11.920833333333334</v>
          </cell>
          <cell r="C26">
            <v>14</v>
          </cell>
          <cell r="D26">
            <v>10.3</v>
          </cell>
          <cell r="E26">
            <v>95.833333333333329</v>
          </cell>
          <cell r="F26">
            <v>98</v>
          </cell>
          <cell r="G26">
            <v>83</v>
          </cell>
          <cell r="H26">
            <v>23.040000000000003</v>
          </cell>
          <cell r="I26" t="str">
            <v>S</v>
          </cell>
          <cell r="J26">
            <v>36</v>
          </cell>
          <cell r="K26">
            <v>25.8</v>
          </cell>
        </row>
        <row r="27">
          <cell r="B27">
            <v>19.516666666666669</v>
          </cell>
          <cell r="C27">
            <v>29.5</v>
          </cell>
          <cell r="D27">
            <v>13.8</v>
          </cell>
          <cell r="E27">
            <v>82.375</v>
          </cell>
          <cell r="F27">
            <v>99</v>
          </cell>
          <cell r="G27">
            <v>47</v>
          </cell>
          <cell r="H27">
            <v>20.16</v>
          </cell>
          <cell r="I27" t="str">
            <v>NE</v>
          </cell>
          <cell r="J27">
            <v>32.4</v>
          </cell>
          <cell r="K27">
            <v>1</v>
          </cell>
        </row>
        <row r="28">
          <cell r="B28">
            <v>26.633333333333329</v>
          </cell>
          <cell r="C28">
            <v>35.200000000000003</v>
          </cell>
          <cell r="D28">
            <v>20.8</v>
          </cell>
          <cell r="E28">
            <v>54.458333333333336</v>
          </cell>
          <cell r="F28">
            <v>73</v>
          </cell>
          <cell r="G28">
            <v>34</v>
          </cell>
          <cell r="H28">
            <v>33.840000000000003</v>
          </cell>
          <cell r="I28" t="str">
            <v>L</v>
          </cell>
          <cell r="J28">
            <v>57.6</v>
          </cell>
          <cell r="K28">
            <v>0</v>
          </cell>
        </row>
        <row r="29">
          <cell r="B29">
            <v>16.858333333333338</v>
          </cell>
          <cell r="C29">
            <v>27.6</v>
          </cell>
          <cell r="D29">
            <v>12.5</v>
          </cell>
          <cell r="E29">
            <v>66.5</v>
          </cell>
          <cell r="F29">
            <v>97</v>
          </cell>
          <cell r="G29">
            <v>30</v>
          </cell>
          <cell r="H29">
            <v>19.440000000000001</v>
          </cell>
          <cell r="I29" t="str">
            <v>SO</v>
          </cell>
          <cell r="J29">
            <v>87.84</v>
          </cell>
          <cell r="K29">
            <v>20.6</v>
          </cell>
        </row>
        <row r="30">
          <cell r="B30">
            <v>14.470833333333333</v>
          </cell>
          <cell r="C30">
            <v>22.4</v>
          </cell>
          <cell r="D30">
            <v>7.2</v>
          </cell>
          <cell r="E30">
            <v>47.75</v>
          </cell>
          <cell r="F30">
            <v>81</v>
          </cell>
          <cell r="G30">
            <v>18</v>
          </cell>
          <cell r="H30">
            <v>17.64</v>
          </cell>
          <cell r="I30" t="str">
            <v>S</v>
          </cell>
          <cell r="J30">
            <v>31.319999999999997</v>
          </cell>
          <cell r="K30">
            <v>0</v>
          </cell>
        </row>
        <row r="31">
          <cell r="B31">
            <v>15.974999999999994</v>
          </cell>
          <cell r="C31">
            <v>26.7</v>
          </cell>
          <cell r="D31">
            <v>7.1</v>
          </cell>
          <cell r="E31">
            <v>57.791666666666664</v>
          </cell>
          <cell r="F31">
            <v>90</v>
          </cell>
          <cell r="G31">
            <v>33</v>
          </cell>
          <cell r="H31">
            <v>14.4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21.725000000000005</v>
          </cell>
          <cell r="C32">
            <v>31.5</v>
          </cell>
          <cell r="D32">
            <v>14.9</v>
          </cell>
          <cell r="E32">
            <v>59.583333333333336</v>
          </cell>
          <cell r="F32">
            <v>82</v>
          </cell>
          <cell r="G32">
            <v>37</v>
          </cell>
          <cell r="H32">
            <v>18</v>
          </cell>
          <cell r="I32" t="str">
            <v>L</v>
          </cell>
          <cell r="J32">
            <v>38.880000000000003</v>
          </cell>
          <cell r="K32">
            <v>0</v>
          </cell>
        </row>
        <row r="33">
          <cell r="B33">
            <v>25.520833333333339</v>
          </cell>
          <cell r="C33">
            <v>33.1</v>
          </cell>
          <cell r="D33">
            <v>19</v>
          </cell>
          <cell r="E33">
            <v>51.291666666666664</v>
          </cell>
          <cell r="F33">
            <v>78</v>
          </cell>
          <cell r="G33">
            <v>24</v>
          </cell>
          <cell r="H33">
            <v>21.6</v>
          </cell>
          <cell r="I33" t="str">
            <v>L</v>
          </cell>
          <cell r="J33">
            <v>40.32</v>
          </cell>
          <cell r="K33">
            <v>0</v>
          </cell>
        </row>
        <row r="34">
          <cell r="B34">
            <v>26.962499999999991</v>
          </cell>
          <cell r="C34">
            <v>36</v>
          </cell>
          <cell r="D34">
            <v>20.6</v>
          </cell>
          <cell r="E34">
            <v>37.583333333333336</v>
          </cell>
          <cell r="F34">
            <v>51</v>
          </cell>
          <cell r="G34">
            <v>19</v>
          </cell>
          <cell r="H34">
            <v>29.16</v>
          </cell>
          <cell r="I34" t="str">
            <v>NE</v>
          </cell>
          <cell r="J34">
            <v>44.64</v>
          </cell>
          <cell r="K34">
            <v>0</v>
          </cell>
        </row>
        <row r="35">
          <cell r="B35">
            <v>28.295833333333331</v>
          </cell>
          <cell r="C35">
            <v>36.5</v>
          </cell>
          <cell r="D35">
            <v>23.1</v>
          </cell>
          <cell r="E35">
            <v>36.5</v>
          </cell>
          <cell r="F35">
            <v>53</v>
          </cell>
          <cell r="G35">
            <v>23</v>
          </cell>
          <cell r="H35">
            <v>23.759999999999998</v>
          </cell>
          <cell r="I35" t="str">
            <v>NE</v>
          </cell>
          <cell r="J35">
            <v>40.32</v>
          </cell>
          <cell r="K35">
            <v>0</v>
          </cell>
        </row>
        <row r="36">
          <cell r="I36" t="str">
            <v>N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22.104166666666668</v>
          </cell>
          <cell r="C5">
            <v>32.1</v>
          </cell>
          <cell r="D5">
            <v>14.6</v>
          </cell>
          <cell r="E5">
            <v>89</v>
          </cell>
          <cell r="F5">
            <v>97</v>
          </cell>
          <cell r="G5">
            <v>68</v>
          </cell>
          <cell r="H5">
            <v>7.2</v>
          </cell>
          <cell r="I5" t="str">
            <v>S</v>
          </cell>
          <cell r="J5">
            <v>16.2</v>
          </cell>
          <cell r="K5">
            <v>0</v>
          </cell>
        </row>
        <row r="6">
          <cell r="B6">
            <v>23.282608695652176</v>
          </cell>
          <cell r="C6">
            <v>35</v>
          </cell>
          <cell r="D6">
            <v>15.5</v>
          </cell>
          <cell r="E6">
            <v>79.75</v>
          </cell>
          <cell r="F6">
            <v>97</v>
          </cell>
          <cell r="G6">
            <v>31</v>
          </cell>
          <cell r="H6">
            <v>7.2</v>
          </cell>
          <cell r="I6" t="str">
            <v>SE</v>
          </cell>
          <cell r="J6">
            <v>19.079999999999998</v>
          </cell>
          <cell r="K6">
            <v>0</v>
          </cell>
        </row>
        <row r="7">
          <cell r="B7">
            <v>24.845833333333342</v>
          </cell>
          <cell r="C7">
            <v>35.5</v>
          </cell>
          <cell r="D7">
            <v>16.3</v>
          </cell>
          <cell r="E7">
            <v>78.8</v>
          </cell>
          <cell r="F7">
            <v>96</v>
          </cell>
          <cell r="G7">
            <v>33</v>
          </cell>
          <cell r="H7">
            <v>19.079999999999998</v>
          </cell>
          <cell r="I7" t="str">
            <v>SE</v>
          </cell>
          <cell r="J7">
            <v>32.76</v>
          </cell>
          <cell r="K7">
            <v>0</v>
          </cell>
        </row>
        <row r="8">
          <cell r="B8">
            <v>25.150000000000002</v>
          </cell>
          <cell r="C8">
            <v>31.4</v>
          </cell>
          <cell r="D8">
            <v>19.600000000000001</v>
          </cell>
          <cell r="E8">
            <v>85.875</v>
          </cell>
          <cell r="F8">
            <v>91</v>
          </cell>
          <cell r="G8">
            <v>83</v>
          </cell>
          <cell r="H8">
            <v>18</v>
          </cell>
          <cell r="I8" t="str">
            <v>S</v>
          </cell>
          <cell r="J8">
            <v>35.28</v>
          </cell>
          <cell r="K8">
            <v>0</v>
          </cell>
        </row>
        <row r="9">
          <cell r="B9">
            <v>22.387499999999999</v>
          </cell>
          <cell r="C9">
            <v>28.2</v>
          </cell>
          <cell r="D9">
            <v>17.3</v>
          </cell>
          <cell r="E9">
            <v>84.86666666666666</v>
          </cell>
          <cell r="F9">
            <v>94</v>
          </cell>
          <cell r="G9">
            <v>74</v>
          </cell>
          <cell r="H9">
            <v>13.32</v>
          </cell>
          <cell r="I9" t="str">
            <v>S</v>
          </cell>
          <cell r="J9">
            <v>33.480000000000004</v>
          </cell>
          <cell r="K9">
            <v>0</v>
          </cell>
        </row>
        <row r="10">
          <cell r="B10">
            <v>20.774999999999999</v>
          </cell>
          <cell r="C10">
            <v>26</v>
          </cell>
          <cell r="D10">
            <v>16.600000000000001</v>
          </cell>
          <cell r="E10">
            <v>82.705882352941174</v>
          </cell>
          <cell r="F10">
            <v>95</v>
          </cell>
          <cell r="G10">
            <v>64</v>
          </cell>
          <cell r="H10">
            <v>12.6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>
            <v>22.787499999999998</v>
          </cell>
          <cell r="C11">
            <v>32.799999999999997</v>
          </cell>
          <cell r="D11">
            <v>16</v>
          </cell>
          <cell r="E11">
            <v>89.071428571428569</v>
          </cell>
          <cell r="F11">
            <v>96</v>
          </cell>
          <cell r="G11">
            <v>70</v>
          </cell>
          <cell r="H11">
            <v>8.2799999999999994</v>
          </cell>
          <cell r="I11" t="str">
            <v>S</v>
          </cell>
          <cell r="J11">
            <v>19.440000000000001</v>
          </cell>
          <cell r="K11">
            <v>0</v>
          </cell>
        </row>
        <row r="12">
          <cell r="B12">
            <v>24.491666666666674</v>
          </cell>
          <cell r="C12">
            <v>36</v>
          </cell>
          <cell r="D12">
            <v>16.600000000000001</v>
          </cell>
          <cell r="E12">
            <v>74.82352941176471</v>
          </cell>
          <cell r="F12">
            <v>95</v>
          </cell>
          <cell r="G12">
            <v>29</v>
          </cell>
          <cell r="H12">
            <v>16.2</v>
          </cell>
          <cell r="I12" t="str">
            <v>SO</v>
          </cell>
          <cell r="J12">
            <v>30.6</v>
          </cell>
          <cell r="K12">
            <v>0</v>
          </cell>
        </row>
        <row r="13">
          <cell r="B13">
            <v>22.783333333333331</v>
          </cell>
          <cell r="C13">
            <v>28.3</v>
          </cell>
          <cell r="D13">
            <v>19.399999999999999</v>
          </cell>
          <cell r="E13">
            <v>80.25</v>
          </cell>
          <cell r="F13">
            <v>90</v>
          </cell>
          <cell r="G13">
            <v>51</v>
          </cell>
          <cell r="H13">
            <v>13.68</v>
          </cell>
          <cell r="I13" t="str">
            <v>SO</v>
          </cell>
          <cell r="J13">
            <v>30.240000000000002</v>
          </cell>
          <cell r="K13">
            <v>0</v>
          </cell>
        </row>
        <row r="14">
          <cell r="B14">
            <v>18.737500000000001</v>
          </cell>
          <cell r="C14">
            <v>28.9</v>
          </cell>
          <cell r="D14">
            <v>10.4</v>
          </cell>
          <cell r="E14">
            <v>68.75</v>
          </cell>
          <cell r="F14">
            <v>93</v>
          </cell>
          <cell r="G14">
            <v>38</v>
          </cell>
          <cell r="H14">
            <v>11.520000000000001</v>
          </cell>
          <cell r="I14" t="str">
            <v>S</v>
          </cell>
          <cell r="J14">
            <v>24.48</v>
          </cell>
          <cell r="K14">
            <v>0</v>
          </cell>
        </row>
        <row r="15">
          <cell r="B15">
            <v>19.474999999999998</v>
          </cell>
          <cell r="C15">
            <v>33</v>
          </cell>
          <cell r="D15">
            <v>9.6</v>
          </cell>
          <cell r="E15">
            <v>74.928571428571431</v>
          </cell>
          <cell r="F15">
            <v>94</v>
          </cell>
          <cell r="G15">
            <v>39</v>
          </cell>
          <cell r="H15">
            <v>9.7200000000000006</v>
          </cell>
          <cell r="I15" t="str">
            <v>S</v>
          </cell>
          <cell r="J15">
            <v>23.040000000000003</v>
          </cell>
          <cell r="K15">
            <v>0</v>
          </cell>
        </row>
        <row r="16">
          <cell r="B16">
            <v>20.408333333333335</v>
          </cell>
          <cell r="C16">
            <v>35.200000000000003</v>
          </cell>
          <cell r="D16">
            <v>9.1</v>
          </cell>
          <cell r="E16">
            <v>66.888888888888886</v>
          </cell>
          <cell r="F16">
            <v>94</v>
          </cell>
          <cell r="G16">
            <v>16</v>
          </cell>
          <cell r="H16">
            <v>11.16</v>
          </cell>
          <cell r="I16" t="str">
            <v>S</v>
          </cell>
          <cell r="J16">
            <v>21.96</v>
          </cell>
          <cell r="K16">
            <v>0</v>
          </cell>
        </row>
        <row r="17">
          <cell r="B17">
            <v>19.321739130434786</v>
          </cell>
          <cell r="C17">
            <v>35.5</v>
          </cell>
          <cell r="D17">
            <v>7.3</v>
          </cell>
          <cell r="E17">
            <v>73.1875</v>
          </cell>
          <cell r="F17">
            <v>95</v>
          </cell>
          <cell r="G17">
            <v>12</v>
          </cell>
          <cell r="H17">
            <v>8.2799999999999994</v>
          </cell>
          <cell r="I17" t="str">
            <v>SE</v>
          </cell>
          <cell r="J17">
            <v>18.720000000000002</v>
          </cell>
          <cell r="K17">
            <v>0</v>
          </cell>
        </row>
        <row r="18">
          <cell r="B18">
            <v>19.543478260869566</v>
          </cell>
          <cell r="C18">
            <v>37.299999999999997</v>
          </cell>
          <cell r="D18">
            <v>7.8</v>
          </cell>
          <cell r="E18">
            <v>66.388888888888886</v>
          </cell>
          <cell r="F18">
            <v>94</v>
          </cell>
          <cell r="G18">
            <v>13</v>
          </cell>
          <cell r="H18">
            <v>12.6</v>
          </cell>
          <cell r="I18" t="str">
            <v>S</v>
          </cell>
          <cell r="J18">
            <v>28.08</v>
          </cell>
          <cell r="K18">
            <v>0</v>
          </cell>
        </row>
        <row r="19">
          <cell r="B19">
            <v>24.329166666666669</v>
          </cell>
          <cell r="C19">
            <v>34.200000000000003</v>
          </cell>
          <cell r="D19">
            <v>15.3</v>
          </cell>
          <cell r="E19">
            <v>61.2</v>
          </cell>
          <cell r="F19">
            <v>86</v>
          </cell>
          <cell r="G19">
            <v>19</v>
          </cell>
          <cell r="H19">
            <v>13.32</v>
          </cell>
          <cell r="I19" t="str">
            <v>S</v>
          </cell>
          <cell r="J19">
            <v>31.680000000000003</v>
          </cell>
          <cell r="K19">
            <v>0</v>
          </cell>
        </row>
        <row r="20">
          <cell r="B20">
            <v>24.45</v>
          </cell>
          <cell r="C20">
            <v>32.299999999999997</v>
          </cell>
          <cell r="D20">
            <v>18.2</v>
          </cell>
          <cell r="E20">
            <v>65.666666666666671</v>
          </cell>
          <cell r="F20">
            <v>76</v>
          </cell>
          <cell r="G20">
            <v>57</v>
          </cell>
          <cell r="H20">
            <v>13.68</v>
          </cell>
          <cell r="I20" t="str">
            <v>SE</v>
          </cell>
          <cell r="J20">
            <v>30.6</v>
          </cell>
          <cell r="K20">
            <v>0</v>
          </cell>
        </row>
        <row r="21">
          <cell r="B21">
            <v>23.986956521739128</v>
          </cell>
          <cell r="C21">
            <v>34.9</v>
          </cell>
          <cell r="D21">
            <v>14</v>
          </cell>
          <cell r="E21">
            <v>58.266666666666666</v>
          </cell>
          <cell r="F21">
            <v>89</v>
          </cell>
          <cell r="G21">
            <v>18</v>
          </cell>
          <cell r="H21">
            <v>13.32</v>
          </cell>
          <cell r="I21" t="str">
            <v>S</v>
          </cell>
          <cell r="J21">
            <v>30.6</v>
          </cell>
          <cell r="K21">
            <v>0</v>
          </cell>
        </row>
        <row r="22">
          <cell r="B22">
            <v>23.118181818181817</v>
          </cell>
          <cell r="C22">
            <v>35.4</v>
          </cell>
          <cell r="D22">
            <v>15.2</v>
          </cell>
          <cell r="E22">
            <v>63.4</v>
          </cell>
          <cell r="F22">
            <v>84</v>
          </cell>
          <cell r="G22">
            <v>24</v>
          </cell>
          <cell r="H22">
            <v>11.16</v>
          </cell>
          <cell r="I22" t="str">
            <v>S</v>
          </cell>
          <cell r="J22">
            <v>20.16</v>
          </cell>
          <cell r="K22">
            <v>0</v>
          </cell>
        </row>
        <row r="23">
          <cell r="B23">
            <v>23.517391304347825</v>
          </cell>
          <cell r="C23">
            <v>36.299999999999997</v>
          </cell>
          <cell r="D23">
            <v>14.1</v>
          </cell>
          <cell r="E23">
            <v>69.4375</v>
          </cell>
          <cell r="F23">
            <v>92</v>
          </cell>
          <cell r="G23">
            <v>21</v>
          </cell>
          <cell r="H23">
            <v>15.840000000000002</v>
          </cell>
          <cell r="I23" t="str">
            <v>SE</v>
          </cell>
          <cell r="J23">
            <v>29.880000000000003</v>
          </cell>
          <cell r="K23">
            <v>0</v>
          </cell>
        </row>
        <row r="24">
          <cell r="B24">
            <v>18.458333333333339</v>
          </cell>
          <cell r="C24">
            <v>23.7</v>
          </cell>
          <cell r="D24">
            <v>14.5</v>
          </cell>
          <cell r="E24">
            <v>79.652173913043484</v>
          </cell>
          <cell r="F24">
            <v>90</v>
          </cell>
          <cell r="G24">
            <v>64</v>
          </cell>
          <cell r="H24">
            <v>18.36</v>
          </cell>
          <cell r="I24" t="str">
            <v>O</v>
          </cell>
          <cell r="J24">
            <v>34.200000000000003</v>
          </cell>
          <cell r="K24">
            <v>0</v>
          </cell>
        </row>
        <row r="25">
          <cell r="B25">
            <v>16.616666666666667</v>
          </cell>
          <cell r="C25">
            <v>26.1</v>
          </cell>
          <cell r="D25">
            <v>12.2</v>
          </cell>
          <cell r="E25">
            <v>79.631578947368425</v>
          </cell>
          <cell r="F25">
            <v>90</v>
          </cell>
          <cell r="G25">
            <v>50</v>
          </cell>
          <cell r="H25">
            <v>12.96</v>
          </cell>
          <cell r="I25" t="str">
            <v>O</v>
          </cell>
          <cell r="J25">
            <v>25.92</v>
          </cell>
          <cell r="K25">
            <v>0</v>
          </cell>
        </row>
        <row r="26">
          <cell r="B26">
            <v>19.75416666666667</v>
          </cell>
          <cell r="C26">
            <v>29.2</v>
          </cell>
          <cell r="D26">
            <v>12.4</v>
          </cell>
          <cell r="E26">
            <v>78.066666666666663</v>
          </cell>
          <cell r="F26">
            <v>93</v>
          </cell>
          <cell r="G26">
            <v>55</v>
          </cell>
          <cell r="H26">
            <v>14.4</v>
          </cell>
          <cell r="I26" t="str">
            <v>S</v>
          </cell>
          <cell r="J26">
            <v>29.52</v>
          </cell>
          <cell r="K26">
            <v>0</v>
          </cell>
        </row>
        <row r="27">
          <cell r="B27">
            <v>24.254545454545461</v>
          </cell>
          <cell r="C27">
            <v>37.299999999999997</v>
          </cell>
          <cell r="D27">
            <v>16.2</v>
          </cell>
          <cell r="E27">
            <v>67.333333333333329</v>
          </cell>
          <cell r="F27">
            <v>92</v>
          </cell>
          <cell r="G27">
            <v>25</v>
          </cell>
          <cell r="H27">
            <v>14.4</v>
          </cell>
          <cell r="I27" t="str">
            <v>S</v>
          </cell>
          <cell r="J27">
            <v>29.16</v>
          </cell>
          <cell r="K27">
            <v>0</v>
          </cell>
        </row>
        <row r="28">
          <cell r="B28">
            <v>25.055000000000003</v>
          </cell>
          <cell r="C28">
            <v>37.299999999999997</v>
          </cell>
          <cell r="D28">
            <v>17.8</v>
          </cell>
          <cell r="E28">
            <v>70.666666666666671</v>
          </cell>
          <cell r="F28">
            <v>92</v>
          </cell>
          <cell r="G28">
            <v>29</v>
          </cell>
          <cell r="H28">
            <v>24.12</v>
          </cell>
          <cell r="I28" t="str">
            <v>O</v>
          </cell>
          <cell r="J28">
            <v>45.72</v>
          </cell>
          <cell r="K28">
            <v>0</v>
          </cell>
        </row>
        <row r="29">
          <cell r="B29">
            <v>22.216666666666672</v>
          </cell>
          <cell r="C29">
            <v>29.9</v>
          </cell>
          <cell r="D29">
            <v>15.6</v>
          </cell>
          <cell r="E29">
            <v>82</v>
          </cell>
          <cell r="F29">
            <v>97</v>
          </cell>
          <cell r="G29">
            <v>63</v>
          </cell>
          <cell r="H29">
            <v>20.88</v>
          </cell>
          <cell r="I29" t="str">
            <v>S</v>
          </cell>
          <cell r="J29">
            <v>36.72</v>
          </cell>
          <cell r="K29">
            <v>30.400000000000002</v>
          </cell>
        </row>
        <row r="30">
          <cell r="B30">
            <v>20.650000000000002</v>
          </cell>
          <cell r="C30">
            <v>27.5</v>
          </cell>
          <cell r="D30">
            <v>15.9</v>
          </cell>
          <cell r="E30">
            <v>61.0625</v>
          </cell>
          <cell r="F30">
            <v>90</v>
          </cell>
          <cell r="G30">
            <v>32</v>
          </cell>
          <cell r="H30">
            <v>20.16</v>
          </cell>
          <cell r="I30" t="str">
            <v>S</v>
          </cell>
          <cell r="J30">
            <v>39.6</v>
          </cell>
          <cell r="K30">
            <v>0</v>
          </cell>
        </row>
        <row r="31">
          <cell r="B31">
            <v>21.183333333333334</v>
          </cell>
          <cell r="C31">
            <v>32.4</v>
          </cell>
          <cell r="D31">
            <v>12.1</v>
          </cell>
          <cell r="E31">
            <v>62.93333333333333</v>
          </cell>
          <cell r="F31">
            <v>93</v>
          </cell>
          <cell r="G31">
            <v>38</v>
          </cell>
          <cell r="H31">
            <v>11.520000000000001</v>
          </cell>
          <cell r="I31" t="str">
            <v>S</v>
          </cell>
          <cell r="J31">
            <v>20.16</v>
          </cell>
          <cell r="K31">
            <v>0</v>
          </cell>
        </row>
        <row r="32">
          <cell r="B32">
            <v>23.095454545454547</v>
          </cell>
          <cell r="C32">
            <v>37.799999999999997</v>
          </cell>
          <cell r="D32">
            <v>15.7</v>
          </cell>
          <cell r="E32">
            <v>79.642857142857139</v>
          </cell>
          <cell r="F32">
            <v>95</v>
          </cell>
          <cell r="G32">
            <v>25</v>
          </cell>
          <cell r="H32">
            <v>10.8</v>
          </cell>
          <cell r="I32" t="str">
            <v>S</v>
          </cell>
          <cell r="J32">
            <v>28.44</v>
          </cell>
          <cell r="K32">
            <v>0</v>
          </cell>
        </row>
        <row r="33">
          <cell r="B33">
            <v>25.876190476190477</v>
          </cell>
          <cell r="C33">
            <v>36.299999999999997</v>
          </cell>
          <cell r="D33">
            <v>20.7</v>
          </cell>
          <cell r="E33">
            <v>73.857142857142861</v>
          </cell>
          <cell r="F33">
            <v>94</v>
          </cell>
          <cell r="G33">
            <v>26</v>
          </cell>
          <cell r="H33">
            <v>13.32</v>
          </cell>
          <cell r="I33" t="str">
            <v>S</v>
          </cell>
          <cell r="J33">
            <v>30.240000000000002</v>
          </cell>
          <cell r="K33">
            <v>0.2</v>
          </cell>
        </row>
        <row r="34">
          <cell r="B34">
            <v>24.425000000000001</v>
          </cell>
          <cell r="C34">
            <v>37</v>
          </cell>
          <cell r="D34">
            <v>16.8</v>
          </cell>
          <cell r="E34">
            <v>76.285714285714292</v>
          </cell>
          <cell r="F34">
            <v>95</v>
          </cell>
          <cell r="G34">
            <v>23</v>
          </cell>
          <cell r="H34">
            <v>17.28</v>
          </cell>
          <cell r="I34" t="str">
            <v>SE</v>
          </cell>
          <cell r="J34">
            <v>34.56</v>
          </cell>
          <cell r="K34">
            <v>0</v>
          </cell>
        </row>
        <row r="35">
          <cell r="B35">
            <v>25.222727272727276</v>
          </cell>
          <cell r="C35">
            <v>37</v>
          </cell>
          <cell r="D35">
            <v>17.3</v>
          </cell>
          <cell r="E35">
            <v>69.944444444444443</v>
          </cell>
          <cell r="F35">
            <v>93</v>
          </cell>
          <cell r="G35">
            <v>27</v>
          </cell>
          <cell r="H35">
            <v>20.52</v>
          </cell>
          <cell r="I35" t="str">
            <v>SE</v>
          </cell>
          <cell r="J35">
            <v>39.96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20.354166666666664</v>
          </cell>
          <cell r="C5">
            <v>27.9</v>
          </cell>
          <cell r="D5">
            <v>15</v>
          </cell>
          <cell r="E5">
            <v>51.916666666666664</v>
          </cell>
          <cell r="F5">
            <v>75</v>
          </cell>
          <cell r="G5">
            <v>36</v>
          </cell>
          <cell r="H5">
            <v>11.879999999999999</v>
          </cell>
          <cell r="I5" t="str">
            <v>S</v>
          </cell>
          <cell r="J5">
            <v>19.079999999999998</v>
          </cell>
          <cell r="K5">
            <v>0</v>
          </cell>
        </row>
        <row r="6">
          <cell r="B6">
            <v>21.758333333333336</v>
          </cell>
          <cell r="C6">
            <v>28.6</v>
          </cell>
          <cell r="D6">
            <v>16.5</v>
          </cell>
          <cell r="E6">
            <v>65.166666666666671</v>
          </cell>
          <cell r="F6">
            <v>85</v>
          </cell>
          <cell r="G6">
            <v>46</v>
          </cell>
          <cell r="H6">
            <v>11.520000000000001</v>
          </cell>
          <cell r="I6" t="str">
            <v>S</v>
          </cell>
          <cell r="J6">
            <v>22.32</v>
          </cell>
          <cell r="K6">
            <v>0</v>
          </cell>
        </row>
        <row r="7">
          <cell r="B7">
            <v>22.616666666666664</v>
          </cell>
          <cell r="C7">
            <v>30.8</v>
          </cell>
          <cell r="D7">
            <v>17.899999999999999</v>
          </cell>
          <cell r="E7">
            <v>71.041666666666671</v>
          </cell>
          <cell r="F7">
            <v>88</v>
          </cell>
          <cell r="G7">
            <v>40</v>
          </cell>
          <cell r="H7">
            <v>14.4</v>
          </cell>
          <cell r="I7" t="str">
            <v>S</v>
          </cell>
          <cell r="J7">
            <v>34.92</v>
          </cell>
          <cell r="K7">
            <v>1</v>
          </cell>
        </row>
        <row r="8">
          <cell r="B8">
            <v>18.958333333333332</v>
          </cell>
          <cell r="C8">
            <v>21</v>
          </cell>
          <cell r="D8">
            <v>17.5</v>
          </cell>
          <cell r="E8">
            <v>88.375</v>
          </cell>
          <cell r="F8">
            <v>95</v>
          </cell>
          <cell r="G8">
            <v>81</v>
          </cell>
          <cell r="H8">
            <v>16.920000000000002</v>
          </cell>
          <cell r="I8" t="str">
            <v>SE</v>
          </cell>
          <cell r="J8">
            <v>29.880000000000003</v>
          </cell>
          <cell r="K8">
            <v>1.6</v>
          </cell>
        </row>
        <row r="9">
          <cell r="B9">
            <v>18.916666666666668</v>
          </cell>
          <cell r="C9">
            <v>22</v>
          </cell>
          <cell r="D9">
            <v>17.100000000000001</v>
          </cell>
          <cell r="E9">
            <v>88.666666666666671</v>
          </cell>
          <cell r="F9">
            <v>98</v>
          </cell>
          <cell r="G9">
            <v>69</v>
          </cell>
          <cell r="H9">
            <v>16.2</v>
          </cell>
          <cell r="I9" t="str">
            <v>S</v>
          </cell>
          <cell r="J9">
            <v>32.76</v>
          </cell>
          <cell r="K9">
            <v>0</v>
          </cell>
        </row>
        <row r="10">
          <cell r="B10">
            <v>17.562499999999996</v>
          </cell>
          <cell r="C10">
            <v>21.5</v>
          </cell>
          <cell r="D10">
            <v>16</v>
          </cell>
          <cell r="E10">
            <v>90.75</v>
          </cell>
          <cell r="F10">
            <v>98</v>
          </cell>
          <cell r="G10">
            <v>70</v>
          </cell>
          <cell r="H10">
            <v>15.840000000000002</v>
          </cell>
          <cell r="I10" t="str">
            <v>L</v>
          </cell>
          <cell r="J10">
            <v>37.440000000000005</v>
          </cell>
          <cell r="K10">
            <v>38.800000000000004</v>
          </cell>
        </row>
        <row r="11">
          <cell r="B11">
            <v>19.729166666666668</v>
          </cell>
          <cell r="C11">
            <v>26.2</v>
          </cell>
          <cell r="D11">
            <v>17.2</v>
          </cell>
          <cell r="E11">
            <v>82.25</v>
          </cell>
          <cell r="F11">
            <v>93</v>
          </cell>
          <cell r="G11">
            <v>59</v>
          </cell>
          <cell r="H11">
            <v>13.32</v>
          </cell>
          <cell r="I11" t="str">
            <v>L</v>
          </cell>
          <cell r="J11">
            <v>22.68</v>
          </cell>
          <cell r="K11">
            <v>0</v>
          </cell>
        </row>
        <row r="12">
          <cell r="B12">
            <v>22.020833333333329</v>
          </cell>
          <cell r="C12">
            <v>32.799999999999997</v>
          </cell>
          <cell r="D12">
            <v>17.2</v>
          </cell>
          <cell r="E12">
            <v>77.208333333333329</v>
          </cell>
          <cell r="F12">
            <v>95</v>
          </cell>
          <cell r="G12">
            <v>38</v>
          </cell>
          <cell r="H12">
            <v>20.16</v>
          </cell>
          <cell r="I12" t="str">
            <v>SE</v>
          </cell>
          <cell r="J12">
            <v>37.080000000000005</v>
          </cell>
          <cell r="K12">
            <v>0</v>
          </cell>
        </row>
        <row r="13">
          <cell r="B13">
            <v>18.462499999999995</v>
          </cell>
          <cell r="C13">
            <v>23.7</v>
          </cell>
          <cell r="D13">
            <v>13.4</v>
          </cell>
          <cell r="E13">
            <v>70.083333333333329</v>
          </cell>
          <cell r="F13">
            <v>97</v>
          </cell>
          <cell r="G13">
            <v>30</v>
          </cell>
          <cell r="H13">
            <v>24.48</v>
          </cell>
          <cell r="I13" t="str">
            <v>S</v>
          </cell>
          <cell r="J13">
            <v>44.64</v>
          </cell>
          <cell r="K13">
            <v>0</v>
          </cell>
        </row>
        <row r="14">
          <cell r="B14">
            <v>14.299999999999999</v>
          </cell>
          <cell r="C14">
            <v>23.7</v>
          </cell>
          <cell r="D14">
            <v>5.7</v>
          </cell>
          <cell r="E14">
            <v>59.25</v>
          </cell>
          <cell r="F14">
            <v>94</v>
          </cell>
          <cell r="G14">
            <v>27</v>
          </cell>
          <cell r="H14">
            <v>14.76</v>
          </cell>
          <cell r="I14" t="str">
            <v>S</v>
          </cell>
          <cell r="J14">
            <v>28.8</v>
          </cell>
          <cell r="K14">
            <v>0</v>
          </cell>
        </row>
        <row r="15">
          <cell r="B15">
            <v>15.4625</v>
          </cell>
          <cell r="C15">
            <v>27.9</v>
          </cell>
          <cell r="D15">
            <v>5.8</v>
          </cell>
          <cell r="E15">
            <v>59.708333333333336</v>
          </cell>
          <cell r="F15">
            <v>97</v>
          </cell>
          <cell r="G15">
            <v>12</v>
          </cell>
          <cell r="H15">
            <v>10.08</v>
          </cell>
          <cell r="I15" t="str">
            <v>SE</v>
          </cell>
          <cell r="J15">
            <v>19.8</v>
          </cell>
          <cell r="K15">
            <v>0</v>
          </cell>
        </row>
        <row r="16">
          <cell r="B16">
            <v>17.316666666666666</v>
          </cell>
          <cell r="C16">
            <v>29.7</v>
          </cell>
          <cell r="D16">
            <v>6.4</v>
          </cell>
          <cell r="E16">
            <v>51.625</v>
          </cell>
          <cell r="F16">
            <v>92</v>
          </cell>
          <cell r="G16">
            <v>15</v>
          </cell>
          <cell r="H16">
            <v>10.08</v>
          </cell>
          <cell r="I16" t="str">
            <v>SE</v>
          </cell>
          <cell r="J16">
            <v>18</v>
          </cell>
          <cell r="K16">
            <v>0</v>
          </cell>
        </row>
        <row r="17">
          <cell r="B17">
            <v>18.858333333333331</v>
          </cell>
          <cell r="C17">
            <v>29.8</v>
          </cell>
          <cell r="D17">
            <v>7.4</v>
          </cell>
          <cell r="E17">
            <v>51.875</v>
          </cell>
          <cell r="F17">
            <v>94</v>
          </cell>
          <cell r="G17">
            <v>22</v>
          </cell>
          <cell r="H17">
            <v>12.24</v>
          </cell>
          <cell r="I17" t="str">
            <v>SE</v>
          </cell>
          <cell r="J17">
            <v>27.36</v>
          </cell>
          <cell r="K17">
            <v>0</v>
          </cell>
        </row>
        <row r="18">
          <cell r="B18">
            <v>20.383333333333333</v>
          </cell>
          <cell r="C18">
            <v>34</v>
          </cell>
          <cell r="D18">
            <v>8.6</v>
          </cell>
          <cell r="E18">
            <v>52.583333333333336</v>
          </cell>
          <cell r="F18">
            <v>94</v>
          </cell>
          <cell r="G18">
            <v>12</v>
          </cell>
          <cell r="H18">
            <v>11.520000000000001</v>
          </cell>
          <cell r="I18" t="str">
            <v>S</v>
          </cell>
          <cell r="J18">
            <v>19.079999999999998</v>
          </cell>
          <cell r="K18">
            <v>0</v>
          </cell>
        </row>
        <row r="19">
          <cell r="B19">
            <v>20.633333333333333</v>
          </cell>
          <cell r="C19">
            <v>27.5</v>
          </cell>
          <cell r="D19">
            <v>13.9</v>
          </cell>
          <cell r="E19">
            <v>57.083333333333336</v>
          </cell>
          <cell r="F19">
            <v>85</v>
          </cell>
          <cell r="G19">
            <v>31</v>
          </cell>
          <cell r="H19">
            <v>16.920000000000002</v>
          </cell>
          <cell r="I19" t="str">
            <v>S</v>
          </cell>
          <cell r="J19">
            <v>27.36</v>
          </cell>
          <cell r="K19">
            <v>0</v>
          </cell>
        </row>
        <row r="20">
          <cell r="B20">
            <v>19.999999999999996</v>
          </cell>
          <cell r="C20">
            <v>25.4</v>
          </cell>
          <cell r="D20">
            <v>16.399999999999999</v>
          </cell>
          <cell r="E20">
            <v>69.791666666666671</v>
          </cell>
          <cell r="F20">
            <v>87</v>
          </cell>
          <cell r="G20">
            <v>49</v>
          </cell>
          <cell r="H20">
            <v>19.079999999999998</v>
          </cell>
          <cell r="I20" t="str">
            <v>S</v>
          </cell>
          <cell r="J20">
            <v>34.200000000000003</v>
          </cell>
          <cell r="K20">
            <v>0</v>
          </cell>
        </row>
        <row r="21">
          <cell r="B21">
            <v>19.866666666666664</v>
          </cell>
          <cell r="C21">
            <v>30</v>
          </cell>
          <cell r="D21">
            <v>12.4</v>
          </cell>
          <cell r="E21">
            <v>72.041666666666671</v>
          </cell>
          <cell r="F21">
            <v>98</v>
          </cell>
          <cell r="G21">
            <v>32</v>
          </cell>
          <cell r="H21">
            <v>12.24</v>
          </cell>
          <cell r="I21" t="str">
            <v>S</v>
          </cell>
          <cell r="J21">
            <v>29.52</v>
          </cell>
          <cell r="K21">
            <v>0</v>
          </cell>
        </row>
        <row r="22">
          <cell r="B22">
            <v>22.225000000000005</v>
          </cell>
          <cell r="C22">
            <v>32.5</v>
          </cell>
          <cell r="D22">
            <v>14.9</v>
          </cell>
          <cell r="E22">
            <v>57.875</v>
          </cell>
          <cell r="F22">
            <v>88</v>
          </cell>
          <cell r="G22">
            <v>22</v>
          </cell>
          <cell r="H22">
            <v>15.840000000000002</v>
          </cell>
          <cell r="I22" t="str">
            <v>S</v>
          </cell>
          <cell r="J22">
            <v>29.16</v>
          </cell>
          <cell r="K22">
            <v>0</v>
          </cell>
        </row>
        <row r="23">
          <cell r="B23">
            <v>24.037500000000005</v>
          </cell>
          <cell r="C23">
            <v>34.1</v>
          </cell>
          <cell r="D23">
            <v>15.6</v>
          </cell>
          <cell r="E23">
            <v>51.958333333333336</v>
          </cell>
          <cell r="F23">
            <v>84</v>
          </cell>
          <cell r="G23">
            <v>26</v>
          </cell>
          <cell r="H23">
            <v>14.76</v>
          </cell>
          <cell r="I23" t="str">
            <v>S</v>
          </cell>
          <cell r="J23">
            <v>30.240000000000002</v>
          </cell>
          <cell r="K23">
            <v>0</v>
          </cell>
        </row>
        <row r="24">
          <cell r="B24">
            <v>23.420833333333334</v>
          </cell>
          <cell r="C24">
            <v>28.6</v>
          </cell>
          <cell r="D24">
            <v>18.399999999999999</v>
          </cell>
          <cell r="E24">
            <v>58.666666666666664</v>
          </cell>
          <cell r="F24">
            <v>81</v>
          </cell>
          <cell r="G24">
            <v>39</v>
          </cell>
          <cell r="H24">
            <v>18</v>
          </cell>
          <cell r="I24" t="str">
            <v>S</v>
          </cell>
          <cell r="J24">
            <v>33.840000000000003</v>
          </cell>
          <cell r="K24">
            <v>0</v>
          </cell>
        </row>
        <row r="25">
          <cell r="B25">
            <v>16.854166666666664</v>
          </cell>
          <cell r="C25">
            <v>24.9</v>
          </cell>
          <cell r="D25">
            <v>12</v>
          </cell>
          <cell r="E25">
            <v>71.583333333333329</v>
          </cell>
          <cell r="F25">
            <v>87</v>
          </cell>
          <cell r="G25">
            <v>46</v>
          </cell>
          <cell r="H25">
            <v>13.32</v>
          </cell>
          <cell r="I25" t="str">
            <v>S</v>
          </cell>
          <cell r="J25">
            <v>27</v>
          </cell>
          <cell r="K25">
            <v>0</v>
          </cell>
        </row>
        <row r="26">
          <cell r="B26">
            <v>15.16666666666667</v>
          </cell>
          <cell r="C26">
            <v>19.100000000000001</v>
          </cell>
          <cell r="D26">
            <v>13.7</v>
          </cell>
          <cell r="E26">
            <v>91.75</v>
          </cell>
          <cell r="F26">
            <v>98</v>
          </cell>
          <cell r="G26">
            <v>66</v>
          </cell>
          <cell r="H26">
            <v>18.720000000000002</v>
          </cell>
          <cell r="I26" t="str">
            <v>S</v>
          </cell>
          <cell r="J26">
            <v>34.200000000000003</v>
          </cell>
          <cell r="K26">
            <v>35.200000000000003</v>
          </cell>
        </row>
        <row r="27">
          <cell r="B27">
            <v>20.875000000000004</v>
          </cell>
          <cell r="C27">
            <v>31.2</v>
          </cell>
          <cell r="D27">
            <v>15.1</v>
          </cell>
          <cell r="E27">
            <v>79.75</v>
          </cell>
          <cell r="F27">
            <v>99</v>
          </cell>
          <cell r="G27">
            <v>39</v>
          </cell>
          <cell r="H27">
            <v>15.120000000000001</v>
          </cell>
          <cell r="I27" t="str">
            <v>NE</v>
          </cell>
          <cell r="J27">
            <v>25.2</v>
          </cell>
          <cell r="K27">
            <v>1</v>
          </cell>
        </row>
        <row r="28">
          <cell r="B28">
            <v>26.350000000000005</v>
          </cell>
          <cell r="C28">
            <v>34.799999999999997</v>
          </cell>
          <cell r="D28">
            <v>20.100000000000001</v>
          </cell>
          <cell r="E28">
            <v>63.791666666666664</v>
          </cell>
          <cell r="F28">
            <v>94</v>
          </cell>
          <cell r="G28">
            <v>34</v>
          </cell>
          <cell r="H28">
            <v>23.400000000000002</v>
          </cell>
          <cell r="I28" t="str">
            <v>NO</v>
          </cell>
          <cell r="J28">
            <v>43.2</v>
          </cell>
          <cell r="K28">
            <v>0.8</v>
          </cell>
        </row>
        <row r="29">
          <cell r="B29">
            <v>19.962499999999999</v>
          </cell>
          <cell r="C29">
            <v>28.6</v>
          </cell>
          <cell r="D29">
            <v>13.7</v>
          </cell>
          <cell r="E29">
            <v>60.583333333333336</v>
          </cell>
          <cell r="F29">
            <v>87</v>
          </cell>
          <cell r="G29">
            <v>37</v>
          </cell>
          <cell r="H29">
            <v>34.56</v>
          </cell>
          <cell r="I29" t="str">
            <v>S</v>
          </cell>
          <cell r="J29">
            <v>68.760000000000005</v>
          </cell>
          <cell r="K29">
            <v>1.5999999999999999</v>
          </cell>
        </row>
        <row r="30">
          <cell r="B30">
            <v>16.812499999999996</v>
          </cell>
          <cell r="C30">
            <v>24.6</v>
          </cell>
          <cell r="D30">
            <v>10.3</v>
          </cell>
          <cell r="E30">
            <v>42.833333333333336</v>
          </cell>
          <cell r="F30">
            <v>65</v>
          </cell>
          <cell r="G30">
            <v>18</v>
          </cell>
          <cell r="H30">
            <v>20.88</v>
          </cell>
          <cell r="I30" t="str">
            <v>S</v>
          </cell>
          <cell r="J30">
            <v>34.56</v>
          </cell>
          <cell r="K30">
            <v>0</v>
          </cell>
        </row>
        <row r="31">
          <cell r="B31">
            <v>17.925000000000001</v>
          </cell>
          <cell r="C31">
            <v>29.3</v>
          </cell>
          <cell r="D31">
            <v>8.3000000000000007</v>
          </cell>
          <cell r="E31">
            <v>49.375</v>
          </cell>
          <cell r="F31">
            <v>84</v>
          </cell>
          <cell r="G31">
            <v>28</v>
          </cell>
          <cell r="H31">
            <v>12.6</v>
          </cell>
          <cell r="I31" t="str">
            <v>S</v>
          </cell>
          <cell r="J31">
            <v>23.759999999999998</v>
          </cell>
          <cell r="K31">
            <v>0</v>
          </cell>
        </row>
        <row r="32">
          <cell r="B32">
            <v>22.720833333333335</v>
          </cell>
          <cell r="C32">
            <v>34.1</v>
          </cell>
          <cell r="D32">
            <v>14.2</v>
          </cell>
          <cell r="E32">
            <v>58.583333333333336</v>
          </cell>
          <cell r="F32">
            <v>85</v>
          </cell>
          <cell r="G32">
            <v>25</v>
          </cell>
          <cell r="H32">
            <v>12.96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25.949999999999992</v>
          </cell>
          <cell r="C33">
            <v>34.200000000000003</v>
          </cell>
          <cell r="D33">
            <v>18.3</v>
          </cell>
          <cell r="E33">
            <v>47.416666666666664</v>
          </cell>
          <cell r="F33">
            <v>75</v>
          </cell>
          <cell r="G33">
            <v>23</v>
          </cell>
          <cell r="H33">
            <v>15.48</v>
          </cell>
          <cell r="I33" t="str">
            <v>SE</v>
          </cell>
          <cell r="J33">
            <v>30.6</v>
          </cell>
          <cell r="K33">
            <v>0</v>
          </cell>
        </row>
        <row r="34">
          <cell r="B34">
            <v>26.729166666666668</v>
          </cell>
          <cell r="C34">
            <v>36.200000000000003</v>
          </cell>
          <cell r="D34">
            <v>17.100000000000001</v>
          </cell>
          <cell r="E34">
            <v>39</v>
          </cell>
          <cell r="F34">
            <v>68</v>
          </cell>
          <cell r="G34">
            <v>20</v>
          </cell>
          <cell r="H34">
            <v>17.64</v>
          </cell>
          <cell r="I34" t="str">
            <v>N</v>
          </cell>
          <cell r="J34">
            <v>37.440000000000005</v>
          </cell>
          <cell r="K34">
            <v>0</v>
          </cell>
        </row>
        <row r="35">
          <cell r="B35">
            <v>26.3125</v>
          </cell>
          <cell r="C35">
            <v>35.700000000000003</v>
          </cell>
          <cell r="D35">
            <v>16.899999999999999</v>
          </cell>
          <cell r="E35">
            <v>48.375</v>
          </cell>
          <cell r="F35">
            <v>84</v>
          </cell>
          <cell r="G35">
            <v>23</v>
          </cell>
          <cell r="H35">
            <v>21.96</v>
          </cell>
          <cell r="I35" t="str">
            <v>NO</v>
          </cell>
          <cell r="J35">
            <v>37.080000000000005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Maio"/>
      <sheetName val="Abril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19.687500000000004</v>
          </cell>
          <cell r="C5">
            <v>28.1</v>
          </cell>
          <cell r="D5">
            <v>13.6</v>
          </cell>
          <cell r="E5">
            <v>58.625</v>
          </cell>
          <cell r="F5">
            <v>88</v>
          </cell>
          <cell r="G5">
            <v>40</v>
          </cell>
          <cell r="H5">
            <v>14.76</v>
          </cell>
          <cell r="I5" t="str">
            <v>SE</v>
          </cell>
          <cell r="J5">
            <v>27</v>
          </cell>
          <cell r="K5">
            <v>0.2</v>
          </cell>
        </row>
        <row r="6">
          <cell r="B6">
            <v>20.65</v>
          </cell>
          <cell r="C6">
            <v>26.7</v>
          </cell>
          <cell r="D6">
            <v>16.3</v>
          </cell>
          <cell r="E6">
            <v>64.916666666666671</v>
          </cell>
          <cell r="F6">
            <v>80</v>
          </cell>
          <cell r="G6">
            <v>46</v>
          </cell>
          <cell r="H6">
            <v>19.8</v>
          </cell>
          <cell r="I6" t="str">
            <v>L</v>
          </cell>
          <cell r="J6">
            <v>30.6</v>
          </cell>
          <cell r="K6">
            <v>0.2</v>
          </cell>
        </row>
        <row r="7">
          <cell r="B7">
            <v>20.995833333333334</v>
          </cell>
          <cell r="C7">
            <v>25.7</v>
          </cell>
          <cell r="D7">
            <v>17.899999999999999</v>
          </cell>
          <cell r="E7">
            <v>68.541666666666671</v>
          </cell>
          <cell r="F7">
            <v>88</v>
          </cell>
          <cell r="G7">
            <v>52</v>
          </cell>
          <cell r="H7">
            <v>25.56</v>
          </cell>
          <cell r="I7" t="str">
            <v>L</v>
          </cell>
          <cell r="J7">
            <v>41.04</v>
          </cell>
          <cell r="K7">
            <v>0</v>
          </cell>
        </row>
        <row r="8">
          <cell r="B8">
            <v>19.341666666666665</v>
          </cell>
          <cell r="C8">
            <v>24.1</v>
          </cell>
          <cell r="D8">
            <v>16</v>
          </cell>
          <cell r="E8">
            <v>80.625</v>
          </cell>
          <cell r="F8">
            <v>93</v>
          </cell>
          <cell r="G8">
            <v>59</v>
          </cell>
          <cell r="H8">
            <v>25.56</v>
          </cell>
          <cell r="I8" t="str">
            <v>NE</v>
          </cell>
          <cell r="J8">
            <v>38.159999999999997</v>
          </cell>
          <cell r="K8">
            <v>0</v>
          </cell>
        </row>
        <row r="9">
          <cell r="B9">
            <v>18.554166666666667</v>
          </cell>
          <cell r="C9">
            <v>21.7</v>
          </cell>
          <cell r="D9">
            <v>16.8</v>
          </cell>
          <cell r="E9">
            <v>89.291666666666671</v>
          </cell>
          <cell r="F9">
            <v>97</v>
          </cell>
          <cell r="G9">
            <v>68</v>
          </cell>
          <cell r="H9">
            <v>18</v>
          </cell>
          <cell r="I9" t="str">
            <v>S</v>
          </cell>
          <cell r="J9">
            <v>34.56</v>
          </cell>
          <cell r="K9">
            <v>2</v>
          </cell>
        </row>
        <row r="10">
          <cell r="B10">
            <v>16.891666666666669</v>
          </cell>
          <cell r="C10">
            <v>19.100000000000001</v>
          </cell>
          <cell r="D10">
            <v>15.8</v>
          </cell>
          <cell r="E10">
            <v>92.333333333333329</v>
          </cell>
          <cell r="F10">
            <v>97</v>
          </cell>
          <cell r="G10">
            <v>81</v>
          </cell>
          <cell r="H10">
            <v>19.8</v>
          </cell>
          <cell r="I10" t="str">
            <v>L</v>
          </cell>
          <cell r="J10">
            <v>38.159999999999997</v>
          </cell>
          <cell r="K10">
            <v>27.999999999999996</v>
          </cell>
        </row>
        <row r="11">
          <cell r="B11">
            <v>18.912499999999998</v>
          </cell>
          <cell r="C11">
            <v>24.2</v>
          </cell>
          <cell r="D11">
            <v>15.7</v>
          </cell>
          <cell r="E11">
            <v>83.375</v>
          </cell>
          <cell r="F11">
            <v>96</v>
          </cell>
          <cell r="G11">
            <v>60</v>
          </cell>
          <cell r="H11">
            <v>19.8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19.850000000000001</v>
          </cell>
          <cell r="C12">
            <v>27.8</v>
          </cell>
          <cell r="D12">
            <v>16.7</v>
          </cell>
          <cell r="E12">
            <v>81.208333333333329</v>
          </cell>
          <cell r="F12">
            <v>91</v>
          </cell>
          <cell r="G12">
            <v>52</v>
          </cell>
          <cell r="H12">
            <v>23.400000000000002</v>
          </cell>
          <cell r="I12" t="str">
            <v>L</v>
          </cell>
          <cell r="J12">
            <v>38.159999999999997</v>
          </cell>
          <cell r="K12">
            <v>0.2</v>
          </cell>
        </row>
        <row r="13">
          <cell r="B13">
            <v>17.383333333333333</v>
          </cell>
          <cell r="C13">
            <v>22.2</v>
          </cell>
          <cell r="D13">
            <v>11.7</v>
          </cell>
          <cell r="E13">
            <v>72.375</v>
          </cell>
          <cell r="F13">
            <v>96</v>
          </cell>
          <cell r="G13">
            <v>37</v>
          </cell>
          <cell r="H13">
            <v>23.040000000000003</v>
          </cell>
          <cell r="I13" t="str">
            <v>SO</v>
          </cell>
          <cell r="J13">
            <v>45</v>
          </cell>
          <cell r="K13">
            <v>0</v>
          </cell>
        </row>
        <row r="14">
          <cell r="B14">
            <v>11.85</v>
          </cell>
          <cell r="C14">
            <v>21.4</v>
          </cell>
          <cell r="D14">
            <v>3.6</v>
          </cell>
          <cell r="E14">
            <v>72.583333333333329</v>
          </cell>
          <cell r="F14">
            <v>98</v>
          </cell>
          <cell r="G14">
            <v>34</v>
          </cell>
          <cell r="H14">
            <v>14.04</v>
          </cell>
          <cell r="I14" t="str">
            <v>S</v>
          </cell>
          <cell r="J14">
            <v>28.8</v>
          </cell>
          <cell r="K14">
            <v>0</v>
          </cell>
        </row>
        <row r="15">
          <cell r="B15">
            <v>13.008333333333333</v>
          </cell>
          <cell r="C15">
            <v>25.7</v>
          </cell>
          <cell r="D15">
            <v>2.9</v>
          </cell>
          <cell r="E15">
            <v>66.25</v>
          </cell>
          <cell r="F15">
            <v>98</v>
          </cell>
          <cell r="G15">
            <v>15</v>
          </cell>
          <cell r="H15">
            <v>12.24</v>
          </cell>
          <cell r="I15" t="str">
            <v>SE</v>
          </cell>
          <cell r="J15">
            <v>25.92</v>
          </cell>
          <cell r="K15">
            <v>0</v>
          </cell>
        </row>
        <row r="16">
          <cell r="B16">
            <v>15.391666666666667</v>
          </cell>
          <cell r="C16">
            <v>28.7</v>
          </cell>
          <cell r="D16">
            <v>4.4000000000000004</v>
          </cell>
          <cell r="E16">
            <v>58.416666666666664</v>
          </cell>
          <cell r="F16">
            <v>95</v>
          </cell>
          <cell r="G16">
            <v>17</v>
          </cell>
          <cell r="H16">
            <v>17.28</v>
          </cell>
          <cell r="I16" t="str">
            <v>SE</v>
          </cell>
          <cell r="J16">
            <v>31.319999999999997</v>
          </cell>
          <cell r="K16">
            <v>0</v>
          </cell>
        </row>
        <row r="17">
          <cell r="B17">
            <v>18.233333333333334</v>
          </cell>
          <cell r="C17">
            <v>28.6</v>
          </cell>
          <cell r="D17">
            <v>10.199999999999999</v>
          </cell>
          <cell r="E17">
            <v>58.625</v>
          </cell>
          <cell r="F17">
            <v>89</v>
          </cell>
          <cell r="G17">
            <v>27</v>
          </cell>
          <cell r="H17">
            <v>20.88</v>
          </cell>
          <cell r="I17" t="str">
            <v>L</v>
          </cell>
          <cell r="J17">
            <v>28.8</v>
          </cell>
          <cell r="K17">
            <v>0</v>
          </cell>
        </row>
        <row r="18">
          <cell r="B18">
            <v>19.012499999999999</v>
          </cell>
          <cell r="C18">
            <v>31.7</v>
          </cell>
          <cell r="D18">
            <v>8.4</v>
          </cell>
          <cell r="E18">
            <v>57.375</v>
          </cell>
          <cell r="F18">
            <v>90</v>
          </cell>
          <cell r="G18">
            <v>19</v>
          </cell>
          <cell r="H18">
            <v>16.2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19.320833333333336</v>
          </cell>
          <cell r="C19">
            <v>27.6</v>
          </cell>
          <cell r="D19">
            <v>10.3</v>
          </cell>
          <cell r="E19">
            <v>61.791666666666664</v>
          </cell>
          <cell r="F19">
            <v>94</v>
          </cell>
          <cell r="G19">
            <v>32</v>
          </cell>
          <cell r="H19">
            <v>14.4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18.608333333333334</v>
          </cell>
          <cell r="C20">
            <v>22.3</v>
          </cell>
          <cell r="D20">
            <v>15.3</v>
          </cell>
          <cell r="E20">
            <v>73.833333333333329</v>
          </cell>
          <cell r="F20">
            <v>89</v>
          </cell>
          <cell r="G20">
            <v>56</v>
          </cell>
          <cell r="H20">
            <v>21.240000000000002</v>
          </cell>
          <cell r="I20" t="str">
            <v>L</v>
          </cell>
          <cell r="J20">
            <v>38.159999999999997</v>
          </cell>
          <cell r="K20">
            <v>0.4</v>
          </cell>
        </row>
        <row r="21">
          <cell r="B21">
            <v>18.8125</v>
          </cell>
          <cell r="C21">
            <v>28.6</v>
          </cell>
          <cell r="D21">
            <v>11.1</v>
          </cell>
          <cell r="E21">
            <v>72.333333333333329</v>
          </cell>
          <cell r="F21">
            <v>98</v>
          </cell>
          <cell r="G21">
            <v>37</v>
          </cell>
          <cell r="H21">
            <v>26.64</v>
          </cell>
          <cell r="I21" t="str">
            <v>L</v>
          </cell>
          <cell r="J21">
            <v>38.159999999999997</v>
          </cell>
          <cell r="K21">
            <v>0.2</v>
          </cell>
        </row>
        <row r="22">
          <cell r="B22">
            <v>21.175000000000004</v>
          </cell>
          <cell r="C22">
            <v>30.1</v>
          </cell>
          <cell r="D22">
            <v>14.9</v>
          </cell>
          <cell r="E22">
            <v>64.875</v>
          </cell>
          <cell r="F22">
            <v>89</v>
          </cell>
          <cell r="G22">
            <v>35</v>
          </cell>
          <cell r="H22">
            <v>30.240000000000002</v>
          </cell>
          <cell r="I22" t="str">
            <v>L</v>
          </cell>
          <cell r="J22">
            <v>43.56</v>
          </cell>
          <cell r="K22">
            <v>0</v>
          </cell>
        </row>
        <row r="23">
          <cell r="B23">
            <v>23.224999999999998</v>
          </cell>
          <cell r="C23">
            <v>32.9</v>
          </cell>
          <cell r="D23">
            <v>15.7</v>
          </cell>
          <cell r="E23">
            <v>58.208333333333336</v>
          </cell>
          <cell r="F23">
            <v>86</v>
          </cell>
          <cell r="G23">
            <v>26</v>
          </cell>
          <cell r="H23">
            <v>18.720000000000002</v>
          </cell>
          <cell r="I23" t="str">
            <v>SE</v>
          </cell>
          <cell r="J23">
            <v>33.840000000000003</v>
          </cell>
          <cell r="K23">
            <v>0</v>
          </cell>
        </row>
        <row r="24">
          <cell r="B24">
            <v>22.658333333333335</v>
          </cell>
          <cell r="C24">
            <v>31.6</v>
          </cell>
          <cell r="D24">
            <v>14.2</v>
          </cell>
          <cell r="E24">
            <v>60.166666666666664</v>
          </cell>
          <cell r="F24">
            <v>89</v>
          </cell>
          <cell r="G24">
            <v>33</v>
          </cell>
          <cell r="H24">
            <v>17.64</v>
          </cell>
          <cell r="I24" t="str">
            <v>SO</v>
          </cell>
          <cell r="J24">
            <v>30.6</v>
          </cell>
          <cell r="K24">
            <v>0</v>
          </cell>
        </row>
        <row r="25">
          <cell r="B25">
            <v>16.174999999999997</v>
          </cell>
          <cell r="C25">
            <v>22.8</v>
          </cell>
          <cell r="D25">
            <v>11.3</v>
          </cell>
          <cell r="E25">
            <v>74.916666666666671</v>
          </cell>
          <cell r="F25">
            <v>92</v>
          </cell>
          <cell r="G25">
            <v>52</v>
          </cell>
          <cell r="H25">
            <v>18.720000000000002</v>
          </cell>
          <cell r="I25" t="str">
            <v>SO</v>
          </cell>
          <cell r="J25">
            <v>36.72</v>
          </cell>
          <cell r="K25">
            <v>0</v>
          </cell>
        </row>
        <row r="26">
          <cell r="B26">
            <v>14.783333333333333</v>
          </cell>
          <cell r="C26">
            <v>18.100000000000001</v>
          </cell>
          <cell r="D26">
            <v>13.2</v>
          </cell>
          <cell r="E26">
            <v>91.791666666666671</v>
          </cell>
          <cell r="F26">
            <v>97</v>
          </cell>
          <cell r="G26">
            <v>69</v>
          </cell>
          <cell r="H26">
            <v>14.04</v>
          </cell>
          <cell r="I26" t="str">
            <v>SO</v>
          </cell>
          <cell r="J26">
            <v>29.16</v>
          </cell>
          <cell r="K26">
            <v>15.200000000000003</v>
          </cell>
        </row>
        <row r="27">
          <cell r="B27">
            <v>20.85</v>
          </cell>
          <cell r="C27">
            <v>30.9</v>
          </cell>
          <cell r="D27">
            <v>15</v>
          </cell>
          <cell r="E27">
            <v>78.625</v>
          </cell>
          <cell r="F27">
            <v>99</v>
          </cell>
          <cell r="G27">
            <v>40</v>
          </cell>
          <cell r="H27">
            <v>22.68</v>
          </cell>
          <cell r="I27" t="str">
            <v>NE</v>
          </cell>
          <cell r="J27">
            <v>37.440000000000005</v>
          </cell>
          <cell r="K27">
            <v>0.4</v>
          </cell>
        </row>
        <row r="28">
          <cell r="B28">
            <v>26.483333333333338</v>
          </cell>
          <cell r="C28">
            <v>34.9</v>
          </cell>
          <cell r="D28">
            <v>18.600000000000001</v>
          </cell>
          <cell r="E28">
            <v>53.833333333333336</v>
          </cell>
          <cell r="F28">
            <v>86</v>
          </cell>
          <cell r="G28">
            <v>33</v>
          </cell>
          <cell r="H28">
            <v>21.96</v>
          </cell>
          <cell r="I28" t="str">
            <v>L</v>
          </cell>
          <cell r="J28">
            <v>39.6</v>
          </cell>
          <cell r="K28">
            <v>2</v>
          </cell>
        </row>
        <row r="29">
          <cell r="B29">
            <v>19.287500000000005</v>
          </cell>
          <cell r="C29">
            <v>27.3</v>
          </cell>
          <cell r="D29">
            <v>13</v>
          </cell>
          <cell r="E29">
            <v>61.291666666666664</v>
          </cell>
          <cell r="F29">
            <v>82</v>
          </cell>
          <cell r="G29">
            <v>40</v>
          </cell>
          <cell r="H29">
            <v>25.92</v>
          </cell>
          <cell r="I29" t="str">
            <v>SO</v>
          </cell>
          <cell r="J29">
            <v>48.6</v>
          </cell>
          <cell r="K29">
            <v>0</v>
          </cell>
        </row>
        <row r="30">
          <cell r="B30">
            <v>15.879166666666663</v>
          </cell>
          <cell r="C30">
            <v>24.1</v>
          </cell>
          <cell r="D30">
            <v>7.3</v>
          </cell>
          <cell r="E30">
            <v>45.583333333333336</v>
          </cell>
          <cell r="F30">
            <v>89</v>
          </cell>
          <cell r="G30">
            <v>19</v>
          </cell>
          <cell r="H30">
            <v>19.8</v>
          </cell>
          <cell r="I30" t="str">
            <v>S</v>
          </cell>
          <cell r="J30">
            <v>46.080000000000005</v>
          </cell>
          <cell r="K30">
            <v>0</v>
          </cell>
        </row>
        <row r="31">
          <cell r="B31">
            <v>15.595833333333333</v>
          </cell>
          <cell r="C31">
            <v>26.7</v>
          </cell>
          <cell r="D31">
            <v>5.6</v>
          </cell>
          <cell r="E31">
            <v>67.208333333333329</v>
          </cell>
          <cell r="F31">
            <v>94</v>
          </cell>
          <cell r="G31">
            <v>39</v>
          </cell>
          <cell r="H31">
            <v>27.720000000000002</v>
          </cell>
          <cell r="I31" t="str">
            <v>SE</v>
          </cell>
          <cell r="J31">
            <v>39.96</v>
          </cell>
          <cell r="K31">
            <v>0</v>
          </cell>
        </row>
        <row r="32">
          <cell r="B32">
            <v>21.808333333333334</v>
          </cell>
          <cell r="C32">
            <v>32.4</v>
          </cell>
          <cell r="D32">
            <v>13.9</v>
          </cell>
          <cell r="E32">
            <v>61.375</v>
          </cell>
          <cell r="F32">
            <v>89</v>
          </cell>
          <cell r="G32">
            <v>32</v>
          </cell>
          <cell r="H32">
            <v>32.76</v>
          </cell>
          <cell r="I32" t="str">
            <v>L</v>
          </cell>
          <cell r="J32">
            <v>47.16</v>
          </cell>
          <cell r="K32">
            <v>0</v>
          </cell>
        </row>
        <row r="33">
          <cell r="B33">
            <v>25.416666666666668</v>
          </cell>
          <cell r="C33">
            <v>33.200000000000003</v>
          </cell>
          <cell r="D33">
            <v>18.2</v>
          </cell>
          <cell r="E33">
            <v>50.75</v>
          </cell>
          <cell r="F33">
            <v>78</v>
          </cell>
          <cell r="G33">
            <v>23</v>
          </cell>
          <cell r="H33">
            <v>20.52</v>
          </cell>
          <cell r="I33" t="str">
            <v>L</v>
          </cell>
          <cell r="J33">
            <v>36.36</v>
          </cell>
          <cell r="K33">
            <v>0</v>
          </cell>
        </row>
        <row r="34">
          <cell r="B34">
            <v>26.270833333333339</v>
          </cell>
          <cell r="C34">
            <v>36</v>
          </cell>
          <cell r="D34">
            <v>18.2</v>
          </cell>
          <cell r="E34">
            <v>39.541666666666664</v>
          </cell>
          <cell r="F34">
            <v>61</v>
          </cell>
          <cell r="G34">
            <v>19</v>
          </cell>
          <cell r="H34">
            <v>25.92</v>
          </cell>
          <cell r="I34" t="str">
            <v>NE</v>
          </cell>
          <cell r="J34">
            <v>37.440000000000005</v>
          </cell>
          <cell r="K34">
            <v>0</v>
          </cell>
        </row>
        <row r="35">
          <cell r="B35">
            <v>27.133333333333329</v>
          </cell>
          <cell r="C35">
            <v>36.4</v>
          </cell>
          <cell r="D35">
            <v>15.2</v>
          </cell>
          <cell r="E35">
            <v>40.291666666666664</v>
          </cell>
          <cell r="F35">
            <v>82</v>
          </cell>
          <cell r="G35">
            <v>21</v>
          </cell>
          <cell r="H35">
            <v>22.32</v>
          </cell>
          <cell r="I35" t="str">
            <v>NE</v>
          </cell>
          <cell r="J35">
            <v>36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22.204166666666666</v>
          </cell>
          <cell r="C5">
            <v>28.5</v>
          </cell>
          <cell r="D5">
            <v>16.7</v>
          </cell>
          <cell r="E5">
            <v>58.291666666666664</v>
          </cell>
          <cell r="F5">
            <v>70</v>
          </cell>
          <cell r="G5">
            <v>43</v>
          </cell>
          <cell r="H5">
            <v>12.6</v>
          </cell>
          <cell r="I5" t="str">
            <v>SO</v>
          </cell>
          <cell r="J5">
            <v>18.36</v>
          </cell>
          <cell r="K5">
            <v>0.4</v>
          </cell>
        </row>
        <row r="6">
          <cell r="B6">
            <v>22.608333333333331</v>
          </cell>
          <cell r="C6">
            <v>29.7</v>
          </cell>
          <cell r="D6">
            <v>18.100000000000001</v>
          </cell>
          <cell r="E6">
            <v>61.833333333333336</v>
          </cell>
          <cell r="F6">
            <v>78</v>
          </cell>
          <cell r="G6">
            <v>39</v>
          </cell>
          <cell r="H6">
            <v>14.4</v>
          </cell>
          <cell r="I6" t="str">
            <v>SE</v>
          </cell>
          <cell r="J6">
            <v>29.52</v>
          </cell>
          <cell r="K6">
            <v>0</v>
          </cell>
        </row>
        <row r="7">
          <cell r="B7">
            <v>22.420833333333334</v>
          </cell>
          <cell r="C7">
            <v>29.5</v>
          </cell>
          <cell r="D7">
            <v>17.899999999999999</v>
          </cell>
          <cell r="E7">
            <v>67.5</v>
          </cell>
          <cell r="F7">
            <v>88</v>
          </cell>
          <cell r="G7">
            <v>43</v>
          </cell>
          <cell r="H7">
            <v>19.440000000000001</v>
          </cell>
          <cell r="I7" t="str">
            <v>SE</v>
          </cell>
          <cell r="J7">
            <v>38.519999999999996</v>
          </cell>
          <cell r="K7">
            <v>0</v>
          </cell>
        </row>
        <row r="8">
          <cell r="B8">
            <v>20.858333333333334</v>
          </cell>
          <cell r="C8">
            <v>26.4</v>
          </cell>
          <cell r="D8">
            <v>17.100000000000001</v>
          </cell>
          <cell r="E8">
            <v>76.333333333333329</v>
          </cell>
          <cell r="F8">
            <v>95</v>
          </cell>
          <cell r="G8">
            <v>54</v>
          </cell>
          <cell r="H8">
            <v>23.040000000000003</v>
          </cell>
          <cell r="I8" t="str">
            <v>NE</v>
          </cell>
          <cell r="J8">
            <v>44.64</v>
          </cell>
          <cell r="K8">
            <v>0.8</v>
          </cell>
        </row>
        <row r="9">
          <cell r="B9">
            <v>20.916666666666664</v>
          </cell>
          <cell r="C9">
            <v>25.5</v>
          </cell>
          <cell r="D9">
            <v>18.5</v>
          </cell>
          <cell r="E9">
            <v>82.291666666666671</v>
          </cell>
          <cell r="F9">
            <v>96</v>
          </cell>
          <cell r="G9">
            <v>54</v>
          </cell>
          <cell r="H9">
            <v>16.920000000000002</v>
          </cell>
          <cell r="I9" t="str">
            <v>S</v>
          </cell>
          <cell r="J9">
            <v>30.96</v>
          </cell>
          <cell r="K9">
            <v>1.4</v>
          </cell>
        </row>
        <row r="10">
          <cell r="B10">
            <v>18.308333333333334</v>
          </cell>
          <cell r="C10">
            <v>20.7</v>
          </cell>
          <cell r="D10">
            <v>17.2</v>
          </cell>
          <cell r="E10">
            <v>84.916666666666671</v>
          </cell>
          <cell r="F10">
            <v>92</v>
          </cell>
          <cell r="G10">
            <v>73</v>
          </cell>
          <cell r="H10">
            <v>18.720000000000002</v>
          </cell>
          <cell r="I10" t="str">
            <v>S</v>
          </cell>
          <cell r="J10">
            <v>33.480000000000004</v>
          </cell>
          <cell r="K10">
            <v>0.60000000000000009</v>
          </cell>
        </row>
        <row r="11">
          <cell r="B11">
            <v>19.508333333333333</v>
          </cell>
          <cell r="C11">
            <v>26.1</v>
          </cell>
          <cell r="D11">
            <v>16.2</v>
          </cell>
          <cell r="E11">
            <v>80.25</v>
          </cell>
          <cell r="F11">
            <v>95</v>
          </cell>
          <cell r="G11">
            <v>52</v>
          </cell>
          <cell r="H11">
            <v>13.32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22.345833333333331</v>
          </cell>
          <cell r="C12">
            <v>29.8</v>
          </cell>
          <cell r="D12">
            <v>17</v>
          </cell>
          <cell r="E12">
            <v>72.333333333333329</v>
          </cell>
          <cell r="F12">
            <v>93</v>
          </cell>
          <cell r="G12">
            <v>45</v>
          </cell>
          <cell r="H12">
            <v>26.28</v>
          </cell>
          <cell r="I12" t="str">
            <v>SE</v>
          </cell>
          <cell r="J12">
            <v>51.84</v>
          </cell>
          <cell r="K12">
            <v>1</v>
          </cell>
        </row>
        <row r="13">
          <cell r="B13">
            <v>18.825000000000003</v>
          </cell>
          <cell r="C13">
            <v>21.4</v>
          </cell>
          <cell r="D13">
            <v>16.3</v>
          </cell>
          <cell r="E13">
            <v>82.708333333333329</v>
          </cell>
          <cell r="F13">
            <v>95</v>
          </cell>
          <cell r="G13">
            <v>63</v>
          </cell>
          <cell r="H13">
            <v>19.440000000000001</v>
          </cell>
          <cell r="I13" t="str">
            <v>SO</v>
          </cell>
          <cell r="J13">
            <v>36</v>
          </cell>
          <cell r="K13">
            <v>0</v>
          </cell>
        </row>
        <row r="14">
          <cell r="B14">
            <v>15.187500000000002</v>
          </cell>
          <cell r="C14">
            <v>23.8</v>
          </cell>
          <cell r="D14">
            <v>7.4</v>
          </cell>
          <cell r="E14">
            <v>66.458333333333329</v>
          </cell>
          <cell r="F14">
            <v>97</v>
          </cell>
          <cell r="G14">
            <v>28</v>
          </cell>
          <cell r="H14">
            <v>12.6</v>
          </cell>
          <cell r="I14" t="str">
            <v>SO</v>
          </cell>
          <cell r="J14">
            <v>24.48</v>
          </cell>
          <cell r="K14">
            <v>0.2</v>
          </cell>
        </row>
        <row r="15">
          <cell r="B15">
            <v>16.054166666666664</v>
          </cell>
          <cell r="C15">
            <v>25.4</v>
          </cell>
          <cell r="D15">
            <v>7.4</v>
          </cell>
          <cell r="E15">
            <v>60.875</v>
          </cell>
          <cell r="F15">
            <v>94</v>
          </cell>
          <cell r="G15">
            <v>29</v>
          </cell>
          <cell r="H15">
            <v>15.120000000000001</v>
          </cell>
          <cell r="I15" t="str">
            <v>S</v>
          </cell>
          <cell r="J15">
            <v>28.44</v>
          </cell>
          <cell r="K15">
            <v>0</v>
          </cell>
        </row>
        <row r="16">
          <cell r="B16">
            <v>18.358333333333331</v>
          </cell>
          <cell r="C16">
            <v>28.6</v>
          </cell>
          <cell r="D16">
            <v>7.8</v>
          </cell>
          <cell r="E16">
            <v>44.166666666666664</v>
          </cell>
          <cell r="F16">
            <v>86</v>
          </cell>
          <cell r="G16">
            <v>14</v>
          </cell>
          <cell r="H16">
            <v>10.8</v>
          </cell>
          <cell r="I16" t="str">
            <v>L</v>
          </cell>
          <cell r="J16">
            <v>20.52</v>
          </cell>
          <cell r="K16">
            <v>0</v>
          </cell>
        </row>
        <row r="17">
          <cell r="B17">
            <v>20.3</v>
          </cell>
          <cell r="C17">
            <v>28.6</v>
          </cell>
          <cell r="D17">
            <v>14.1</v>
          </cell>
          <cell r="E17">
            <v>48.333333333333336</v>
          </cell>
          <cell r="F17">
            <v>77</v>
          </cell>
          <cell r="G17">
            <v>17</v>
          </cell>
          <cell r="H17">
            <v>17.28</v>
          </cell>
          <cell r="I17" t="str">
            <v>L</v>
          </cell>
          <cell r="J17">
            <v>28.44</v>
          </cell>
          <cell r="K17">
            <v>0</v>
          </cell>
        </row>
        <row r="18">
          <cell r="B18">
            <v>21.387500000000003</v>
          </cell>
          <cell r="C18">
            <v>32.4</v>
          </cell>
          <cell r="D18">
            <v>12.6</v>
          </cell>
          <cell r="E18">
            <v>52.833333333333336</v>
          </cell>
          <cell r="F18">
            <v>87</v>
          </cell>
          <cell r="G18">
            <v>19</v>
          </cell>
          <cell r="H18">
            <v>11.16</v>
          </cell>
          <cell r="I18" t="str">
            <v>S</v>
          </cell>
          <cell r="J18">
            <v>21.6</v>
          </cell>
          <cell r="K18">
            <v>0</v>
          </cell>
        </row>
        <row r="19">
          <cell r="B19">
            <v>22.537499999999998</v>
          </cell>
          <cell r="C19">
            <v>31.6</v>
          </cell>
          <cell r="D19">
            <v>13.1</v>
          </cell>
          <cell r="E19">
            <v>43.5</v>
          </cell>
          <cell r="F19">
            <v>80</v>
          </cell>
          <cell r="G19">
            <v>19</v>
          </cell>
          <cell r="H19">
            <v>15.840000000000002</v>
          </cell>
          <cell r="I19" t="str">
            <v>SO</v>
          </cell>
          <cell r="J19">
            <v>27</v>
          </cell>
          <cell r="K19">
            <v>0</v>
          </cell>
        </row>
        <row r="20">
          <cell r="B20">
            <v>20.220833333333328</v>
          </cell>
          <cell r="C20">
            <v>23.9</v>
          </cell>
          <cell r="D20">
            <v>18</v>
          </cell>
          <cell r="E20">
            <v>63.5</v>
          </cell>
          <cell r="F20">
            <v>81</v>
          </cell>
          <cell r="G20">
            <v>39</v>
          </cell>
          <cell r="H20">
            <v>20.52</v>
          </cell>
          <cell r="I20" t="str">
            <v>S</v>
          </cell>
          <cell r="J20">
            <v>37.080000000000005</v>
          </cell>
          <cell r="K20">
            <v>0</v>
          </cell>
        </row>
        <row r="21">
          <cell r="B21">
            <v>21.395833333333339</v>
          </cell>
          <cell r="C21">
            <v>29.3</v>
          </cell>
          <cell r="D21">
            <v>15.8</v>
          </cell>
          <cell r="E21">
            <v>64.583333333333329</v>
          </cell>
          <cell r="F21">
            <v>91</v>
          </cell>
          <cell r="G21">
            <v>32</v>
          </cell>
          <cell r="H21">
            <v>17.64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23.104166666666671</v>
          </cell>
          <cell r="C22">
            <v>31.1</v>
          </cell>
          <cell r="D22">
            <v>17.399999999999999</v>
          </cell>
          <cell r="E22">
            <v>57.875</v>
          </cell>
          <cell r="F22">
            <v>83</v>
          </cell>
          <cell r="G22">
            <v>26</v>
          </cell>
          <cell r="H22">
            <v>17.28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24.920833333333334</v>
          </cell>
          <cell r="C23">
            <v>33.5</v>
          </cell>
          <cell r="D23">
            <v>17</v>
          </cell>
          <cell r="E23">
            <v>52.333333333333336</v>
          </cell>
          <cell r="F23">
            <v>81</v>
          </cell>
          <cell r="G23">
            <v>26</v>
          </cell>
          <cell r="H23">
            <v>17.28</v>
          </cell>
          <cell r="I23" t="str">
            <v>L</v>
          </cell>
          <cell r="J23">
            <v>30.96</v>
          </cell>
          <cell r="K23">
            <v>0</v>
          </cell>
        </row>
        <row r="24">
          <cell r="B24">
            <v>25.075000000000003</v>
          </cell>
          <cell r="C24">
            <v>34.700000000000003</v>
          </cell>
          <cell r="D24">
            <v>15.8</v>
          </cell>
          <cell r="E24">
            <v>49.541666666666664</v>
          </cell>
          <cell r="F24">
            <v>80</v>
          </cell>
          <cell r="G24">
            <v>21</v>
          </cell>
          <cell r="H24">
            <v>20.88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20.716666666666665</v>
          </cell>
          <cell r="C25">
            <v>27.5</v>
          </cell>
          <cell r="D25">
            <v>15.3</v>
          </cell>
          <cell r="E25">
            <v>65.958333333333329</v>
          </cell>
          <cell r="F25">
            <v>87</v>
          </cell>
          <cell r="G25">
            <v>41</v>
          </cell>
          <cell r="H25">
            <v>16.559999999999999</v>
          </cell>
          <cell r="I25" t="str">
            <v>SO</v>
          </cell>
          <cell r="J25">
            <v>28.08</v>
          </cell>
          <cell r="K25">
            <v>0</v>
          </cell>
        </row>
        <row r="26">
          <cell r="B26">
            <v>19.525000000000002</v>
          </cell>
          <cell r="C26">
            <v>24.8</v>
          </cell>
          <cell r="D26">
            <v>15.8</v>
          </cell>
          <cell r="E26">
            <v>75.166666666666671</v>
          </cell>
          <cell r="F26">
            <v>89</v>
          </cell>
          <cell r="G26">
            <v>57</v>
          </cell>
          <cell r="H26">
            <v>18.36</v>
          </cell>
          <cell r="I26" t="str">
            <v>S</v>
          </cell>
          <cell r="J26">
            <v>30.240000000000002</v>
          </cell>
          <cell r="K26">
            <v>0</v>
          </cell>
        </row>
        <row r="27">
          <cell r="B27">
            <v>23</v>
          </cell>
          <cell r="C27">
            <v>34.200000000000003</v>
          </cell>
          <cell r="D27">
            <v>15.2</v>
          </cell>
          <cell r="E27">
            <v>68.208333333333329</v>
          </cell>
          <cell r="F27">
            <v>98</v>
          </cell>
          <cell r="G27">
            <v>26</v>
          </cell>
          <cell r="H27">
            <v>18.36</v>
          </cell>
          <cell r="I27" t="str">
            <v>L</v>
          </cell>
          <cell r="J27">
            <v>30.240000000000002</v>
          </cell>
          <cell r="K27">
            <v>0</v>
          </cell>
        </row>
        <row r="28">
          <cell r="B28">
            <v>26.491666666666671</v>
          </cell>
          <cell r="C28">
            <v>36</v>
          </cell>
          <cell r="D28">
            <v>21</v>
          </cell>
          <cell r="E28">
            <v>48.833333333333336</v>
          </cell>
          <cell r="F28">
            <v>83</v>
          </cell>
          <cell r="G28">
            <v>27</v>
          </cell>
          <cell r="H28">
            <v>26.28</v>
          </cell>
          <cell r="I28" t="str">
            <v>NE</v>
          </cell>
          <cell r="J28">
            <v>50.76</v>
          </cell>
          <cell r="K28">
            <v>2</v>
          </cell>
        </row>
        <row r="29">
          <cell r="B29">
            <v>20.504166666666666</v>
          </cell>
          <cell r="C29">
            <v>23.2</v>
          </cell>
          <cell r="D29">
            <v>18</v>
          </cell>
          <cell r="E29">
            <v>76.791666666666671</v>
          </cell>
          <cell r="F29">
            <v>91</v>
          </cell>
          <cell r="G29">
            <v>59</v>
          </cell>
          <cell r="H29">
            <v>21.96</v>
          </cell>
          <cell r="I29" t="str">
            <v>SO</v>
          </cell>
          <cell r="J29">
            <v>38.880000000000003</v>
          </cell>
          <cell r="K29">
            <v>3.4</v>
          </cell>
        </row>
        <row r="30">
          <cell r="B30">
            <v>18.854166666666664</v>
          </cell>
          <cell r="C30">
            <v>26</v>
          </cell>
          <cell r="D30">
            <v>12.5</v>
          </cell>
          <cell r="E30">
            <v>50.708333333333336</v>
          </cell>
          <cell r="F30">
            <v>82</v>
          </cell>
          <cell r="G30">
            <v>25</v>
          </cell>
          <cell r="H30">
            <v>17.28</v>
          </cell>
          <cell r="I30" t="str">
            <v>SO</v>
          </cell>
          <cell r="J30">
            <v>32.04</v>
          </cell>
          <cell r="K30">
            <v>0</v>
          </cell>
        </row>
        <row r="31">
          <cell r="B31">
            <v>20.291666666666661</v>
          </cell>
          <cell r="C31">
            <v>29.1</v>
          </cell>
          <cell r="D31">
            <v>14</v>
          </cell>
          <cell r="E31">
            <v>59.75</v>
          </cell>
          <cell r="F31">
            <v>85</v>
          </cell>
          <cell r="G31">
            <v>39</v>
          </cell>
          <cell r="H31">
            <v>16.2</v>
          </cell>
          <cell r="I31" t="str">
            <v>S</v>
          </cell>
          <cell r="J31">
            <v>32.76</v>
          </cell>
          <cell r="K31">
            <v>0</v>
          </cell>
        </row>
        <row r="32">
          <cell r="B32">
            <v>24.275000000000002</v>
          </cell>
          <cell r="C32">
            <v>32.700000000000003</v>
          </cell>
          <cell r="D32">
            <v>17.7</v>
          </cell>
          <cell r="E32">
            <v>58.458333333333336</v>
          </cell>
          <cell r="F32">
            <v>83</v>
          </cell>
          <cell r="G32">
            <v>35</v>
          </cell>
          <cell r="H32">
            <v>23.040000000000003</v>
          </cell>
          <cell r="I32" t="str">
            <v>L</v>
          </cell>
          <cell r="J32">
            <v>36.72</v>
          </cell>
          <cell r="K32">
            <v>0</v>
          </cell>
        </row>
        <row r="33">
          <cell r="B33">
            <v>25.500000000000004</v>
          </cell>
          <cell r="C33">
            <v>32.700000000000003</v>
          </cell>
          <cell r="D33">
            <v>17.899999999999999</v>
          </cell>
          <cell r="E33">
            <v>52.083333333333336</v>
          </cell>
          <cell r="F33">
            <v>77</v>
          </cell>
          <cell r="G33">
            <v>25</v>
          </cell>
          <cell r="H33">
            <v>21.6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25.991666666666664</v>
          </cell>
          <cell r="C34">
            <v>35.6</v>
          </cell>
          <cell r="D34">
            <v>17.399999999999999</v>
          </cell>
          <cell r="E34">
            <v>44.25</v>
          </cell>
          <cell r="F34">
            <v>75</v>
          </cell>
          <cell r="G34">
            <v>19</v>
          </cell>
          <cell r="H34">
            <v>24.48</v>
          </cell>
          <cell r="I34" t="str">
            <v>NE</v>
          </cell>
          <cell r="J34">
            <v>41.4</v>
          </cell>
          <cell r="K34">
            <v>0</v>
          </cell>
        </row>
        <row r="35">
          <cell r="B35">
            <v>26.941666666666666</v>
          </cell>
          <cell r="C35">
            <v>37.1</v>
          </cell>
          <cell r="D35">
            <v>17.7</v>
          </cell>
          <cell r="E35">
            <v>42.041666666666664</v>
          </cell>
          <cell r="F35">
            <v>70</v>
          </cell>
          <cell r="G35">
            <v>20</v>
          </cell>
          <cell r="H35">
            <v>26.28</v>
          </cell>
          <cell r="I35" t="str">
            <v>N</v>
          </cell>
          <cell r="J35">
            <v>41.4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17.354166666666668</v>
          </cell>
          <cell r="C5">
            <v>24.7</v>
          </cell>
          <cell r="D5">
            <v>12.6</v>
          </cell>
          <cell r="E5">
            <v>54.625</v>
          </cell>
          <cell r="F5">
            <v>77</v>
          </cell>
          <cell r="G5">
            <v>27</v>
          </cell>
          <cell r="H5">
            <v>9.7200000000000006</v>
          </cell>
          <cell r="I5" t="str">
            <v>SO</v>
          </cell>
          <cell r="J5">
            <v>19.079999999999998</v>
          </cell>
          <cell r="K5">
            <v>0</v>
          </cell>
        </row>
        <row r="6">
          <cell r="B6">
            <v>17.250000000000004</v>
          </cell>
          <cell r="C6">
            <v>24.8</v>
          </cell>
          <cell r="D6">
            <v>13.6</v>
          </cell>
          <cell r="E6">
            <v>65.25</v>
          </cell>
          <cell r="F6">
            <v>77</v>
          </cell>
          <cell r="G6">
            <v>42</v>
          </cell>
          <cell r="H6">
            <v>15.120000000000001</v>
          </cell>
          <cell r="I6" t="str">
            <v>SO</v>
          </cell>
          <cell r="J6">
            <v>25.2</v>
          </cell>
          <cell r="K6">
            <v>0.2</v>
          </cell>
        </row>
        <row r="7">
          <cell r="B7">
            <v>16.162500000000001</v>
          </cell>
          <cell r="C7">
            <v>19.2</v>
          </cell>
          <cell r="D7">
            <v>14.6</v>
          </cell>
          <cell r="E7">
            <v>88.791666666666671</v>
          </cell>
          <cell r="F7">
            <v>93</v>
          </cell>
          <cell r="G7">
            <v>77</v>
          </cell>
          <cell r="H7">
            <v>10.08</v>
          </cell>
          <cell r="I7" t="str">
            <v>SO</v>
          </cell>
          <cell r="J7">
            <v>18</v>
          </cell>
          <cell r="K7">
            <v>8</v>
          </cell>
        </row>
        <row r="8">
          <cell r="B8">
            <v>16.637499999999999</v>
          </cell>
          <cell r="C8">
            <v>18.399999999999999</v>
          </cell>
          <cell r="D8">
            <v>14.9</v>
          </cell>
          <cell r="E8">
            <v>86.541666666666671</v>
          </cell>
          <cell r="F8">
            <v>93</v>
          </cell>
          <cell r="G8">
            <v>77</v>
          </cell>
          <cell r="H8">
            <v>13.68</v>
          </cell>
          <cell r="I8" t="str">
            <v>SO</v>
          </cell>
          <cell r="J8">
            <v>24.12</v>
          </cell>
          <cell r="K8">
            <v>0</v>
          </cell>
        </row>
        <row r="9">
          <cell r="B9">
            <v>14.65</v>
          </cell>
          <cell r="C9">
            <v>15.7</v>
          </cell>
          <cell r="D9">
            <v>13.7</v>
          </cell>
          <cell r="E9">
            <v>87.958333333333329</v>
          </cell>
          <cell r="F9">
            <v>91</v>
          </cell>
          <cell r="G9">
            <v>83</v>
          </cell>
          <cell r="H9">
            <v>8.64</v>
          </cell>
          <cell r="I9" t="str">
            <v>SO</v>
          </cell>
          <cell r="J9">
            <v>17.28</v>
          </cell>
          <cell r="K9">
            <v>3.1999999999999997</v>
          </cell>
        </row>
        <row r="10">
          <cell r="B10">
            <v>17.3</v>
          </cell>
          <cell r="C10">
            <v>25.2</v>
          </cell>
          <cell r="D10">
            <v>12.2</v>
          </cell>
          <cell r="E10">
            <v>79.458333333333329</v>
          </cell>
          <cell r="F10">
            <v>94</v>
          </cell>
          <cell r="G10">
            <v>45</v>
          </cell>
          <cell r="H10">
            <v>9.3600000000000012</v>
          </cell>
          <cell r="I10" t="str">
            <v>NE</v>
          </cell>
          <cell r="J10">
            <v>21.6</v>
          </cell>
          <cell r="K10">
            <v>0.2</v>
          </cell>
        </row>
        <row r="11">
          <cell r="B11">
            <v>19.795833333333331</v>
          </cell>
          <cell r="C11">
            <v>27.8</v>
          </cell>
          <cell r="D11">
            <v>12.8</v>
          </cell>
          <cell r="E11">
            <v>73</v>
          </cell>
          <cell r="F11">
            <v>93</v>
          </cell>
          <cell r="G11">
            <v>47</v>
          </cell>
          <cell r="H11">
            <v>18.36</v>
          </cell>
          <cell r="I11" t="str">
            <v>NE</v>
          </cell>
          <cell r="J11">
            <v>38.880000000000003</v>
          </cell>
          <cell r="K11">
            <v>0.2</v>
          </cell>
        </row>
        <row r="12">
          <cell r="B12">
            <v>21.341666666666669</v>
          </cell>
          <cell r="C12">
            <v>27.4</v>
          </cell>
          <cell r="D12">
            <v>17</v>
          </cell>
          <cell r="E12">
            <v>76.625</v>
          </cell>
          <cell r="F12">
            <v>88</v>
          </cell>
          <cell r="G12">
            <v>58</v>
          </cell>
          <cell r="H12">
            <v>21.96</v>
          </cell>
          <cell r="I12" t="str">
            <v>NE</v>
          </cell>
          <cell r="J12">
            <v>49.32</v>
          </cell>
          <cell r="K12">
            <v>3.8</v>
          </cell>
        </row>
        <row r="13">
          <cell r="B13">
            <v>15.170833333333329</v>
          </cell>
          <cell r="C13">
            <v>21</v>
          </cell>
          <cell r="D13">
            <v>8.8000000000000007</v>
          </cell>
          <cell r="E13">
            <v>56.291666666666664</v>
          </cell>
          <cell r="F13">
            <v>88</v>
          </cell>
          <cell r="G13">
            <v>20</v>
          </cell>
          <cell r="H13">
            <v>20.52</v>
          </cell>
          <cell r="I13" t="str">
            <v>SO</v>
          </cell>
          <cell r="J13">
            <v>43.56</v>
          </cell>
          <cell r="K13">
            <v>0</v>
          </cell>
        </row>
        <row r="14">
          <cell r="B14">
            <v>11.133333333333335</v>
          </cell>
          <cell r="C14">
            <v>22.9</v>
          </cell>
          <cell r="D14">
            <v>2</v>
          </cell>
          <cell r="E14">
            <v>69.208333333333329</v>
          </cell>
          <cell r="F14">
            <v>94</v>
          </cell>
          <cell r="G14">
            <v>29</v>
          </cell>
          <cell r="H14">
            <v>6.12</v>
          </cell>
          <cell r="I14" t="str">
            <v>NE</v>
          </cell>
          <cell r="J14">
            <v>20.16</v>
          </cell>
          <cell r="K14">
            <v>0</v>
          </cell>
        </row>
        <row r="15">
          <cell r="B15">
            <v>14.074999999999998</v>
          </cell>
          <cell r="C15">
            <v>28.6</v>
          </cell>
          <cell r="D15">
            <v>3.7</v>
          </cell>
          <cell r="E15">
            <v>67.958333333333329</v>
          </cell>
          <cell r="F15">
            <v>94</v>
          </cell>
          <cell r="G15">
            <v>18</v>
          </cell>
          <cell r="H15">
            <v>4.6800000000000006</v>
          </cell>
          <cell r="I15" t="str">
            <v>NE</v>
          </cell>
          <cell r="J15">
            <v>15.120000000000001</v>
          </cell>
          <cell r="K15">
            <v>0.2</v>
          </cell>
        </row>
        <row r="16">
          <cell r="B16">
            <v>18.145833333333332</v>
          </cell>
          <cell r="C16">
            <v>32.299999999999997</v>
          </cell>
          <cell r="D16">
            <v>8.1</v>
          </cell>
          <cell r="E16">
            <v>59.541666666666664</v>
          </cell>
          <cell r="F16">
            <v>91</v>
          </cell>
          <cell r="G16">
            <v>19</v>
          </cell>
          <cell r="H16">
            <v>12.6</v>
          </cell>
          <cell r="I16" t="str">
            <v>NE</v>
          </cell>
          <cell r="J16">
            <v>24.840000000000003</v>
          </cell>
          <cell r="K16">
            <v>0</v>
          </cell>
        </row>
        <row r="17">
          <cell r="B17">
            <v>21.616666666666664</v>
          </cell>
          <cell r="C17">
            <v>32.700000000000003</v>
          </cell>
          <cell r="D17">
            <v>9.9</v>
          </cell>
          <cell r="E17">
            <v>44.708333333333336</v>
          </cell>
          <cell r="F17">
            <v>83</v>
          </cell>
          <cell r="G17">
            <v>16</v>
          </cell>
          <cell r="H17">
            <v>15.840000000000002</v>
          </cell>
          <cell r="I17" t="str">
            <v>NE</v>
          </cell>
          <cell r="J17">
            <v>34.200000000000003</v>
          </cell>
          <cell r="K17">
            <v>0</v>
          </cell>
        </row>
        <row r="18">
          <cell r="B18">
            <v>21.033333333333331</v>
          </cell>
          <cell r="C18">
            <v>30.4</v>
          </cell>
          <cell r="D18">
            <v>14.4</v>
          </cell>
          <cell r="E18">
            <v>51</v>
          </cell>
          <cell r="F18">
            <v>85</v>
          </cell>
          <cell r="G18">
            <v>21</v>
          </cell>
          <cell r="H18">
            <v>18.720000000000002</v>
          </cell>
          <cell r="I18" t="str">
            <v>SE</v>
          </cell>
          <cell r="J18">
            <v>25.56</v>
          </cell>
          <cell r="K18">
            <v>0</v>
          </cell>
        </row>
        <row r="19">
          <cell r="B19">
            <v>16.862500000000001</v>
          </cell>
          <cell r="C19">
            <v>18.8</v>
          </cell>
          <cell r="D19">
            <v>15.5</v>
          </cell>
          <cell r="E19">
            <v>85.291666666666671</v>
          </cell>
          <cell r="F19">
            <v>91</v>
          </cell>
          <cell r="G19">
            <v>77</v>
          </cell>
          <cell r="H19">
            <v>12.6</v>
          </cell>
          <cell r="I19" t="str">
            <v>SO</v>
          </cell>
          <cell r="J19">
            <v>24.840000000000003</v>
          </cell>
          <cell r="K19">
            <v>0.60000000000000009</v>
          </cell>
        </row>
        <row r="20">
          <cell r="B20">
            <v>17.587500000000002</v>
          </cell>
          <cell r="C20">
            <v>27.4</v>
          </cell>
          <cell r="D20">
            <v>12.3</v>
          </cell>
          <cell r="E20">
            <v>80.772727272727266</v>
          </cell>
          <cell r="F20">
            <v>100</v>
          </cell>
          <cell r="G20">
            <v>40</v>
          </cell>
          <cell r="H20">
            <v>6.84</v>
          </cell>
          <cell r="I20" t="str">
            <v>SO</v>
          </cell>
          <cell r="J20">
            <v>16.920000000000002</v>
          </cell>
          <cell r="K20">
            <v>0.2</v>
          </cell>
        </row>
        <row r="21">
          <cell r="B21">
            <v>20.587500000000002</v>
          </cell>
          <cell r="C21">
            <v>30.3</v>
          </cell>
          <cell r="D21">
            <v>12.4</v>
          </cell>
          <cell r="E21">
            <v>69.166666666666671</v>
          </cell>
          <cell r="F21">
            <v>93</v>
          </cell>
          <cell r="G21">
            <v>30</v>
          </cell>
          <cell r="H21">
            <v>10.8</v>
          </cell>
          <cell r="I21" t="str">
            <v>NE</v>
          </cell>
          <cell r="J21">
            <v>26.28</v>
          </cell>
          <cell r="K21">
            <v>0.2</v>
          </cell>
        </row>
        <row r="22">
          <cell r="B22">
            <v>22.408333333333331</v>
          </cell>
          <cell r="C22">
            <v>32.799999999999997</v>
          </cell>
          <cell r="D22">
            <v>13.3</v>
          </cell>
          <cell r="E22">
            <v>60.166666666666664</v>
          </cell>
          <cell r="F22">
            <v>91</v>
          </cell>
          <cell r="G22">
            <v>23</v>
          </cell>
          <cell r="H22">
            <v>16.559999999999999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21.591666666666669</v>
          </cell>
          <cell r="C23">
            <v>28.8</v>
          </cell>
          <cell r="D23">
            <v>13.8</v>
          </cell>
          <cell r="E23">
            <v>62.541666666666664</v>
          </cell>
          <cell r="F23">
            <v>88</v>
          </cell>
          <cell r="G23">
            <v>35</v>
          </cell>
          <cell r="H23">
            <v>16.920000000000002</v>
          </cell>
          <cell r="I23" t="str">
            <v>NE</v>
          </cell>
          <cell r="J23">
            <v>32.4</v>
          </cell>
          <cell r="K23">
            <v>0.2</v>
          </cell>
        </row>
        <row r="24">
          <cell r="B24">
            <v>11.366666666666665</v>
          </cell>
          <cell r="C24">
            <v>20.399999999999999</v>
          </cell>
          <cell r="D24">
            <v>9</v>
          </cell>
          <cell r="E24">
            <v>87.666666666666671</v>
          </cell>
          <cell r="F24">
            <v>92</v>
          </cell>
          <cell r="G24">
            <v>75</v>
          </cell>
          <cell r="H24">
            <v>20.52</v>
          </cell>
          <cell r="I24" t="str">
            <v>SO</v>
          </cell>
          <cell r="J24">
            <v>39.96</v>
          </cell>
          <cell r="K24">
            <v>1</v>
          </cell>
        </row>
        <row r="25">
          <cell r="B25">
            <v>9.1333333333333346</v>
          </cell>
          <cell r="C25">
            <v>12</v>
          </cell>
          <cell r="D25">
            <v>7.4</v>
          </cell>
          <cell r="E25">
            <v>86.333333333333329</v>
          </cell>
          <cell r="F25">
            <v>92</v>
          </cell>
          <cell r="G25">
            <v>73</v>
          </cell>
          <cell r="H25">
            <v>13.68</v>
          </cell>
          <cell r="I25" t="str">
            <v>SO</v>
          </cell>
          <cell r="J25">
            <v>28.44</v>
          </cell>
          <cell r="K25">
            <v>1</v>
          </cell>
        </row>
        <row r="26">
          <cell r="B26">
            <v>10.1</v>
          </cell>
          <cell r="C26">
            <v>12.7</v>
          </cell>
          <cell r="D26">
            <v>8.1</v>
          </cell>
          <cell r="E26">
            <v>89.041666666666671</v>
          </cell>
          <cell r="F26">
            <v>92</v>
          </cell>
          <cell r="G26">
            <v>82</v>
          </cell>
          <cell r="H26">
            <v>8.2799999999999994</v>
          </cell>
          <cell r="I26" t="str">
            <v>S</v>
          </cell>
          <cell r="J26">
            <v>19.079999999999998</v>
          </cell>
          <cell r="K26">
            <v>15.8</v>
          </cell>
        </row>
        <row r="27">
          <cell r="B27">
            <v>18.816666666666666</v>
          </cell>
          <cell r="C27">
            <v>30.4</v>
          </cell>
          <cell r="D27">
            <v>10.1</v>
          </cell>
          <cell r="E27">
            <v>73.625</v>
          </cell>
          <cell r="F27">
            <v>94</v>
          </cell>
          <cell r="G27">
            <v>40</v>
          </cell>
          <cell r="H27">
            <v>15.840000000000002</v>
          </cell>
          <cell r="I27" t="str">
            <v>NE</v>
          </cell>
          <cell r="J27">
            <v>38.519999999999996</v>
          </cell>
          <cell r="K27">
            <v>0</v>
          </cell>
        </row>
        <row r="28">
          <cell r="B28">
            <v>25.512499999999992</v>
          </cell>
          <cell r="C28">
            <v>34.1</v>
          </cell>
          <cell r="D28">
            <v>20.399999999999999</v>
          </cell>
          <cell r="E28">
            <v>57.791666666666664</v>
          </cell>
          <cell r="F28">
            <v>78</v>
          </cell>
          <cell r="G28">
            <v>26</v>
          </cell>
          <cell r="H28">
            <v>25.2</v>
          </cell>
          <cell r="I28" t="str">
            <v>NE</v>
          </cell>
          <cell r="J28">
            <v>62.28</v>
          </cell>
          <cell r="K28">
            <v>0</v>
          </cell>
        </row>
        <row r="29">
          <cell r="B29">
            <v>16.654166666666669</v>
          </cell>
          <cell r="C29">
            <v>21.4</v>
          </cell>
          <cell r="D29">
            <v>10.4</v>
          </cell>
          <cell r="E29">
            <v>46.708333333333336</v>
          </cell>
          <cell r="F29">
            <v>68</v>
          </cell>
          <cell r="G29">
            <v>23</v>
          </cell>
          <cell r="H29">
            <v>20.52</v>
          </cell>
          <cell r="I29" t="str">
            <v>S</v>
          </cell>
          <cell r="J29">
            <v>46.800000000000004</v>
          </cell>
          <cell r="K29">
            <v>0</v>
          </cell>
        </row>
        <row r="30">
          <cell r="B30">
            <v>14.679166666666667</v>
          </cell>
          <cell r="C30">
            <v>23.6</v>
          </cell>
          <cell r="D30">
            <v>5.0999999999999996</v>
          </cell>
          <cell r="E30">
            <v>47.125</v>
          </cell>
          <cell r="F30">
            <v>90</v>
          </cell>
          <cell r="G30">
            <v>14</v>
          </cell>
          <cell r="H30">
            <v>15.840000000000002</v>
          </cell>
          <cell r="I30" t="str">
            <v>S</v>
          </cell>
          <cell r="J30">
            <v>28.8</v>
          </cell>
          <cell r="K30">
            <v>0</v>
          </cell>
        </row>
        <row r="31">
          <cell r="B31">
            <v>14.225</v>
          </cell>
          <cell r="C31">
            <v>28.5</v>
          </cell>
          <cell r="D31">
            <v>3.1</v>
          </cell>
          <cell r="E31">
            <v>59.75</v>
          </cell>
          <cell r="F31">
            <v>93</v>
          </cell>
          <cell r="G31">
            <v>14</v>
          </cell>
          <cell r="H31">
            <v>8.64</v>
          </cell>
          <cell r="I31" t="str">
            <v>N</v>
          </cell>
          <cell r="J31">
            <v>20.88</v>
          </cell>
          <cell r="K31">
            <v>0</v>
          </cell>
        </row>
        <row r="32">
          <cell r="B32">
            <v>21.966666666666669</v>
          </cell>
          <cell r="C32">
            <v>34.4</v>
          </cell>
          <cell r="D32">
            <v>12.8</v>
          </cell>
          <cell r="E32">
            <v>55.833333333333336</v>
          </cell>
          <cell r="F32">
            <v>82</v>
          </cell>
          <cell r="G32">
            <v>26</v>
          </cell>
          <cell r="H32">
            <v>16.920000000000002</v>
          </cell>
          <cell r="I32" t="str">
            <v>NE</v>
          </cell>
          <cell r="J32">
            <v>33.840000000000003</v>
          </cell>
          <cell r="K32">
            <v>0</v>
          </cell>
        </row>
        <row r="33">
          <cell r="B33">
            <v>26.675000000000008</v>
          </cell>
          <cell r="C33">
            <v>36</v>
          </cell>
          <cell r="D33">
            <v>15.7</v>
          </cell>
          <cell r="E33">
            <v>48.333333333333336</v>
          </cell>
          <cell r="F33">
            <v>88</v>
          </cell>
          <cell r="G33">
            <v>22</v>
          </cell>
          <cell r="H33">
            <v>21.240000000000002</v>
          </cell>
          <cell r="I33" t="str">
            <v>NE</v>
          </cell>
          <cell r="J33">
            <v>43.56</v>
          </cell>
          <cell r="K33">
            <v>0</v>
          </cell>
        </row>
        <row r="34">
          <cell r="B34">
            <v>27.1875</v>
          </cell>
          <cell r="C34">
            <v>36.4</v>
          </cell>
          <cell r="D34">
            <v>16.7</v>
          </cell>
          <cell r="E34">
            <v>44.583333333333336</v>
          </cell>
          <cell r="F34">
            <v>79</v>
          </cell>
          <cell r="G34">
            <v>21</v>
          </cell>
          <cell r="H34">
            <v>20.16</v>
          </cell>
          <cell r="I34" t="str">
            <v>N</v>
          </cell>
          <cell r="J34">
            <v>41.04</v>
          </cell>
          <cell r="K34">
            <v>0</v>
          </cell>
        </row>
        <row r="35">
          <cell r="B35">
            <v>28.341666666666669</v>
          </cell>
          <cell r="C35">
            <v>36.1</v>
          </cell>
          <cell r="D35">
            <v>21.7</v>
          </cell>
          <cell r="E35">
            <v>46.666666666666664</v>
          </cell>
          <cell r="F35">
            <v>69</v>
          </cell>
          <cell r="G35">
            <v>26</v>
          </cell>
          <cell r="H35">
            <v>17.64</v>
          </cell>
          <cell r="I35" t="str">
            <v>N</v>
          </cell>
          <cell r="J35">
            <v>38.519999999999996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20.420833333333331</v>
          </cell>
          <cell r="C5">
            <v>28</v>
          </cell>
          <cell r="D5">
            <v>13.8</v>
          </cell>
          <cell r="E5">
            <v>45.875</v>
          </cell>
          <cell r="F5">
            <v>61</v>
          </cell>
          <cell r="G5">
            <v>32</v>
          </cell>
          <cell r="H5">
            <v>14.4</v>
          </cell>
          <cell r="I5" t="str">
            <v>SE</v>
          </cell>
          <cell r="J5">
            <v>25.92</v>
          </cell>
          <cell r="K5">
            <v>0</v>
          </cell>
        </row>
        <row r="6">
          <cell r="B6">
            <v>23.112500000000001</v>
          </cell>
          <cell r="C6">
            <v>30.3</v>
          </cell>
          <cell r="D6">
            <v>18.399999999999999</v>
          </cell>
          <cell r="E6">
            <v>54.958333333333336</v>
          </cell>
          <cell r="F6">
            <v>69</v>
          </cell>
          <cell r="G6">
            <v>36</v>
          </cell>
          <cell r="H6">
            <v>18.36</v>
          </cell>
          <cell r="I6" t="str">
            <v>L</v>
          </cell>
          <cell r="J6">
            <v>33.480000000000004</v>
          </cell>
          <cell r="K6">
            <v>0</v>
          </cell>
        </row>
        <row r="7">
          <cell r="B7">
            <v>22.795833333333331</v>
          </cell>
          <cell r="C7">
            <v>30</v>
          </cell>
          <cell r="D7">
            <v>19</v>
          </cell>
          <cell r="E7">
            <v>64.083333333333329</v>
          </cell>
          <cell r="F7">
            <v>74</v>
          </cell>
          <cell r="G7">
            <v>41</v>
          </cell>
          <cell r="H7">
            <v>16.2</v>
          </cell>
          <cell r="I7" t="str">
            <v>N</v>
          </cell>
          <cell r="J7">
            <v>30.240000000000002</v>
          </cell>
          <cell r="K7">
            <v>0</v>
          </cell>
        </row>
        <row r="8">
          <cell r="B8">
            <v>18.512500000000003</v>
          </cell>
          <cell r="C8">
            <v>21</v>
          </cell>
          <cell r="D8">
            <v>17.3</v>
          </cell>
          <cell r="E8">
            <v>84.916666666666671</v>
          </cell>
          <cell r="F8">
            <v>93</v>
          </cell>
          <cell r="G8">
            <v>74</v>
          </cell>
          <cell r="H8">
            <v>18.720000000000002</v>
          </cell>
          <cell r="I8" t="str">
            <v>L</v>
          </cell>
          <cell r="J8">
            <v>30.6</v>
          </cell>
          <cell r="K8">
            <v>16.8</v>
          </cell>
        </row>
        <row r="9">
          <cell r="B9">
            <v>16.762499999999999</v>
          </cell>
          <cell r="C9">
            <v>17.7</v>
          </cell>
          <cell r="D9">
            <v>15.3</v>
          </cell>
          <cell r="E9">
            <v>91.75</v>
          </cell>
          <cell r="F9">
            <v>95</v>
          </cell>
          <cell r="G9">
            <v>86</v>
          </cell>
          <cell r="H9">
            <v>15.120000000000001</v>
          </cell>
          <cell r="I9" t="str">
            <v>N</v>
          </cell>
          <cell r="J9">
            <v>31.680000000000003</v>
          </cell>
          <cell r="K9">
            <v>15.6</v>
          </cell>
        </row>
        <row r="10">
          <cell r="B10">
            <v>17.270833333333332</v>
          </cell>
          <cell r="C10">
            <v>22.7</v>
          </cell>
          <cell r="D10">
            <v>14.9</v>
          </cell>
          <cell r="E10">
            <v>85.791666666666671</v>
          </cell>
          <cell r="F10">
            <v>94</v>
          </cell>
          <cell r="G10">
            <v>65</v>
          </cell>
          <cell r="H10">
            <v>18</v>
          </cell>
          <cell r="I10" t="str">
            <v>L</v>
          </cell>
          <cell r="J10">
            <v>31.319999999999997</v>
          </cell>
          <cell r="K10">
            <v>42</v>
          </cell>
        </row>
        <row r="11">
          <cell r="B11">
            <v>20.408333333333331</v>
          </cell>
          <cell r="C11">
            <v>29</v>
          </cell>
          <cell r="D11">
            <v>16</v>
          </cell>
          <cell r="E11">
            <v>75.333333333333329</v>
          </cell>
          <cell r="F11">
            <v>89</v>
          </cell>
          <cell r="G11">
            <v>49</v>
          </cell>
          <cell r="H11">
            <v>21.96</v>
          </cell>
          <cell r="I11" t="str">
            <v>L</v>
          </cell>
          <cell r="J11">
            <v>38.880000000000003</v>
          </cell>
          <cell r="K11">
            <v>0</v>
          </cell>
        </row>
        <row r="12">
          <cell r="B12">
            <v>23.637500000000003</v>
          </cell>
          <cell r="C12">
            <v>31.4</v>
          </cell>
          <cell r="D12">
            <v>19.8</v>
          </cell>
          <cell r="E12">
            <v>65.208333333333329</v>
          </cell>
          <cell r="F12">
            <v>77</v>
          </cell>
          <cell r="G12">
            <v>38</v>
          </cell>
          <cell r="H12">
            <v>24.12</v>
          </cell>
          <cell r="I12" t="str">
            <v>L</v>
          </cell>
          <cell r="J12">
            <v>39.96</v>
          </cell>
          <cell r="K12">
            <v>0</v>
          </cell>
        </row>
        <row r="13">
          <cell r="B13">
            <v>17.950000000000003</v>
          </cell>
          <cell r="C13">
            <v>23.3</v>
          </cell>
          <cell r="D13">
            <v>11.9</v>
          </cell>
          <cell r="E13">
            <v>63.708333333333336</v>
          </cell>
          <cell r="F13">
            <v>93</v>
          </cell>
          <cell r="G13">
            <v>27</v>
          </cell>
          <cell r="H13">
            <v>29.880000000000003</v>
          </cell>
          <cell r="I13" t="str">
            <v>N</v>
          </cell>
          <cell r="J13">
            <v>43.92</v>
          </cell>
          <cell r="K13">
            <v>0.8</v>
          </cell>
        </row>
        <row r="14">
          <cell r="B14">
            <v>14.362499999999999</v>
          </cell>
          <cell r="C14">
            <v>23.5</v>
          </cell>
          <cell r="D14">
            <v>7.2</v>
          </cell>
          <cell r="E14">
            <v>51.333333333333336</v>
          </cell>
          <cell r="F14">
            <v>76</v>
          </cell>
          <cell r="G14">
            <v>26</v>
          </cell>
          <cell r="H14">
            <v>14.76</v>
          </cell>
          <cell r="I14" t="str">
            <v>SE</v>
          </cell>
          <cell r="J14">
            <v>25.92</v>
          </cell>
          <cell r="K14">
            <v>0</v>
          </cell>
        </row>
        <row r="15">
          <cell r="B15">
            <v>17.237500000000004</v>
          </cell>
          <cell r="C15">
            <v>28.2</v>
          </cell>
          <cell r="D15">
            <v>9.5</v>
          </cell>
          <cell r="E15">
            <v>47.875</v>
          </cell>
          <cell r="F15">
            <v>74</v>
          </cell>
          <cell r="G15">
            <v>13</v>
          </cell>
          <cell r="H15">
            <v>15.840000000000002</v>
          </cell>
          <cell r="I15" t="str">
            <v>SE</v>
          </cell>
          <cell r="J15">
            <v>24.840000000000003</v>
          </cell>
          <cell r="K15">
            <v>0</v>
          </cell>
        </row>
        <row r="16">
          <cell r="B16">
            <v>21.787499999999994</v>
          </cell>
          <cell r="C16">
            <v>31.4</v>
          </cell>
          <cell r="D16">
            <v>13.8</v>
          </cell>
          <cell r="E16">
            <v>30.666666666666668</v>
          </cell>
          <cell r="F16">
            <v>48</v>
          </cell>
          <cell r="G16">
            <v>13</v>
          </cell>
          <cell r="H16">
            <v>20.52</v>
          </cell>
          <cell r="I16" t="str">
            <v>SE</v>
          </cell>
          <cell r="J16">
            <v>34.56</v>
          </cell>
          <cell r="K16">
            <v>0</v>
          </cell>
        </row>
        <row r="17">
          <cell r="B17">
            <v>22.195833333333329</v>
          </cell>
          <cell r="C17">
            <v>31.2</v>
          </cell>
          <cell r="D17">
            <v>16.2</v>
          </cell>
          <cell r="E17">
            <v>30.333333333333332</v>
          </cell>
          <cell r="F17">
            <v>43</v>
          </cell>
          <cell r="G17">
            <v>13</v>
          </cell>
          <cell r="H17">
            <v>25.56</v>
          </cell>
          <cell r="I17" t="str">
            <v>L</v>
          </cell>
          <cell r="J17">
            <v>41.76</v>
          </cell>
          <cell r="K17">
            <v>0</v>
          </cell>
        </row>
        <row r="18">
          <cell r="B18">
            <v>23.987500000000001</v>
          </cell>
          <cell r="C18">
            <v>33.799999999999997</v>
          </cell>
          <cell r="D18">
            <v>17.100000000000001</v>
          </cell>
          <cell r="E18">
            <v>31.958333333333332</v>
          </cell>
          <cell r="F18">
            <v>49</v>
          </cell>
          <cell r="G18">
            <v>10</v>
          </cell>
          <cell r="H18">
            <v>21.96</v>
          </cell>
          <cell r="I18" t="str">
            <v>L</v>
          </cell>
          <cell r="J18">
            <v>36.36</v>
          </cell>
          <cell r="K18">
            <v>0</v>
          </cell>
        </row>
        <row r="19">
          <cell r="B19">
            <v>20.779166666666669</v>
          </cell>
          <cell r="C19">
            <v>26.6</v>
          </cell>
          <cell r="D19">
            <v>17.7</v>
          </cell>
          <cell r="E19">
            <v>51.416666666666664</v>
          </cell>
          <cell r="F19">
            <v>71</v>
          </cell>
          <cell r="G19">
            <v>29</v>
          </cell>
          <cell r="H19">
            <v>21.6</v>
          </cell>
          <cell r="I19" t="str">
            <v>N</v>
          </cell>
          <cell r="J19">
            <v>37.440000000000005</v>
          </cell>
          <cell r="K19">
            <v>0</v>
          </cell>
        </row>
        <row r="20">
          <cell r="B20">
            <v>19.220833333333335</v>
          </cell>
          <cell r="C20">
            <v>26.1</v>
          </cell>
          <cell r="D20">
            <v>15.3</v>
          </cell>
          <cell r="E20">
            <v>69.333333333333329</v>
          </cell>
          <cell r="F20">
            <v>90</v>
          </cell>
          <cell r="G20">
            <v>40</v>
          </cell>
          <cell r="H20">
            <v>19.079999999999998</v>
          </cell>
          <cell r="I20" t="str">
            <v>L</v>
          </cell>
          <cell r="J20">
            <v>38.159999999999997</v>
          </cell>
          <cell r="K20">
            <v>3.0000000000000004</v>
          </cell>
        </row>
        <row r="21">
          <cell r="B21">
            <v>21.508333333333336</v>
          </cell>
          <cell r="C21">
            <v>29.7</v>
          </cell>
          <cell r="D21">
            <v>16.399999999999999</v>
          </cell>
          <cell r="E21">
            <v>59.958333333333336</v>
          </cell>
          <cell r="F21">
            <v>86</v>
          </cell>
          <cell r="G21">
            <v>29</v>
          </cell>
          <cell r="H21">
            <v>24.12</v>
          </cell>
          <cell r="I21" t="str">
            <v>SE</v>
          </cell>
          <cell r="J21">
            <v>36.72</v>
          </cell>
          <cell r="K21">
            <v>0</v>
          </cell>
        </row>
        <row r="22">
          <cell r="B22">
            <v>24.004166666666666</v>
          </cell>
          <cell r="C22">
            <v>32</v>
          </cell>
          <cell r="D22">
            <v>18.399999999999999</v>
          </cell>
          <cell r="E22">
            <v>46.375</v>
          </cell>
          <cell r="F22">
            <v>69</v>
          </cell>
          <cell r="G22">
            <v>20</v>
          </cell>
          <cell r="H22">
            <v>27</v>
          </cell>
          <cell r="I22" t="str">
            <v>L</v>
          </cell>
          <cell r="J22">
            <v>51.84</v>
          </cell>
          <cell r="K22">
            <v>0</v>
          </cell>
        </row>
        <row r="23">
          <cell r="B23">
            <v>25.579166666666666</v>
          </cell>
          <cell r="C23">
            <v>33.700000000000003</v>
          </cell>
          <cell r="D23">
            <v>19.399999999999999</v>
          </cell>
          <cell r="E23">
            <v>38.583333333333336</v>
          </cell>
          <cell r="F23">
            <v>53</v>
          </cell>
          <cell r="G23">
            <v>21</v>
          </cell>
          <cell r="H23">
            <v>22.32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19.037500000000001</v>
          </cell>
          <cell r="C24">
            <v>25.5</v>
          </cell>
          <cell r="D24">
            <v>13.8</v>
          </cell>
          <cell r="E24">
            <v>70.333333333333329</v>
          </cell>
          <cell r="F24">
            <v>96</v>
          </cell>
          <cell r="G24">
            <v>44</v>
          </cell>
          <cell r="H24">
            <v>16.2</v>
          </cell>
          <cell r="I24" t="str">
            <v>N</v>
          </cell>
          <cell r="J24">
            <v>30.240000000000002</v>
          </cell>
          <cell r="K24">
            <v>0</v>
          </cell>
        </row>
        <row r="25">
          <cell r="B25">
            <v>13.725</v>
          </cell>
          <cell r="C25">
            <v>21.8</v>
          </cell>
          <cell r="D25">
            <v>9.9</v>
          </cell>
          <cell r="E25">
            <v>79.25</v>
          </cell>
          <cell r="F25">
            <v>91</v>
          </cell>
          <cell r="G25">
            <v>54</v>
          </cell>
          <cell r="H25">
            <v>19.440000000000001</v>
          </cell>
          <cell r="I25" t="str">
            <v>N</v>
          </cell>
          <cell r="J25">
            <v>30.96</v>
          </cell>
          <cell r="K25">
            <v>0.2</v>
          </cell>
        </row>
        <row r="26">
          <cell r="B26">
            <v>14.575000000000001</v>
          </cell>
          <cell r="C26">
            <v>16.600000000000001</v>
          </cell>
          <cell r="D26">
            <v>13</v>
          </cell>
          <cell r="E26">
            <v>91.5</v>
          </cell>
          <cell r="F26">
            <v>96</v>
          </cell>
          <cell r="G26">
            <v>77</v>
          </cell>
          <cell r="H26">
            <v>16.920000000000002</v>
          </cell>
          <cell r="I26" t="str">
            <v>L</v>
          </cell>
          <cell r="J26">
            <v>29.880000000000003</v>
          </cell>
          <cell r="K26">
            <v>30.799999999999997</v>
          </cell>
        </row>
        <row r="27">
          <cell r="B27">
            <v>22.624999999999996</v>
          </cell>
          <cell r="C27">
            <v>31.4</v>
          </cell>
          <cell r="D27">
            <v>16.100000000000001</v>
          </cell>
          <cell r="E27">
            <v>64.458333333333329</v>
          </cell>
          <cell r="F27">
            <v>93</v>
          </cell>
          <cell r="G27">
            <v>34</v>
          </cell>
          <cell r="H27">
            <v>20.88</v>
          </cell>
          <cell r="I27" t="str">
            <v>L</v>
          </cell>
          <cell r="J27">
            <v>36.36</v>
          </cell>
          <cell r="K27">
            <v>0.2</v>
          </cell>
        </row>
        <row r="28">
          <cell r="B28">
            <v>26.625</v>
          </cell>
          <cell r="C28">
            <v>32.1</v>
          </cell>
          <cell r="D28">
            <v>21.4</v>
          </cell>
          <cell r="E28">
            <v>52.541666666666664</v>
          </cell>
          <cell r="F28">
            <v>73</v>
          </cell>
          <cell r="G28">
            <v>36</v>
          </cell>
          <cell r="H28">
            <v>23.759999999999998</v>
          </cell>
          <cell r="I28" t="str">
            <v>N</v>
          </cell>
          <cell r="J28">
            <v>51.84</v>
          </cell>
          <cell r="K28">
            <v>0</v>
          </cell>
        </row>
        <row r="29">
          <cell r="B29">
            <v>18.220833333333335</v>
          </cell>
          <cell r="C29">
            <v>26.9</v>
          </cell>
          <cell r="D29">
            <v>12.4</v>
          </cell>
          <cell r="E29">
            <v>61.833333333333336</v>
          </cell>
          <cell r="F29">
            <v>86</v>
          </cell>
          <cell r="G29">
            <v>31</v>
          </cell>
          <cell r="H29">
            <v>23.759999999999998</v>
          </cell>
          <cell r="I29" t="str">
            <v>N</v>
          </cell>
          <cell r="J29">
            <v>57.6</v>
          </cell>
          <cell r="K29">
            <v>2.8000000000000007</v>
          </cell>
        </row>
        <row r="30">
          <cell r="B30">
            <v>16.170833333333334</v>
          </cell>
          <cell r="C30">
            <v>23.6</v>
          </cell>
          <cell r="D30">
            <v>10.1</v>
          </cell>
          <cell r="E30">
            <v>40.791666666666664</v>
          </cell>
          <cell r="F30">
            <v>61</v>
          </cell>
          <cell r="G30">
            <v>15</v>
          </cell>
          <cell r="H30">
            <v>28.08</v>
          </cell>
          <cell r="I30" t="str">
            <v>L</v>
          </cell>
          <cell r="J30">
            <v>47.16</v>
          </cell>
          <cell r="K30">
            <v>0</v>
          </cell>
        </row>
        <row r="31">
          <cell r="B31">
            <v>19.291666666666668</v>
          </cell>
          <cell r="C31">
            <v>29.5</v>
          </cell>
          <cell r="D31">
            <v>11.4</v>
          </cell>
          <cell r="E31">
            <v>33.166666666666664</v>
          </cell>
          <cell r="F31">
            <v>49</v>
          </cell>
          <cell r="G31">
            <v>22</v>
          </cell>
          <cell r="H31">
            <v>22.68</v>
          </cell>
          <cell r="I31" t="str">
            <v>SE</v>
          </cell>
          <cell r="J31">
            <v>41.04</v>
          </cell>
          <cell r="K31">
            <v>0</v>
          </cell>
        </row>
        <row r="32">
          <cell r="B32">
            <v>24.829166666666666</v>
          </cell>
          <cell r="C32">
            <v>33.9</v>
          </cell>
          <cell r="D32">
            <v>18.399999999999999</v>
          </cell>
          <cell r="E32">
            <v>45.208333333333336</v>
          </cell>
          <cell r="F32">
            <v>63</v>
          </cell>
          <cell r="G32">
            <v>25</v>
          </cell>
          <cell r="H32">
            <v>30.6</v>
          </cell>
          <cell r="I32" t="str">
            <v>L</v>
          </cell>
          <cell r="J32">
            <v>52.2</v>
          </cell>
          <cell r="K32">
            <v>0</v>
          </cell>
        </row>
        <row r="33">
          <cell r="B33">
            <v>27.537500000000005</v>
          </cell>
          <cell r="C33">
            <v>34.4</v>
          </cell>
          <cell r="D33">
            <v>22.1</v>
          </cell>
          <cell r="E33">
            <v>37.375</v>
          </cell>
          <cell r="F33">
            <v>53</v>
          </cell>
          <cell r="G33">
            <v>22</v>
          </cell>
          <cell r="H33">
            <v>23.759999999999998</v>
          </cell>
          <cell r="I33" t="str">
            <v>L</v>
          </cell>
          <cell r="J33">
            <v>43.56</v>
          </cell>
          <cell r="K33">
            <v>0</v>
          </cell>
        </row>
        <row r="34">
          <cell r="B34">
            <v>27.775000000000002</v>
          </cell>
          <cell r="C34">
            <v>34.200000000000003</v>
          </cell>
          <cell r="D34">
            <v>22.9</v>
          </cell>
          <cell r="E34">
            <v>32.583333333333336</v>
          </cell>
          <cell r="F34">
            <v>55</v>
          </cell>
          <cell r="G34">
            <v>22</v>
          </cell>
          <cell r="H34">
            <v>21.240000000000002</v>
          </cell>
          <cell r="I34" t="str">
            <v>N</v>
          </cell>
          <cell r="J34">
            <v>42.84</v>
          </cell>
          <cell r="K34">
            <v>0</v>
          </cell>
        </row>
        <row r="35">
          <cell r="B35">
            <v>26.779166666666669</v>
          </cell>
          <cell r="C35">
            <v>33.299999999999997</v>
          </cell>
          <cell r="D35">
            <v>19.600000000000001</v>
          </cell>
          <cell r="E35">
            <v>42.958333333333336</v>
          </cell>
          <cell r="F35">
            <v>66</v>
          </cell>
          <cell r="G35">
            <v>25</v>
          </cell>
          <cell r="H35">
            <v>15.48</v>
          </cell>
          <cell r="I35" t="str">
            <v>N</v>
          </cell>
          <cell r="J35">
            <v>33.840000000000003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24.266666666666666</v>
          </cell>
          <cell r="C5">
            <v>30.3</v>
          </cell>
          <cell r="D5">
            <v>16.8</v>
          </cell>
          <cell r="E5">
            <v>52.833333333333336</v>
          </cell>
          <cell r="F5">
            <v>85</v>
          </cell>
          <cell r="G5">
            <v>32</v>
          </cell>
          <cell r="H5">
            <v>0</v>
          </cell>
          <cell r="I5" t="str">
            <v>SO</v>
          </cell>
          <cell r="J5">
            <v>8.64</v>
          </cell>
          <cell r="K5">
            <v>0</v>
          </cell>
        </row>
        <row r="6">
          <cell r="B6">
            <v>25.047368421052635</v>
          </cell>
          <cell r="C6">
            <v>31.4</v>
          </cell>
          <cell r="D6">
            <v>18.899999999999999</v>
          </cell>
          <cell r="E6">
            <v>51.684210526315788</v>
          </cell>
          <cell r="F6">
            <v>75</v>
          </cell>
          <cell r="G6">
            <v>32</v>
          </cell>
          <cell r="H6">
            <v>11.879999999999999</v>
          </cell>
          <cell r="I6" t="str">
            <v>L</v>
          </cell>
          <cell r="J6">
            <v>37.080000000000005</v>
          </cell>
          <cell r="K6">
            <v>0</v>
          </cell>
        </row>
        <row r="7">
          <cell r="B7">
            <v>25.909523809523812</v>
          </cell>
          <cell r="C7">
            <v>35.200000000000003</v>
          </cell>
          <cell r="D7">
            <v>17.899999999999999</v>
          </cell>
          <cell r="E7">
            <v>56.523809523809526</v>
          </cell>
          <cell r="F7">
            <v>88</v>
          </cell>
          <cell r="G7">
            <v>21</v>
          </cell>
          <cell r="H7">
            <v>11.520000000000001</v>
          </cell>
          <cell r="I7" t="str">
            <v>O</v>
          </cell>
          <cell r="J7">
            <v>33.480000000000004</v>
          </cell>
          <cell r="K7">
            <v>0</v>
          </cell>
        </row>
        <row r="8">
          <cell r="B8">
            <v>23.285714285714288</v>
          </cell>
          <cell r="C8">
            <v>30.3</v>
          </cell>
          <cell r="D8">
            <v>17.600000000000001</v>
          </cell>
          <cell r="E8">
            <v>57.666666666666664</v>
          </cell>
          <cell r="F8">
            <v>75</v>
          </cell>
          <cell r="G8">
            <v>37</v>
          </cell>
          <cell r="H8">
            <v>11.16</v>
          </cell>
          <cell r="I8" t="str">
            <v>SE</v>
          </cell>
          <cell r="J8">
            <v>35.64</v>
          </cell>
          <cell r="K8">
            <v>0</v>
          </cell>
        </row>
        <row r="9">
          <cell r="B9">
            <v>23.410526315789475</v>
          </cell>
          <cell r="C9">
            <v>28.4</v>
          </cell>
          <cell r="D9">
            <v>18.5</v>
          </cell>
          <cell r="E9">
            <v>60</v>
          </cell>
          <cell r="F9">
            <v>86</v>
          </cell>
          <cell r="G9">
            <v>42</v>
          </cell>
          <cell r="H9">
            <v>2.16</v>
          </cell>
          <cell r="I9" t="str">
            <v>L</v>
          </cell>
          <cell r="J9">
            <v>29.52</v>
          </cell>
          <cell r="K9">
            <v>0</v>
          </cell>
        </row>
        <row r="10">
          <cell r="B10">
            <v>19.470588235294116</v>
          </cell>
          <cell r="C10">
            <v>23.5</v>
          </cell>
          <cell r="D10">
            <v>17.5</v>
          </cell>
          <cell r="E10">
            <v>74.941176470588232</v>
          </cell>
          <cell r="F10">
            <v>87</v>
          </cell>
          <cell r="G10">
            <v>59</v>
          </cell>
          <cell r="H10">
            <v>0</v>
          </cell>
          <cell r="I10" t="str">
            <v>SE</v>
          </cell>
          <cell r="J10">
            <v>14.04</v>
          </cell>
          <cell r="K10">
            <v>1.4000000000000001</v>
          </cell>
        </row>
        <row r="11">
          <cell r="B11">
            <v>26.2</v>
          </cell>
          <cell r="C11">
            <v>30.5</v>
          </cell>
          <cell r="D11">
            <v>16.399999999999999</v>
          </cell>
          <cell r="E11">
            <v>49.18181818181818</v>
          </cell>
          <cell r="F11">
            <v>98</v>
          </cell>
          <cell r="G11">
            <v>32</v>
          </cell>
          <cell r="H11">
            <v>0</v>
          </cell>
          <cell r="I11" t="str">
            <v>L</v>
          </cell>
          <cell r="J11">
            <v>19.079999999999998</v>
          </cell>
          <cell r="K11">
            <v>0</v>
          </cell>
        </row>
        <row r="12">
          <cell r="B12">
            <v>25.077272727272717</v>
          </cell>
          <cell r="C12">
            <v>35</v>
          </cell>
          <cell r="D12">
            <v>18</v>
          </cell>
          <cell r="E12">
            <v>56.590909090909093</v>
          </cell>
          <cell r="F12">
            <v>84</v>
          </cell>
          <cell r="G12">
            <v>22</v>
          </cell>
          <cell r="H12">
            <v>12.6</v>
          </cell>
          <cell r="I12" t="str">
            <v>L</v>
          </cell>
          <cell r="J12">
            <v>40.680000000000007</v>
          </cell>
          <cell r="K12">
            <v>0.2</v>
          </cell>
        </row>
        <row r="13">
          <cell r="B13">
            <v>22.242105263157899</v>
          </cell>
          <cell r="C13">
            <v>27.9</v>
          </cell>
          <cell r="D13">
            <v>17.8</v>
          </cell>
          <cell r="E13">
            <v>69.315789473684205</v>
          </cell>
          <cell r="F13">
            <v>87</v>
          </cell>
          <cell r="G13">
            <v>51</v>
          </cell>
          <cell r="H13">
            <v>19.8</v>
          </cell>
          <cell r="I13" t="str">
            <v>SO</v>
          </cell>
          <cell r="J13">
            <v>40.32</v>
          </cell>
          <cell r="K13">
            <v>0</v>
          </cell>
        </row>
        <row r="14">
          <cell r="B14">
            <v>17.587500000000002</v>
          </cell>
          <cell r="C14">
            <v>26.9</v>
          </cell>
          <cell r="D14">
            <v>8.1</v>
          </cell>
          <cell r="E14">
            <v>53.041666666666664</v>
          </cell>
          <cell r="F14">
            <v>90</v>
          </cell>
          <cell r="G14">
            <v>14</v>
          </cell>
          <cell r="H14">
            <v>0.72000000000000008</v>
          </cell>
          <cell r="I14" t="str">
            <v>SO</v>
          </cell>
          <cell r="J14">
            <v>37.800000000000004</v>
          </cell>
          <cell r="K14">
            <v>0</v>
          </cell>
        </row>
        <row r="15">
          <cell r="B15">
            <v>22.692307692307693</v>
          </cell>
          <cell r="C15">
            <v>30</v>
          </cell>
          <cell r="D15">
            <v>6</v>
          </cell>
          <cell r="E15">
            <v>35.1</v>
          </cell>
          <cell r="F15">
            <v>88</v>
          </cell>
          <cell r="G15">
            <v>11</v>
          </cell>
          <cell r="H15">
            <v>10.8</v>
          </cell>
          <cell r="I15" t="str">
            <v>SO</v>
          </cell>
          <cell r="J15">
            <v>25.2</v>
          </cell>
          <cell r="K15">
            <v>0</v>
          </cell>
        </row>
        <row r="16">
          <cell r="B16">
            <v>17.433333333333334</v>
          </cell>
          <cell r="C16">
            <v>30.8</v>
          </cell>
          <cell r="D16">
            <v>5.4</v>
          </cell>
          <cell r="E16">
            <v>44.333333333333336</v>
          </cell>
          <cell r="F16">
            <v>86</v>
          </cell>
          <cell r="G16">
            <v>11</v>
          </cell>
          <cell r="H16">
            <v>6.48</v>
          </cell>
          <cell r="I16" t="str">
            <v>O</v>
          </cell>
          <cell r="J16">
            <v>21.96</v>
          </cell>
          <cell r="K16">
            <v>0</v>
          </cell>
        </row>
        <row r="17">
          <cell r="B17">
            <v>21.505263157894738</v>
          </cell>
          <cell r="C17">
            <v>31.2</v>
          </cell>
          <cell r="D17">
            <v>10.8</v>
          </cell>
          <cell r="E17">
            <v>34.94736842105263</v>
          </cell>
          <cell r="F17">
            <v>68</v>
          </cell>
          <cell r="G17">
            <v>13</v>
          </cell>
          <cell r="H17">
            <v>9</v>
          </cell>
          <cell r="I17" t="str">
            <v>L</v>
          </cell>
          <cell r="J17">
            <v>20.52</v>
          </cell>
          <cell r="K17">
            <v>0</v>
          </cell>
        </row>
        <row r="18">
          <cell r="B18">
            <v>21.15</v>
          </cell>
          <cell r="C18">
            <v>34.9</v>
          </cell>
          <cell r="D18">
            <v>9.3000000000000007</v>
          </cell>
          <cell r="E18">
            <v>42.916666666666664</v>
          </cell>
          <cell r="F18">
            <v>83</v>
          </cell>
          <cell r="G18">
            <v>10</v>
          </cell>
          <cell r="H18">
            <v>0.72000000000000008</v>
          </cell>
          <cell r="I18" t="str">
            <v>O</v>
          </cell>
          <cell r="J18">
            <v>23.400000000000002</v>
          </cell>
          <cell r="K18">
            <v>0</v>
          </cell>
        </row>
        <row r="19">
          <cell r="B19">
            <v>25.405263157894737</v>
          </cell>
          <cell r="C19">
            <v>34.4</v>
          </cell>
          <cell r="D19">
            <v>14.6</v>
          </cell>
          <cell r="E19">
            <v>30.05263157894737</v>
          </cell>
          <cell r="F19">
            <v>60</v>
          </cell>
          <cell r="G19">
            <v>13</v>
          </cell>
          <cell r="H19">
            <v>2.8800000000000003</v>
          </cell>
          <cell r="I19" t="str">
            <v>SE</v>
          </cell>
          <cell r="J19">
            <v>23.040000000000003</v>
          </cell>
          <cell r="K19">
            <v>0</v>
          </cell>
        </row>
        <row r="20">
          <cell r="B20">
            <v>25.442857142857143</v>
          </cell>
          <cell r="C20">
            <v>29.9</v>
          </cell>
          <cell r="D20">
            <v>20.6</v>
          </cell>
          <cell r="E20">
            <v>35</v>
          </cell>
          <cell r="F20">
            <v>60</v>
          </cell>
          <cell r="G20">
            <v>25</v>
          </cell>
          <cell r="H20">
            <v>3.6</v>
          </cell>
          <cell r="I20" t="str">
            <v>L</v>
          </cell>
          <cell r="J20">
            <v>26.28</v>
          </cell>
          <cell r="K20">
            <v>0</v>
          </cell>
        </row>
        <row r="21">
          <cell r="B21">
            <v>26.446153846153852</v>
          </cell>
          <cell r="C21">
            <v>32.4</v>
          </cell>
          <cell r="D21">
            <v>16.899999999999999</v>
          </cell>
          <cell r="E21">
            <v>41.307692307692307</v>
          </cell>
          <cell r="F21">
            <v>74</v>
          </cell>
          <cell r="G21">
            <v>24</v>
          </cell>
          <cell r="H21">
            <v>3.9600000000000004</v>
          </cell>
          <cell r="I21" t="str">
            <v>L</v>
          </cell>
          <cell r="J21">
            <v>23.040000000000003</v>
          </cell>
          <cell r="K21">
            <v>0</v>
          </cell>
        </row>
        <row r="22">
          <cell r="B22">
            <v>27.569230769230771</v>
          </cell>
          <cell r="C22">
            <v>32.4</v>
          </cell>
          <cell r="D22">
            <v>18.899999999999999</v>
          </cell>
          <cell r="E22">
            <v>35.46153846153846</v>
          </cell>
          <cell r="F22">
            <v>67</v>
          </cell>
          <cell r="G22">
            <v>20</v>
          </cell>
          <cell r="H22">
            <v>5.04</v>
          </cell>
          <cell r="I22" t="str">
            <v>L</v>
          </cell>
          <cell r="J22">
            <v>24.48</v>
          </cell>
          <cell r="K22">
            <v>0</v>
          </cell>
        </row>
        <row r="23">
          <cell r="B23">
            <v>24.675000000000001</v>
          </cell>
          <cell r="C23">
            <v>33.799999999999997</v>
          </cell>
          <cell r="D23">
            <v>15.6</v>
          </cell>
          <cell r="E23">
            <v>41.208333333333336</v>
          </cell>
          <cell r="F23">
            <v>72</v>
          </cell>
          <cell r="G23">
            <v>20</v>
          </cell>
          <cell r="H23">
            <v>4.6800000000000006</v>
          </cell>
          <cell r="I23" t="str">
            <v>SE</v>
          </cell>
          <cell r="J23">
            <v>38.880000000000003</v>
          </cell>
          <cell r="K23">
            <v>0</v>
          </cell>
        </row>
        <row r="24">
          <cell r="B24">
            <v>27.499999999999996</v>
          </cell>
          <cell r="C24">
            <v>34.6</v>
          </cell>
          <cell r="D24">
            <v>18.5</v>
          </cell>
          <cell r="E24">
            <v>35.529411764705884</v>
          </cell>
          <cell r="F24">
            <v>64</v>
          </cell>
          <cell r="G24">
            <v>18</v>
          </cell>
          <cell r="H24">
            <v>7.5600000000000005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26.262499999999999</v>
          </cell>
          <cell r="C25">
            <v>31.9</v>
          </cell>
          <cell r="D25">
            <v>18.100000000000001</v>
          </cell>
          <cell r="E25">
            <v>39.5</v>
          </cell>
          <cell r="F25">
            <v>74</v>
          </cell>
          <cell r="G25">
            <v>22</v>
          </cell>
          <cell r="H25">
            <v>1.4400000000000002</v>
          </cell>
          <cell r="I25" t="str">
            <v>NO</v>
          </cell>
          <cell r="J25">
            <v>17.28</v>
          </cell>
          <cell r="K25">
            <v>0</v>
          </cell>
        </row>
        <row r="26">
          <cell r="B26">
            <v>24.682352941176472</v>
          </cell>
          <cell r="C26">
            <v>29.6</v>
          </cell>
          <cell r="D26">
            <v>18.899999999999999</v>
          </cell>
          <cell r="E26">
            <v>47.705882352941174</v>
          </cell>
          <cell r="F26">
            <v>66</v>
          </cell>
          <cell r="G26">
            <v>35</v>
          </cell>
          <cell r="H26">
            <v>1.08</v>
          </cell>
          <cell r="I26" t="str">
            <v>SE</v>
          </cell>
          <cell r="J26">
            <v>30.6</v>
          </cell>
          <cell r="K26">
            <v>0</v>
          </cell>
        </row>
        <row r="27">
          <cell r="B27">
            <v>25.326086956521735</v>
          </cell>
          <cell r="C27">
            <v>34.4</v>
          </cell>
          <cell r="D27">
            <v>18.2</v>
          </cell>
          <cell r="E27">
            <v>49.608695652173914</v>
          </cell>
          <cell r="F27">
            <v>79</v>
          </cell>
          <cell r="G27">
            <v>21</v>
          </cell>
          <cell r="H27">
            <v>8.2799999999999994</v>
          </cell>
          <cell r="I27" t="str">
            <v>L</v>
          </cell>
          <cell r="J27">
            <v>25.92</v>
          </cell>
          <cell r="K27">
            <v>0</v>
          </cell>
        </row>
        <row r="28">
          <cell r="B28">
            <v>27.495833333333334</v>
          </cell>
          <cell r="C28">
            <v>35.9</v>
          </cell>
          <cell r="D28">
            <v>21.1</v>
          </cell>
          <cell r="E28">
            <v>40.875</v>
          </cell>
          <cell r="F28">
            <v>57</v>
          </cell>
          <cell r="G28">
            <v>23</v>
          </cell>
          <cell r="H28">
            <v>9.7200000000000006</v>
          </cell>
          <cell r="I28" t="str">
            <v>NO</v>
          </cell>
          <cell r="J28">
            <v>44.28</v>
          </cell>
          <cell r="K28">
            <v>0</v>
          </cell>
        </row>
        <row r="29">
          <cell r="B29">
            <v>22.439999999999998</v>
          </cell>
          <cell r="C29">
            <v>25.8</v>
          </cell>
          <cell r="D29">
            <v>18.600000000000001</v>
          </cell>
          <cell r="E29">
            <v>63.466666666666669</v>
          </cell>
          <cell r="F29">
            <v>74</v>
          </cell>
          <cell r="G29">
            <v>48</v>
          </cell>
          <cell r="H29">
            <v>0</v>
          </cell>
          <cell r="I29" t="str">
            <v>O</v>
          </cell>
          <cell r="J29">
            <v>15.120000000000001</v>
          </cell>
          <cell r="K29">
            <v>0.6</v>
          </cell>
        </row>
        <row r="30">
          <cell r="B30">
            <v>22.966666666666669</v>
          </cell>
          <cell r="C30">
            <v>27.1</v>
          </cell>
          <cell r="D30">
            <v>15.3</v>
          </cell>
          <cell r="E30">
            <v>26.166666666666668</v>
          </cell>
          <cell r="F30">
            <v>50</v>
          </cell>
          <cell r="G30">
            <v>17</v>
          </cell>
          <cell r="H30">
            <v>0.72000000000000008</v>
          </cell>
          <cell r="I30" t="str">
            <v>SE</v>
          </cell>
          <cell r="J30">
            <v>18.36</v>
          </cell>
          <cell r="K30">
            <v>0</v>
          </cell>
        </row>
        <row r="31">
          <cell r="B31">
            <v>20.270833333333332</v>
          </cell>
          <cell r="C31">
            <v>30.8</v>
          </cell>
          <cell r="D31">
            <v>10.3</v>
          </cell>
          <cell r="E31">
            <v>50.333333333333336</v>
          </cell>
          <cell r="F31">
            <v>81</v>
          </cell>
          <cell r="G31">
            <v>27</v>
          </cell>
          <cell r="H31">
            <v>1.8</v>
          </cell>
          <cell r="I31" t="str">
            <v>L</v>
          </cell>
          <cell r="J31">
            <v>27</v>
          </cell>
          <cell r="K31">
            <v>0</v>
          </cell>
        </row>
        <row r="32">
          <cell r="B32">
            <v>25.81428571428571</v>
          </cell>
          <cell r="C32">
            <v>33.9</v>
          </cell>
          <cell r="D32">
            <v>18.7</v>
          </cell>
          <cell r="E32">
            <v>47.80952380952381</v>
          </cell>
          <cell r="F32">
            <v>72</v>
          </cell>
          <cell r="G32">
            <v>24</v>
          </cell>
          <cell r="H32">
            <v>14.04</v>
          </cell>
          <cell r="I32" t="str">
            <v>L</v>
          </cell>
          <cell r="J32">
            <v>38.880000000000003</v>
          </cell>
          <cell r="K32">
            <v>0</v>
          </cell>
        </row>
        <row r="33">
          <cell r="B33">
            <v>26.915000000000003</v>
          </cell>
          <cell r="C33">
            <v>33.4</v>
          </cell>
          <cell r="D33">
            <v>17.399999999999999</v>
          </cell>
          <cell r="E33">
            <v>36.4</v>
          </cell>
          <cell r="F33">
            <v>69</v>
          </cell>
          <cell r="G33">
            <v>16</v>
          </cell>
          <cell r="H33">
            <v>13.32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28.382352941176471</v>
          </cell>
          <cell r="C34">
            <v>35.200000000000003</v>
          </cell>
          <cell r="D34">
            <v>18.5</v>
          </cell>
          <cell r="E34">
            <v>30.117647058823529</v>
          </cell>
          <cell r="F34">
            <v>59</v>
          </cell>
          <cell r="G34">
            <v>14</v>
          </cell>
          <cell r="H34">
            <v>13.32</v>
          </cell>
          <cell r="I34" t="str">
            <v>L</v>
          </cell>
          <cell r="J34">
            <v>33.119999999999997</v>
          </cell>
          <cell r="K34">
            <v>0</v>
          </cell>
        </row>
        <row r="35">
          <cell r="B35">
            <v>27.272727272727266</v>
          </cell>
          <cell r="C35">
            <v>36.4</v>
          </cell>
          <cell r="D35">
            <v>17.399999999999999</v>
          </cell>
          <cell r="E35">
            <v>33.863636363636367</v>
          </cell>
          <cell r="F35">
            <v>63</v>
          </cell>
          <cell r="G35">
            <v>17</v>
          </cell>
          <cell r="H35">
            <v>12.96</v>
          </cell>
          <cell r="I35" t="str">
            <v>SE</v>
          </cell>
          <cell r="J35">
            <v>32.76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23.618181818181814</v>
          </cell>
          <cell r="C5">
            <v>27.6</v>
          </cell>
          <cell r="D5">
            <v>17.100000000000001</v>
          </cell>
          <cell r="E5">
            <v>51.909090909090907</v>
          </cell>
          <cell r="F5">
            <v>71</v>
          </cell>
          <cell r="G5">
            <v>37</v>
          </cell>
          <cell r="H5">
            <v>12.24</v>
          </cell>
          <cell r="I5" t="str">
            <v>O</v>
          </cell>
          <cell r="J5">
            <v>23.040000000000003</v>
          </cell>
          <cell r="K5" t="str">
            <v>*</v>
          </cell>
        </row>
        <row r="6">
          <cell r="B6">
            <v>24.666666666666668</v>
          </cell>
          <cell r="C6">
            <v>30.1</v>
          </cell>
          <cell r="D6">
            <v>16.899999999999999</v>
          </cell>
          <cell r="E6">
            <v>51.666666666666664</v>
          </cell>
          <cell r="F6">
            <v>78</v>
          </cell>
          <cell r="G6">
            <v>32</v>
          </cell>
          <cell r="H6">
            <v>15.840000000000002</v>
          </cell>
          <cell r="I6" t="str">
            <v>O</v>
          </cell>
          <cell r="J6">
            <v>28.44</v>
          </cell>
          <cell r="K6" t="str">
            <v>*</v>
          </cell>
        </row>
        <row r="7">
          <cell r="B7">
            <v>27.930769230769233</v>
          </cell>
          <cell r="C7">
            <v>33.200000000000003</v>
          </cell>
          <cell r="D7">
            <v>19.2</v>
          </cell>
          <cell r="E7">
            <v>35.384615384615387</v>
          </cell>
          <cell r="F7">
            <v>70</v>
          </cell>
          <cell r="G7">
            <v>18</v>
          </cell>
          <cell r="H7">
            <v>23.040000000000003</v>
          </cell>
          <cell r="I7" t="str">
            <v>SO</v>
          </cell>
          <cell r="J7">
            <v>45.36</v>
          </cell>
          <cell r="K7" t="str">
            <v>*</v>
          </cell>
        </row>
        <row r="8">
          <cell r="B8">
            <v>21.676923076923078</v>
          </cell>
          <cell r="C8">
            <v>27.3</v>
          </cell>
          <cell r="D8">
            <v>15.2</v>
          </cell>
          <cell r="E8">
            <v>63.846153846153847</v>
          </cell>
          <cell r="F8">
            <v>85</v>
          </cell>
          <cell r="G8">
            <v>42</v>
          </cell>
          <cell r="H8">
            <v>19.8</v>
          </cell>
          <cell r="I8" t="str">
            <v>O</v>
          </cell>
          <cell r="J8">
            <v>33.840000000000003</v>
          </cell>
          <cell r="K8" t="str">
            <v>*</v>
          </cell>
        </row>
        <row r="9">
          <cell r="B9">
            <v>21.123076923076919</v>
          </cell>
          <cell r="C9">
            <v>25</v>
          </cell>
          <cell r="D9">
            <v>16.5</v>
          </cell>
          <cell r="E9">
            <v>70</v>
          </cell>
          <cell r="F9">
            <v>92</v>
          </cell>
          <cell r="G9">
            <v>53</v>
          </cell>
          <cell r="H9">
            <v>18.36</v>
          </cell>
          <cell r="I9" t="str">
            <v>NO</v>
          </cell>
          <cell r="J9">
            <v>31.680000000000003</v>
          </cell>
          <cell r="K9" t="str">
            <v>*</v>
          </cell>
        </row>
        <row r="10">
          <cell r="B10">
            <v>17.721428571428572</v>
          </cell>
          <cell r="C10">
            <v>19.399999999999999</v>
          </cell>
          <cell r="D10">
            <v>14.7</v>
          </cell>
          <cell r="E10">
            <v>79.071428571428569</v>
          </cell>
          <cell r="F10">
            <v>90</v>
          </cell>
          <cell r="G10">
            <v>73</v>
          </cell>
          <cell r="H10">
            <v>14.76</v>
          </cell>
          <cell r="I10" t="str">
            <v>N</v>
          </cell>
          <cell r="J10">
            <v>29.16</v>
          </cell>
          <cell r="K10" t="str">
            <v>*</v>
          </cell>
        </row>
        <row r="11">
          <cell r="B11">
            <v>24.053846153846159</v>
          </cell>
          <cell r="C11">
            <v>30</v>
          </cell>
          <cell r="D11">
            <v>14.7</v>
          </cell>
          <cell r="E11">
            <v>54.230769230769234</v>
          </cell>
          <cell r="F11">
            <v>95</v>
          </cell>
          <cell r="G11">
            <v>30</v>
          </cell>
          <cell r="H11">
            <v>16.920000000000002</v>
          </cell>
          <cell r="I11" t="str">
            <v>NO</v>
          </cell>
          <cell r="J11">
            <v>28.44</v>
          </cell>
          <cell r="K11" t="str">
            <v>*</v>
          </cell>
        </row>
        <row r="12">
          <cell r="B12">
            <v>24.580000000000002</v>
          </cell>
          <cell r="C12">
            <v>33</v>
          </cell>
          <cell r="D12">
            <v>16.5</v>
          </cell>
          <cell r="E12">
            <v>50.75</v>
          </cell>
          <cell r="F12">
            <v>84</v>
          </cell>
          <cell r="G12">
            <v>22</v>
          </cell>
          <cell r="H12">
            <v>17.64</v>
          </cell>
          <cell r="I12" t="str">
            <v>O</v>
          </cell>
          <cell r="J12">
            <v>33.480000000000004</v>
          </cell>
          <cell r="K12" t="str">
            <v>*</v>
          </cell>
        </row>
        <row r="13">
          <cell r="B13">
            <v>19.070588235294114</v>
          </cell>
          <cell r="C13">
            <v>24</v>
          </cell>
          <cell r="D13">
            <v>14.3</v>
          </cell>
          <cell r="E13">
            <v>74.529411764705884</v>
          </cell>
          <cell r="F13">
            <v>90</v>
          </cell>
          <cell r="G13">
            <v>47</v>
          </cell>
          <cell r="H13">
            <v>12.96</v>
          </cell>
          <cell r="I13" t="str">
            <v>L</v>
          </cell>
          <cell r="J13">
            <v>30.6</v>
          </cell>
          <cell r="K13" t="str">
            <v>*</v>
          </cell>
        </row>
        <row r="14">
          <cell r="B14">
            <v>18.98</v>
          </cell>
          <cell r="C14">
            <v>25.3</v>
          </cell>
          <cell r="D14">
            <v>9.1999999999999993</v>
          </cell>
          <cell r="E14">
            <v>38.866666666666667</v>
          </cell>
          <cell r="F14">
            <v>83</v>
          </cell>
          <cell r="G14">
            <v>15</v>
          </cell>
          <cell r="H14">
            <v>13.32</v>
          </cell>
          <cell r="I14" t="str">
            <v>NE</v>
          </cell>
          <cell r="J14">
            <v>24.12</v>
          </cell>
          <cell r="K14" t="str">
            <v>*</v>
          </cell>
        </row>
        <row r="15">
          <cell r="B15">
            <v>18.963636363636361</v>
          </cell>
          <cell r="C15">
            <v>27.3</v>
          </cell>
          <cell r="D15">
            <v>8.8000000000000007</v>
          </cell>
          <cell r="E15">
            <v>32.227272727272727</v>
          </cell>
          <cell r="F15">
            <v>68</v>
          </cell>
          <cell r="G15">
            <v>13</v>
          </cell>
          <cell r="H15">
            <v>14.4</v>
          </cell>
          <cell r="I15" t="str">
            <v>N</v>
          </cell>
          <cell r="J15">
            <v>26.64</v>
          </cell>
          <cell r="K15" t="str">
            <v>*</v>
          </cell>
        </row>
        <row r="16">
          <cell r="B16">
            <v>22.582352941176474</v>
          </cell>
          <cell r="C16">
            <v>29.4</v>
          </cell>
          <cell r="D16">
            <v>12.6</v>
          </cell>
          <cell r="E16">
            <v>22.916666666666668</v>
          </cell>
          <cell r="F16">
            <v>50</v>
          </cell>
          <cell r="G16">
            <v>12</v>
          </cell>
          <cell r="H16">
            <v>11.879999999999999</v>
          </cell>
          <cell r="I16" t="str">
            <v>N</v>
          </cell>
          <cell r="J16">
            <v>22.68</v>
          </cell>
          <cell r="K16" t="str">
            <v>*</v>
          </cell>
        </row>
        <row r="17">
          <cell r="B17">
            <v>24.700000000000006</v>
          </cell>
          <cell r="C17">
            <v>30.9</v>
          </cell>
          <cell r="D17">
            <v>12.4</v>
          </cell>
          <cell r="E17">
            <v>21.357142857142858</v>
          </cell>
          <cell r="F17">
            <v>55</v>
          </cell>
          <cell r="G17">
            <v>10</v>
          </cell>
          <cell r="H17">
            <v>19.8</v>
          </cell>
          <cell r="I17" t="str">
            <v>N</v>
          </cell>
          <cell r="J17">
            <v>32.76</v>
          </cell>
          <cell r="K17" t="str">
            <v>*</v>
          </cell>
        </row>
        <row r="18">
          <cell r="B18">
            <v>28.981818181818177</v>
          </cell>
          <cell r="C18">
            <v>33.1</v>
          </cell>
          <cell r="D18">
            <v>11.3</v>
          </cell>
          <cell r="E18">
            <v>23.8</v>
          </cell>
          <cell r="F18">
            <v>60</v>
          </cell>
          <cell r="G18">
            <v>13</v>
          </cell>
          <cell r="H18">
            <v>11.520000000000001</v>
          </cell>
          <cell r="I18" t="str">
            <v>O</v>
          </cell>
          <cell r="J18">
            <v>29.52</v>
          </cell>
          <cell r="K18" t="str">
            <v>*</v>
          </cell>
        </row>
        <row r="19">
          <cell r="B19">
            <v>28.444444444444443</v>
          </cell>
          <cell r="C19">
            <v>32.299999999999997</v>
          </cell>
          <cell r="D19">
            <v>18.8</v>
          </cell>
          <cell r="E19">
            <v>20.222222222222221</v>
          </cell>
          <cell r="F19">
            <v>46</v>
          </cell>
          <cell r="G19">
            <v>12</v>
          </cell>
          <cell r="H19">
            <v>18.36</v>
          </cell>
          <cell r="I19" t="str">
            <v>NO</v>
          </cell>
          <cell r="J19">
            <v>29.52</v>
          </cell>
          <cell r="K19" t="str">
            <v>*</v>
          </cell>
        </row>
        <row r="20">
          <cell r="B20">
            <v>23.588888888888889</v>
          </cell>
          <cell r="C20">
            <v>26.8</v>
          </cell>
          <cell r="D20">
            <v>17.2</v>
          </cell>
          <cell r="E20">
            <v>36.333333333333336</v>
          </cell>
          <cell r="F20">
            <v>67</v>
          </cell>
          <cell r="G20">
            <v>21</v>
          </cell>
          <cell r="H20">
            <v>22.32</v>
          </cell>
          <cell r="I20" t="str">
            <v>NO</v>
          </cell>
          <cell r="J20">
            <v>38.880000000000003</v>
          </cell>
          <cell r="K20" t="str">
            <v>*</v>
          </cell>
        </row>
        <row r="21">
          <cell r="B21">
            <v>24.936363636363637</v>
          </cell>
          <cell r="C21">
            <v>29.6</v>
          </cell>
          <cell r="D21">
            <v>15.2</v>
          </cell>
          <cell r="E21">
            <v>38.727272727272727</v>
          </cell>
          <cell r="F21">
            <v>74</v>
          </cell>
          <cell r="G21">
            <v>21</v>
          </cell>
          <cell r="H21">
            <v>18.36</v>
          </cell>
          <cell r="I21" t="str">
            <v>NO</v>
          </cell>
          <cell r="J21">
            <v>34.200000000000003</v>
          </cell>
          <cell r="K21" t="str">
            <v>*</v>
          </cell>
        </row>
        <row r="22">
          <cell r="B22">
            <v>26.109090909090909</v>
          </cell>
          <cell r="C22">
            <v>29.8</v>
          </cell>
          <cell r="D22">
            <v>15.7</v>
          </cell>
          <cell r="E22">
            <v>35.454545454545453</v>
          </cell>
          <cell r="F22">
            <v>73</v>
          </cell>
          <cell r="G22">
            <v>21</v>
          </cell>
          <cell r="H22">
            <v>19.8</v>
          </cell>
          <cell r="I22" t="str">
            <v>O</v>
          </cell>
          <cell r="J22">
            <v>36</v>
          </cell>
          <cell r="K22" t="str">
            <v>*</v>
          </cell>
        </row>
        <row r="23">
          <cell r="B23">
            <v>26.181818181818183</v>
          </cell>
          <cell r="C23">
            <v>31.5</v>
          </cell>
          <cell r="D23">
            <v>17</v>
          </cell>
          <cell r="E23">
            <v>38.81818181818182</v>
          </cell>
          <cell r="F23">
            <v>64</v>
          </cell>
          <cell r="G23">
            <v>23</v>
          </cell>
          <cell r="H23">
            <v>19.079999999999998</v>
          </cell>
          <cell r="I23" t="str">
            <v>SO</v>
          </cell>
          <cell r="J23">
            <v>51.84</v>
          </cell>
          <cell r="K23" t="str">
            <v>*</v>
          </cell>
        </row>
        <row r="24">
          <cell r="B24">
            <v>28.554545454545462</v>
          </cell>
          <cell r="C24">
            <v>32.4</v>
          </cell>
          <cell r="D24">
            <v>18.8</v>
          </cell>
          <cell r="E24">
            <v>29.545454545454547</v>
          </cell>
          <cell r="F24">
            <v>56</v>
          </cell>
          <cell r="G24">
            <v>20</v>
          </cell>
          <cell r="H24">
            <v>14.4</v>
          </cell>
          <cell r="I24" t="str">
            <v>O</v>
          </cell>
          <cell r="J24">
            <v>29.52</v>
          </cell>
          <cell r="K24" t="str">
            <v>*</v>
          </cell>
        </row>
        <row r="25">
          <cell r="B25">
            <v>22.881818181818179</v>
          </cell>
          <cell r="C25">
            <v>28.8</v>
          </cell>
          <cell r="D25">
            <v>12.4</v>
          </cell>
          <cell r="E25">
            <v>50.090909090909093</v>
          </cell>
          <cell r="F25">
            <v>91</v>
          </cell>
          <cell r="G25">
            <v>29</v>
          </cell>
          <cell r="H25">
            <v>9.7200000000000006</v>
          </cell>
          <cell r="I25" t="str">
            <v>NE</v>
          </cell>
          <cell r="J25">
            <v>22.68</v>
          </cell>
          <cell r="K25" t="str">
            <v>*</v>
          </cell>
        </row>
        <row r="26">
          <cell r="B26">
            <v>21.369230769230771</v>
          </cell>
          <cell r="C26">
            <v>25.6</v>
          </cell>
          <cell r="D26">
            <v>12.9</v>
          </cell>
          <cell r="E26">
            <v>58.230769230769234</v>
          </cell>
          <cell r="F26">
            <v>87</v>
          </cell>
          <cell r="G26">
            <v>44</v>
          </cell>
          <cell r="H26">
            <v>25.56</v>
          </cell>
          <cell r="I26" t="str">
            <v>N</v>
          </cell>
          <cell r="J26">
            <v>42.84</v>
          </cell>
          <cell r="K26" t="str">
            <v>*</v>
          </cell>
        </row>
        <row r="27">
          <cell r="B27">
            <v>27.738461538461539</v>
          </cell>
          <cell r="C27">
            <v>32.700000000000003</v>
          </cell>
          <cell r="D27">
            <v>17.7</v>
          </cell>
          <cell r="E27">
            <v>32.307692307692307</v>
          </cell>
          <cell r="F27">
            <v>70</v>
          </cell>
          <cell r="G27">
            <v>22</v>
          </cell>
          <cell r="H27">
            <v>20.16</v>
          </cell>
          <cell r="I27" t="str">
            <v>O</v>
          </cell>
          <cell r="J27">
            <v>36.36</v>
          </cell>
          <cell r="K27" t="str">
            <v>*</v>
          </cell>
        </row>
        <row r="28">
          <cell r="B28">
            <v>28.333333333333332</v>
          </cell>
          <cell r="C28">
            <v>33.6</v>
          </cell>
          <cell r="D28">
            <v>20.2</v>
          </cell>
          <cell r="E28">
            <v>36.888888888888886</v>
          </cell>
          <cell r="F28">
            <v>58</v>
          </cell>
          <cell r="G28">
            <v>25</v>
          </cell>
          <cell r="H28">
            <v>22.32</v>
          </cell>
          <cell r="I28" t="str">
            <v>S</v>
          </cell>
          <cell r="J28">
            <v>50.76</v>
          </cell>
          <cell r="K28" t="str">
            <v>*</v>
          </cell>
        </row>
        <row r="29">
          <cell r="B29">
            <v>18.190000000000001</v>
          </cell>
          <cell r="C29">
            <v>23.1</v>
          </cell>
          <cell r="D29">
            <v>14.3</v>
          </cell>
          <cell r="E29">
            <v>66.5</v>
          </cell>
          <cell r="F29">
            <v>86</v>
          </cell>
          <cell r="G29">
            <v>47</v>
          </cell>
          <cell r="H29">
            <v>12.96</v>
          </cell>
          <cell r="I29" t="str">
            <v>NE</v>
          </cell>
          <cell r="J29">
            <v>27.720000000000002</v>
          </cell>
          <cell r="K29" t="str">
            <v>*</v>
          </cell>
        </row>
        <row r="30">
          <cell r="B30">
            <v>18.184615384615384</v>
          </cell>
          <cell r="C30">
            <v>22.9</v>
          </cell>
          <cell r="D30">
            <v>10.3</v>
          </cell>
          <cell r="E30">
            <v>36.230769230769234</v>
          </cell>
          <cell r="F30">
            <v>65</v>
          </cell>
          <cell r="G30">
            <v>24</v>
          </cell>
          <cell r="H30">
            <v>21.96</v>
          </cell>
          <cell r="I30" t="str">
            <v>N</v>
          </cell>
          <cell r="J30">
            <v>35.64</v>
          </cell>
          <cell r="K30" t="str">
            <v>*</v>
          </cell>
        </row>
        <row r="31">
          <cell r="B31">
            <v>22.664705882352941</v>
          </cell>
          <cell r="C31">
            <v>29.2</v>
          </cell>
          <cell r="D31">
            <v>12.9</v>
          </cell>
          <cell r="E31">
            <v>34.411764705882355</v>
          </cell>
          <cell r="F31">
            <v>52</v>
          </cell>
          <cell r="G31">
            <v>26</v>
          </cell>
          <cell r="H31">
            <v>21.240000000000002</v>
          </cell>
          <cell r="I31" t="str">
            <v>NO</v>
          </cell>
          <cell r="J31">
            <v>33.840000000000003</v>
          </cell>
          <cell r="K31" t="str">
            <v>*</v>
          </cell>
        </row>
        <row r="32">
          <cell r="B32">
            <v>27.099999999999994</v>
          </cell>
          <cell r="C32">
            <v>31.6</v>
          </cell>
          <cell r="D32">
            <v>17.2</v>
          </cell>
          <cell r="E32">
            <v>38.571428571428569</v>
          </cell>
          <cell r="F32">
            <v>76</v>
          </cell>
          <cell r="G32">
            <v>24</v>
          </cell>
          <cell r="H32">
            <v>23.759999999999998</v>
          </cell>
          <cell r="I32" t="str">
            <v>NO</v>
          </cell>
          <cell r="J32">
            <v>41.04</v>
          </cell>
          <cell r="K32" t="str">
            <v>*</v>
          </cell>
        </row>
        <row r="33">
          <cell r="B33">
            <v>27.416666666666668</v>
          </cell>
          <cell r="C33">
            <v>31.2</v>
          </cell>
          <cell r="D33">
            <v>16.100000000000001</v>
          </cell>
          <cell r="E33">
            <v>29.833333333333332</v>
          </cell>
          <cell r="F33">
            <v>68</v>
          </cell>
          <cell r="G33">
            <v>21</v>
          </cell>
          <cell r="H33">
            <v>20.16</v>
          </cell>
          <cell r="I33" t="str">
            <v>O</v>
          </cell>
          <cell r="J33">
            <v>37.440000000000005</v>
          </cell>
          <cell r="K33" t="str">
            <v>*</v>
          </cell>
        </row>
        <row r="34">
          <cell r="B34">
            <v>29.145454545454538</v>
          </cell>
          <cell r="C34">
            <v>33</v>
          </cell>
          <cell r="D34">
            <v>16.600000000000001</v>
          </cell>
          <cell r="E34">
            <v>26.363636363636363</v>
          </cell>
          <cell r="F34">
            <v>64</v>
          </cell>
          <cell r="G34">
            <v>18</v>
          </cell>
          <cell r="H34">
            <v>14.4</v>
          </cell>
          <cell r="I34" t="str">
            <v>O</v>
          </cell>
          <cell r="J34">
            <v>37.440000000000005</v>
          </cell>
          <cell r="K34" t="str">
            <v>*</v>
          </cell>
        </row>
        <row r="35">
          <cell r="B35">
            <v>29.990909090909089</v>
          </cell>
          <cell r="C35">
            <v>33.200000000000003</v>
          </cell>
          <cell r="D35">
            <v>20.5</v>
          </cell>
          <cell r="E35">
            <v>25.181818181818183</v>
          </cell>
          <cell r="F35">
            <v>48</v>
          </cell>
          <cell r="G35">
            <v>20</v>
          </cell>
          <cell r="H35">
            <v>17.28</v>
          </cell>
          <cell r="I35" t="str">
            <v>S</v>
          </cell>
          <cell r="J35">
            <v>39.96</v>
          </cell>
          <cell r="K35" t="str">
            <v>*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21.333333333333332</v>
          </cell>
          <cell r="C5">
            <v>25.1</v>
          </cell>
          <cell r="D5">
            <v>18.2</v>
          </cell>
          <cell r="E5">
            <v>49.208333333333336</v>
          </cell>
          <cell r="F5">
            <v>63</v>
          </cell>
          <cell r="G5">
            <v>32</v>
          </cell>
          <cell r="H5">
            <v>5.4</v>
          </cell>
          <cell r="I5" t="str">
            <v>S</v>
          </cell>
          <cell r="J5">
            <v>31.319999999999997</v>
          </cell>
          <cell r="K5">
            <v>0</v>
          </cell>
        </row>
        <row r="6">
          <cell r="B6">
            <v>22.154166666666669</v>
          </cell>
          <cell r="C6">
            <v>27.8</v>
          </cell>
          <cell r="D6">
            <v>17.8</v>
          </cell>
          <cell r="E6">
            <v>58.583333333333336</v>
          </cell>
          <cell r="F6">
            <v>83</v>
          </cell>
          <cell r="G6">
            <v>39</v>
          </cell>
          <cell r="H6">
            <v>0.72000000000000008</v>
          </cell>
          <cell r="I6" t="str">
            <v>N</v>
          </cell>
          <cell r="J6">
            <v>22.68</v>
          </cell>
          <cell r="K6">
            <v>0</v>
          </cell>
        </row>
        <row r="7">
          <cell r="B7">
            <v>22</v>
          </cell>
          <cell r="C7">
            <v>26.7</v>
          </cell>
          <cell r="D7">
            <v>18.600000000000001</v>
          </cell>
          <cell r="E7">
            <v>56.125</v>
          </cell>
          <cell r="F7">
            <v>68</v>
          </cell>
          <cell r="G7">
            <v>45</v>
          </cell>
          <cell r="H7">
            <v>3.6</v>
          </cell>
          <cell r="I7" t="str">
            <v>SO</v>
          </cell>
          <cell r="J7">
            <v>34.92</v>
          </cell>
          <cell r="K7">
            <v>0</v>
          </cell>
        </row>
        <row r="8">
          <cell r="B8">
            <v>20.571428571428573</v>
          </cell>
          <cell r="C8">
            <v>22.6</v>
          </cell>
          <cell r="D8">
            <v>19.7</v>
          </cell>
          <cell r="E8">
            <v>75.571428571428569</v>
          </cell>
          <cell r="F8">
            <v>84</v>
          </cell>
          <cell r="G8">
            <v>60</v>
          </cell>
          <cell r="H8">
            <v>0</v>
          </cell>
          <cell r="I8" t="str">
            <v>SO</v>
          </cell>
          <cell r="J8">
            <v>18</v>
          </cell>
          <cell r="K8">
            <v>0.2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25.154545454545453</v>
          </cell>
          <cell r="C11">
            <v>27.7</v>
          </cell>
          <cell r="D11">
            <v>21.3</v>
          </cell>
          <cell r="E11">
            <v>66.63636363636364</v>
          </cell>
          <cell r="F11">
            <v>80</v>
          </cell>
          <cell r="G11">
            <v>55</v>
          </cell>
          <cell r="H11">
            <v>1.8</v>
          </cell>
          <cell r="I11" t="str">
            <v>NE</v>
          </cell>
          <cell r="J11">
            <v>27.36</v>
          </cell>
          <cell r="K11">
            <v>0</v>
          </cell>
        </row>
        <row r="12">
          <cell r="B12">
            <v>25.383333333333329</v>
          </cell>
          <cell r="C12">
            <v>31</v>
          </cell>
          <cell r="D12">
            <v>21.5</v>
          </cell>
          <cell r="E12">
            <v>68.5</v>
          </cell>
          <cell r="F12">
            <v>86</v>
          </cell>
          <cell r="G12">
            <v>50</v>
          </cell>
          <cell r="H12">
            <v>17.64</v>
          </cell>
          <cell r="I12" t="str">
            <v>SE</v>
          </cell>
          <cell r="J12">
            <v>54.36</v>
          </cell>
          <cell r="K12">
            <v>0.6</v>
          </cell>
        </row>
        <row r="13">
          <cell r="B13">
            <v>19.508333333333336</v>
          </cell>
          <cell r="C13">
            <v>23</v>
          </cell>
          <cell r="D13">
            <v>15.8</v>
          </cell>
          <cell r="E13">
            <v>42.166666666666664</v>
          </cell>
          <cell r="F13">
            <v>72</v>
          </cell>
          <cell r="G13">
            <v>26</v>
          </cell>
          <cell r="H13">
            <v>8.64</v>
          </cell>
          <cell r="I13" t="str">
            <v>SO</v>
          </cell>
          <cell r="J13">
            <v>52.92</v>
          </cell>
          <cell r="K13">
            <v>0</v>
          </cell>
        </row>
        <row r="14">
          <cell r="B14">
            <v>19.029166666666665</v>
          </cell>
          <cell r="C14">
            <v>24.7</v>
          </cell>
          <cell r="D14">
            <v>13.7</v>
          </cell>
          <cell r="E14">
            <v>43.458333333333336</v>
          </cell>
          <cell r="F14">
            <v>72</v>
          </cell>
          <cell r="G14">
            <v>26</v>
          </cell>
          <cell r="H14">
            <v>0</v>
          </cell>
          <cell r="I14" t="str">
            <v>NE</v>
          </cell>
          <cell r="J14">
            <v>10.8</v>
          </cell>
          <cell r="K14">
            <v>0</v>
          </cell>
        </row>
        <row r="15">
          <cell r="B15">
            <v>20.200000000000003</v>
          </cell>
          <cell r="C15">
            <v>27.3</v>
          </cell>
          <cell r="D15">
            <v>14.7</v>
          </cell>
          <cell r="E15">
            <v>53.083333333333336</v>
          </cell>
          <cell r="F15">
            <v>83</v>
          </cell>
          <cell r="G15">
            <v>28</v>
          </cell>
          <cell r="H15">
            <v>0</v>
          </cell>
          <cell r="I15" t="str">
            <v>NE</v>
          </cell>
          <cell r="J15">
            <v>12.24</v>
          </cell>
          <cell r="K15">
            <v>0</v>
          </cell>
        </row>
        <row r="16">
          <cell r="B16">
            <v>24.308333333333334</v>
          </cell>
          <cell r="C16">
            <v>29.2</v>
          </cell>
          <cell r="D16">
            <v>19.3</v>
          </cell>
          <cell r="E16">
            <v>40.791666666666664</v>
          </cell>
          <cell r="F16">
            <v>66</v>
          </cell>
          <cell r="G16">
            <v>28</v>
          </cell>
          <cell r="H16">
            <v>0.36000000000000004</v>
          </cell>
          <cell r="I16" t="str">
            <v>L</v>
          </cell>
          <cell r="J16">
            <v>25.2</v>
          </cell>
          <cell r="K16">
            <v>0</v>
          </cell>
        </row>
        <row r="17">
          <cell r="B17">
            <v>24.474999999999998</v>
          </cell>
          <cell r="C17">
            <v>27.1</v>
          </cell>
          <cell r="D17">
            <v>20.8</v>
          </cell>
          <cell r="E17">
            <v>49</v>
          </cell>
          <cell r="F17">
            <v>75</v>
          </cell>
          <cell r="G17">
            <v>37</v>
          </cell>
          <cell r="H17">
            <v>0</v>
          </cell>
          <cell r="I17" t="str">
            <v>SE</v>
          </cell>
          <cell r="J17">
            <v>0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24.966666666666665</v>
          </cell>
          <cell r="C20">
            <v>28.6</v>
          </cell>
          <cell r="D20">
            <v>19.100000000000001</v>
          </cell>
          <cell r="E20">
            <v>55.666666666666664</v>
          </cell>
          <cell r="F20">
            <v>77</v>
          </cell>
          <cell r="G20">
            <v>37</v>
          </cell>
          <cell r="H20">
            <v>0.72000000000000008</v>
          </cell>
          <cell r="I20" t="str">
            <v>N</v>
          </cell>
          <cell r="J20">
            <v>20.88</v>
          </cell>
          <cell r="K20">
            <v>0</v>
          </cell>
        </row>
        <row r="21">
          <cell r="B21">
            <v>24.291666666666671</v>
          </cell>
          <cell r="C21">
            <v>30.3</v>
          </cell>
          <cell r="D21">
            <v>19.100000000000001</v>
          </cell>
          <cell r="E21">
            <v>60.916666666666664</v>
          </cell>
          <cell r="F21">
            <v>88</v>
          </cell>
          <cell r="G21">
            <v>35</v>
          </cell>
          <cell r="H21">
            <v>1.8</v>
          </cell>
          <cell r="I21" t="str">
            <v>L</v>
          </cell>
          <cell r="J21">
            <v>27.36</v>
          </cell>
          <cell r="K21">
            <v>0</v>
          </cell>
        </row>
        <row r="22">
          <cell r="B22">
            <v>26.400000000000002</v>
          </cell>
          <cell r="C22">
            <v>31.1</v>
          </cell>
          <cell r="D22">
            <v>20.6</v>
          </cell>
          <cell r="E22">
            <v>50.5</v>
          </cell>
          <cell r="F22">
            <v>80</v>
          </cell>
          <cell r="G22">
            <v>35</v>
          </cell>
          <cell r="H22">
            <v>3.24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27.187499999999996</v>
          </cell>
          <cell r="C23">
            <v>32.200000000000003</v>
          </cell>
          <cell r="D23">
            <v>18.8</v>
          </cell>
          <cell r="E23">
            <v>46.333333333333336</v>
          </cell>
          <cell r="F23">
            <v>79</v>
          </cell>
          <cell r="G23">
            <v>32</v>
          </cell>
          <cell r="H23">
            <v>21.240000000000002</v>
          </cell>
          <cell r="I23" t="str">
            <v>SE</v>
          </cell>
          <cell r="J23">
            <v>65.160000000000011</v>
          </cell>
          <cell r="K23">
            <v>0</v>
          </cell>
        </row>
        <row r="24">
          <cell r="B24">
            <v>12.919999999999998</v>
          </cell>
          <cell r="C24">
            <v>18.8</v>
          </cell>
          <cell r="D24">
            <v>10.9</v>
          </cell>
          <cell r="E24">
            <v>83.2</v>
          </cell>
          <cell r="F24">
            <v>90</v>
          </cell>
          <cell r="G24">
            <v>77</v>
          </cell>
          <cell r="H24">
            <v>22.68</v>
          </cell>
          <cell r="I24" t="str">
            <v>SO</v>
          </cell>
          <cell r="J24">
            <v>62.639999999999993</v>
          </cell>
          <cell r="K24">
            <v>0.4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17.225000000000001</v>
          </cell>
          <cell r="C26">
            <v>18.399999999999999</v>
          </cell>
          <cell r="D26">
            <v>16.5</v>
          </cell>
          <cell r="E26">
            <v>81</v>
          </cell>
          <cell r="F26">
            <v>86</v>
          </cell>
          <cell r="G26">
            <v>72</v>
          </cell>
          <cell r="H26">
            <v>0</v>
          </cell>
          <cell r="I26" t="str">
            <v>L</v>
          </cell>
          <cell r="J26">
            <v>11.16</v>
          </cell>
          <cell r="K26">
            <v>0</v>
          </cell>
        </row>
        <row r="27">
          <cell r="B27">
            <v>19.445833333333336</v>
          </cell>
          <cell r="C27">
            <v>28.5</v>
          </cell>
          <cell r="D27">
            <v>15</v>
          </cell>
          <cell r="E27">
            <v>79.25</v>
          </cell>
          <cell r="F27">
            <v>95</v>
          </cell>
          <cell r="G27">
            <v>50</v>
          </cell>
          <cell r="H27">
            <v>0.36000000000000004</v>
          </cell>
          <cell r="I27" t="str">
            <v>L</v>
          </cell>
          <cell r="J27">
            <v>24.840000000000003</v>
          </cell>
          <cell r="K27">
            <v>0</v>
          </cell>
        </row>
        <row r="28">
          <cell r="B28">
            <v>27.995833333333334</v>
          </cell>
          <cell r="C28">
            <v>36</v>
          </cell>
          <cell r="D28">
            <v>23.1</v>
          </cell>
          <cell r="E28">
            <v>56.125</v>
          </cell>
          <cell r="F28">
            <v>69</v>
          </cell>
          <cell r="G28">
            <v>33</v>
          </cell>
          <cell r="H28">
            <v>6.48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21.783333333333331</v>
          </cell>
          <cell r="C29">
            <v>31.5</v>
          </cell>
          <cell r="D29">
            <v>17.899999999999999</v>
          </cell>
          <cell r="E29">
            <v>42.25</v>
          </cell>
          <cell r="F29">
            <v>61</v>
          </cell>
          <cell r="G29">
            <v>25</v>
          </cell>
          <cell r="H29">
            <v>21.6</v>
          </cell>
          <cell r="I29" t="str">
            <v>S</v>
          </cell>
          <cell r="J29">
            <v>61.560000000000009</v>
          </cell>
          <cell r="K29">
            <v>0</v>
          </cell>
        </row>
        <row r="30">
          <cell r="B30">
            <v>19.866666666666664</v>
          </cell>
          <cell r="C30">
            <v>20.6</v>
          </cell>
          <cell r="D30">
            <v>19.2</v>
          </cell>
          <cell r="E30">
            <v>26</v>
          </cell>
          <cell r="F30">
            <v>29</v>
          </cell>
          <cell r="G30">
            <v>23</v>
          </cell>
          <cell r="H30">
            <v>6.12</v>
          </cell>
          <cell r="I30" t="str">
            <v>S</v>
          </cell>
          <cell r="J30">
            <v>40.32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tabSelected="1" zoomScale="90" zoomScaleNormal="90" workbookViewId="0">
      <selection activeCell="S61" sqref="S6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</cols>
  <sheetData>
    <row r="1" spans="1:34" ht="20.100000000000001" customHeight="1" x14ac:dyDescent="0.2">
      <c r="A1" s="137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4" s="4" customFormat="1" ht="20.100000000000001" customHeight="1" x14ac:dyDescent="0.2">
      <c r="A2" s="140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4" s="5" customFormat="1" ht="20.100000000000001" customHeight="1" x14ac:dyDescent="0.2">
      <c r="A3" s="140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93" t="s">
        <v>38</v>
      </c>
    </row>
    <row r="4" spans="1:34" s="5" customFormat="1" ht="20.100000000000001" customHeight="1" x14ac:dyDescent="0.2">
      <c r="A4" s="14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93" t="s">
        <v>37</v>
      </c>
    </row>
    <row r="5" spans="1:34" s="5" customFormat="1" ht="20.100000000000001" customHeight="1" x14ac:dyDescent="0.2">
      <c r="A5" s="129" t="s">
        <v>44</v>
      </c>
      <c r="B5" s="15">
        <f>[1]Agosto!$B$5</f>
        <v>20.304166666666664</v>
      </c>
      <c r="C5" s="15">
        <f>[1]Agosto!$B$6</f>
        <v>21.370833333333334</v>
      </c>
      <c r="D5" s="15">
        <f>[1]Agosto!$B$7</f>
        <v>22.045833333333334</v>
      </c>
      <c r="E5" s="15">
        <f>[1]Agosto!$B$8</f>
        <v>19.895833333333332</v>
      </c>
      <c r="F5" s="15">
        <f>[1]Agosto!$B$9</f>
        <v>20.037499999999998</v>
      </c>
      <c r="G5" s="15">
        <f>[1]Agosto!$B$10</f>
        <v>17.962499999999999</v>
      </c>
      <c r="H5" s="15">
        <f>[1]Agosto!$B$11</f>
        <v>20.191666666666666</v>
      </c>
      <c r="I5" s="15">
        <f>[1]Agosto!$B$12</f>
        <v>22.170833333333338</v>
      </c>
      <c r="J5" s="15">
        <f>[1]Agosto!$B$13</f>
        <v>18.833333333333332</v>
      </c>
      <c r="K5" s="15">
        <f>[1]Agosto!$B$14</f>
        <v>14.629166666666665</v>
      </c>
      <c r="L5" s="15">
        <f>[1]Agosto!$B$15</f>
        <v>14.783333333333333</v>
      </c>
      <c r="M5" s="15">
        <f>[1]Agosto!$B$16</f>
        <v>16.375</v>
      </c>
      <c r="N5" s="15">
        <f>[1]Agosto!$B$17</f>
        <v>17.645833333333336</v>
      </c>
      <c r="O5" s="15">
        <f>[1]Agosto!$B$18</f>
        <v>19.545833333333334</v>
      </c>
      <c r="P5" s="15">
        <f>[1]Agosto!$B$19</f>
        <v>20.808333333333334</v>
      </c>
      <c r="Q5" s="15">
        <f>[1]Agosto!$B$20</f>
        <v>20.837500000000002</v>
      </c>
      <c r="R5" s="15">
        <f>[1]Agosto!$B$21</f>
        <v>19.900000000000002</v>
      </c>
      <c r="S5" s="15">
        <f>[1]Agosto!$B$22</f>
        <v>22.158333333333331</v>
      </c>
      <c r="T5" s="15">
        <f>[1]Agosto!$B$23</f>
        <v>23.754166666666666</v>
      </c>
      <c r="U5" s="15">
        <f>[1]Agosto!$B$24</f>
        <v>23.083333333333332</v>
      </c>
      <c r="V5" s="15">
        <f>[1]Agosto!$B$25</f>
        <v>18.879166666666666</v>
      </c>
      <c r="W5" s="15">
        <f>[1]Agosto!$B$26</f>
        <v>16.895833333333336</v>
      </c>
      <c r="X5" s="15">
        <f>[1]Agosto!$B$27</f>
        <v>23.154166666666665</v>
      </c>
      <c r="Y5" s="15">
        <f>[1]Agosto!$B$28</f>
        <v>27.041666666666671</v>
      </c>
      <c r="Z5" s="15">
        <f>[1]Agosto!$B$29</f>
        <v>21.708333333333329</v>
      </c>
      <c r="AA5" s="15">
        <f>[1]Agosto!$B$30</f>
        <v>18.183333333333334</v>
      </c>
      <c r="AB5" s="15">
        <f>[1]Agosto!$B$31</f>
        <v>18.350000000000005</v>
      </c>
      <c r="AC5" s="15">
        <f>[1]Agosto!$B$32</f>
        <v>23.304166666666664</v>
      </c>
      <c r="AD5" s="15">
        <f>[1]Agosto!$B$33</f>
        <v>25.516666666666662</v>
      </c>
      <c r="AE5" s="15">
        <f>[1]Agosto!$B$34</f>
        <v>26.708333333333329</v>
      </c>
      <c r="AF5" s="15">
        <f>[1]Agosto!$B$35</f>
        <v>27.083333333333329</v>
      </c>
      <c r="AG5" s="94">
        <f>AVERAGE(B5:AF5)</f>
        <v>20.747043010752687</v>
      </c>
    </row>
    <row r="6" spans="1:34" ht="17.100000000000001" customHeight="1" x14ac:dyDescent="0.2">
      <c r="A6" s="129" t="s">
        <v>0</v>
      </c>
      <c r="B6" s="15">
        <f>[2]Agosto!$B$5</f>
        <v>15.633333333333335</v>
      </c>
      <c r="C6" s="15">
        <f>[2]Agosto!$B$6</f>
        <v>17.399999999999999</v>
      </c>
      <c r="D6" s="15">
        <f>[2]Agosto!$B$7</f>
        <v>17.420833333333331</v>
      </c>
      <c r="E6" s="15">
        <f>[2]Agosto!$B$8</f>
        <v>17.252631578947362</v>
      </c>
      <c r="F6" s="15">
        <f>[2]Agosto!$B$9</f>
        <v>17.033333333333331</v>
      </c>
      <c r="G6" s="15">
        <f>[2]Agosto!$B$10</f>
        <v>19.741666666666664</v>
      </c>
      <c r="H6" s="15">
        <f>[2]Agosto!$B$11</f>
        <v>17.137499999999999</v>
      </c>
      <c r="I6" s="15">
        <f>[2]Agosto!$B$12</f>
        <v>17.191666666666663</v>
      </c>
      <c r="J6" s="15">
        <f>[2]Agosto!$B$13</f>
        <v>13.445833333333335</v>
      </c>
      <c r="K6" s="15">
        <f>[2]Agosto!$B$14</f>
        <v>10.6875</v>
      </c>
      <c r="L6" s="15">
        <f>[2]Agosto!$B$15</f>
        <v>12.595833333333337</v>
      </c>
      <c r="M6" s="15">
        <f>[2]Agosto!$B$16</f>
        <v>15.295833333333334</v>
      </c>
      <c r="N6" s="15">
        <f>[2]Agosto!$B$17</f>
        <v>17.358333333333331</v>
      </c>
      <c r="O6" s="15">
        <f>[2]Agosto!$B$18</f>
        <v>17.087500000000002</v>
      </c>
      <c r="P6" s="15">
        <f>[2]Agosto!$B$19</f>
        <v>17.020833333333332</v>
      </c>
      <c r="Q6" s="15">
        <f>[2]Agosto!$B$20</f>
        <v>17.337500000000002</v>
      </c>
      <c r="R6" s="15">
        <f>[2]Agosto!$B$21</f>
        <v>18.283333333333331</v>
      </c>
      <c r="S6" s="15">
        <f>[2]Agosto!$B$22</f>
        <v>19.487500000000004</v>
      </c>
      <c r="T6" s="15">
        <f>[2]Agosto!$B$23</f>
        <v>20.904166666666669</v>
      </c>
      <c r="U6" s="15">
        <f>[2]Agosto!$B$24</f>
        <v>12.933333333333337</v>
      </c>
      <c r="V6" s="15">
        <f>[2]Agosto!$B$25</f>
        <v>9.2833333333333332</v>
      </c>
      <c r="W6" s="15">
        <f>[2]Agosto!$B$26</f>
        <v>10.541666666666666</v>
      </c>
      <c r="X6" s="15">
        <f>[2]Agosto!$B$27</f>
        <v>17.904166666666665</v>
      </c>
      <c r="Y6" s="15">
        <f>[2]Agosto!$B$28</f>
        <v>23.450000000000003</v>
      </c>
      <c r="Z6" s="15">
        <f>[2]Agosto!$B$29</f>
        <v>14.624999999999998</v>
      </c>
      <c r="AA6" s="15">
        <f>[2]Agosto!$B$30</f>
        <v>11.958333333333334</v>
      </c>
      <c r="AB6" s="15">
        <f>[2]Agosto!$B$31</f>
        <v>12.799999999999999</v>
      </c>
      <c r="AC6" s="15">
        <f>[2]Agosto!$B$32</f>
        <v>19.862499999999997</v>
      </c>
      <c r="AD6" s="15">
        <f>[2]Agosto!$B$33</f>
        <v>23.8</v>
      </c>
      <c r="AE6" s="15">
        <f>[2]Agosto!$B$34</f>
        <v>24.3</v>
      </c>
      <c r="AF6" s="15">
        <f>[2]Agosto!$B$35</f>
        <v>24.291304347826085</v>
      </c>
      <c r="AG6" s="95">
        <f t="shared" ref="AG6:AG19" si="1">AVERAGE(B6:AF6)</f>
        <v>16.9053151374228</v>
      </c>
    </row>
    <row r="7" spans="1:34" ht="17.100000000000001" customHeight="1" x14ac:dyDescent="0.2">
      <c r="A7" s="129" t="s">
        <v>1</v>
      </c>
      <c r="B7" s="15">
        <f>[3]Agosto!$B$5</f>
        <v>22.040000000000003</v>
      </c>
      <c r="C7" s="15">
        <f>[3]Agosto!$B$6</f>
        <v>23.089999999999996</v>
      </c>
      <c r="D7" s="15">
        <f>[3]Agosto!$B$7</f>
        <v>21.700000000000003</v>
      </c>
      <c r="E7" s="15">
        <f>[3]Agosto!$B$8</f>
        <v>19.261111111111109</v>
      </c>
      <c r="F7" s="15">
        <f>[3]Agosto!$B$9</f>
        <v>17.399999999999999</v>
      </c>
      <c r="G7" s="15">
        <f>[3]Agosto!$B$10</f>
        <v>21.190909090909091</v>
      </c>
      <c r="H7" s="15">
        <f>[3]Agosto!$B$11</f>
        <v>24.676923076923078</v>
      </c>
      <c r="I7" s="15">
        <f>[3]Agosto!$B$12</f>
        <v>24.317391304347819</v>
      </c>
      <c r="J7" s="15">
        <f>[3]Agosto!$B$13</f>
        <v>20.561538461538458</v>
      </c>
      <c r="K7" s="15">
        <f>[3]Agosto!$B$14</f>
        <v>14.721739130434781</v>
      </c>
      <c r="L7" s="15">
        <f>[3]Agosto!$B$15</f>
        <v>17.233333333333331</v>
      </c>
      <c r="M7" s="15">
        <f>[3]Agosto!$B$16</f>
        <v>21.412500000000005</v>
      </c>
      <c r="N7" s="15">
        <f>[3]Agosto!$B$17</f>
        <v>22.679166666666664</v>
      </c>
      <c r="O7" s="15">
        <f>[3]Agosto!$B$18</f>
        <v>22.283333333333335</v>
      </c>
      <c r="P7" s="15">
        <f>[3]Agosto!$B$19</f>
        <v>19.758333333333333</v>
      </c>
      <c r="Q7" s="15">
        <f>[3]Agosto!$B$20</f>
        <v>19.912499999999998</v>
      </c>
      <c r="R7" s="15">
        <f>[3]Agosto!$B$21</f>
        <v>22.866666666666671</v>
      </c>
      <c r="S7" s="15">
        <f>[3]Agosto!$B$22</f>
        <v>25.270833333333332</v>
      </c>
      <c r="T7" s="15">
        <f>[3]Agosto!$B$23</f>
        <v>24.795833333333334</v>
      </c>
      <c r="U7" s="15">
        <f>[3]Agosto!$B$24</f>
        <v>18.286363636363635</v>
      </c>
      <c r="V7" s="15">
        <f>[3]Agosto!$B$25</f>
        <v>13.878571428571428</v>
      </c>
      <c r="W7" s="15">
        <f>[3]Agosto!$B$26</f>
        <v>13.727272727272727</v>
      </c>
      <c r="X7" s="15">
        <f>[3]Agosto!$B$27</f>
        <v>26.092307692307696</v>
      </c>
      <c r="Y7" s="15">
        <f>[3]Agosto!$B$28</f>
        <v>29.573333333333331</v>
      </c>
      <c r="Z7" s="15">
        <f>[3]Agosto!$B$29</f>
        <v>20.937500000000004</v>
      </c>
      <c r="AA7" s="15">
        <f>[3]Agosto!$B$30</f>
        <v>20.012499999999999</v>
      </c>
      <c r="AB7" s="15">
        <f>[3]Agosto!$B$31</f>
        <v>21.570588235294121</v>
      </c>
      <c r="AC7" s="15">
        <f>[3]Agosto!$B$32</f>
        <v>28.566666666666666</v>
      </c>
      <c r="AD7" s="15">
        <f>[3]Agosto!$B$33</f>
        <v>30.9</v>
      </c>
      <c r="AE7" s="15">
        <f>[3]Agosto!$B$34</f>
        <v>32.184615384615384</v>
      </c>
      <c r="AF7" s="15">
        <f>[3]Agosto!$B$35</f>
        <v>28.164285714285718</v>
      </c>
      <c r="AG7" s="95">
        <f t="shared" si="1"/>
        <v>22.227939257870169</v>
      </c>
    </row>
    <row r="8" spans="1:34" ht="17.100000000000001" customHeight="1" x14ac:dyDescent="0.2">
      <c r="A8" s="129" t="s">
        <v>71</v>
      </c>
      <c r="B8" s="15">
        <f>[4]Agosto!$B$5</f>
        <v>20.574999999999999</v>
      </c>
      <c r="C8" s="15">
        <f>[4]Agosto!$B$6</f>
        <v>20.437500000000004</v>
      </c>
      <c r="D8" s="15">
        <f>[4]Agosto!$B$7</f>
        <v>20.141666666666666</v>
      </c>
      <c r="E8" s="15">
        <f>[4]Agosto!$B$8</f>
        <v>18.995833333333334</v>
      </c>
      <c r="F8" s="15">
        <f>[4]Agosto!$B$9</f>
        <v>18.45</v>
      </c>
      <c r="G8" s="15">
        <f>[4]Agosto!$B$10</f>
        <v>16.816666666666666</v>
      </c>
      <c r="H8" s="15">
        <f>[4]Agosto!$B$11</f>
        <v>17.966666666666669</v>
      </c>
      <c r="I8" s="15">
        <f>[4]Agosto!$B$12</f>
        <v>19.05</v>
      </c>
      <c r="J8" s="15">
        <f>[4]Agosto!$B$13</f>
        <v>17.074999999999999</v>
      </c>
      <c r="K8" s="15">
        <f>[4]Agosto!$B$14</f>
        <v>12.912500000000001</v>
      </c>
      <c r="L8" s="15">
        <f>[4]Agosto!$B$15</f>
        <v>15.829166666666666</v>
      </c>
      <c r="M8" s="15">
        <f>[4]Agosto!$B$16</f>
        <v>18.916666666666664</v>
      </c>
      <c r="N8" s="15">
        <f>[4]Agosto!$B$17</f>
        <v>19.55</v>
      </c>
      <c r="O8" s="15">
        <f>[4]Agosto!$B$18</f>
        <v>21.033333333333331</v>
      </c>
      <c r="P8" s="15">
        <f>[4]Agosto!$B$19</f>
        <v>21.387500000000003</v>
      </c>
      <c r="Q8" s="15">
        <f>[4]Agosto!$B$20</f>
        <v>18.820833333333333</v>
      </c>
      <c r="R8" s="15">
        <f>[4]Agosto!$B$21</f>
        <v>20.004166666666666</v>
      </c>
      <c r="S8" s="15">
        <f>[4]Agosto!$B$22</f>
        <v>21.137499999999999</v>
      </c>
      <c r="T8" s="15">
        <f>[4]Agosto!$B$23</f>
        <v>23.616666666666671</v>
      </c>
      <c r="U8" s="15">
        <f>[4]Agosto!$B$24</f>
        <v>24.487499999999997</v>
      </c>
      <c r="V8" s="15">
        <f>[4]Agosto!$B$25</f>
        <v>16.604166666666668</v>
      </c>
      <c r="W8" s="15">
        <f>[4]Agosto!$B$26</f>
        <v>14.787500000000001</v>
      </c>
      <c r="X8" s="15">
        <f>[4]Agosto!$B$27</f>
        <v>20.866666666666671</v>
      </c>
      <c r="Y8" s="15">
        <f>[4]Agosto!$B$28</f>
        <v>26.387500000000003</v>
      </c>
      <c r="Z8" s="15">
        <f>[4]Agosto!$B$29</f>
        <v>19.625000000000004</v>
      </c>
      <c r="AA8" s="15">
        <f>[4]Agosto!$B$30</f>
        <v>16.724999999999998</v>
      </c>
      <c r="AB8" s="15">
        <f>[4]Agosto!$B$31</f>
        <v>17.895833333333332</v>
      </c>
      <c r="AC8" s="15">
        <f>[4]Agosto!$B$32</f>
        <v>21.733333333333334</v>
      </c>
      <c r="AD8" s="15">
        <f>[4]Agosto!$B$33</f>
        <v>25.420833333333338</v>
      </c>
      <c r="AE8" s="15">
        <f>[4]Agosto!$B$34</f>
        <v>26.337499999999995</v>
      </c>
      <c r="AF8" s="15">
        <f>[4]Agosto!$B$35</f>
        <v>28.066666666666663</v>
      </c>
      <c r="AG8" s="96">
        <f>AVERAGE(B8:AF8)</f>
        <v>20.053360215053765</v>
      </c>
    </row>
    <row r="9" spans="1:34" ht="17.100000000000001" customHeight="1" x14ac:dyDescent="0.2">
      <c r="A9" s="129" t="s">
        <v>45</v>
      </c>
      <c r="B9" s="15">
        <f>[5]Agosto!$B$5</f>
        <v>17.354166666666668</v>
      </c>
      <c r="C9" s="15">
        <f>[5]Agosto!$B$6</f>
        <v>17.250000000000004</v>
      </c>
      <c r="D9" s="15">
        <f>[5]Agosto!$B$7</f>
        <v>16.162500000000001</v>
      </c>
      <c r="E9" s="15">
        <f>[5]Agosto!$B$8</f>
        <v>16.637499999999999</v>
      </c>
      <c r="F9" s="15">
        <f>[5]Agosto!$B$9</f>
        <v>14.65</v>
      </c>
      <c r="G9" s="15">
        <f>[5]Agosto!$B$10</f>
        <v>17.3</v>
      </c>
      <c r="H9" s="15">
        <f>[5]Agosto!$B$11</f>
        <v>19.795833333333331</v>
      </c>
      <c r="I9" s="15">
        <f>[5]Agosto!$B$12</f>
        <v>21.341666666666669</v>
      </c>
      <c r="J9" s="15">
        <f>[5]Agosto!$B$13</f>
        <v>15.170833333333329</v>
      </c>
      <c r="K9" s="15">
        <f>[5]Agosto!$B$14</f>
        <v>11.133333333333335</v>
      </c>
      <c r="L9" s="15">
        <f>[5]Agosto!$B$15</f>
        <v>14.074999999999998</v>
      </c>
      <c r="M9" s="15">
        <f>[5]Agosto!$B$16</f>
        <v>18.145833333333332</v>
      </c>
      <c r="N9" s="15">
        <f>[5]Agosto!$B$17</f>
        <v>21.616666666666664</v>
      </c>
      <c r="O9" s="15">
        <f>[5]Agosto!$B$18</f>
        <v>21.033333333333331</v>
      </c>
      <c r="P9" s="15">
        <f>[5]Agosto!$B$19</f>
        <v>16.862500000000001</v>
      </c>
      <c r="Q9" s="15">
        <f>[5]Agosto!$B$20</f>
        <v>17.587500000000002</v>
      </c>
      <c r="R9" s="15">
        <f>[5]Agosto!$B$21</f>
        <v>20.587500000000002</v>
      </c>
      <c r="S9" s="15">
        <f>[5]Agosto!$B$22</f>
        <v>22.408333333333331</v>
      </c>
      <c r="T9" s="15">
        <f>[5]Agosto!$B$23</f>
        <v>21.591666666666669</v>
      </c>
      <c r="U9" s="15">
        <f>[5]Agosto!$B$24</f>
        <v>11.366666666666665</v>
      </c>
      <c r="V9" s="15">
        <f>[5]Agosto!$B$25</f>
        <v>9.1333333333333346</v>
      </c>
      <c r="W9" s="15">
        <f>[5]Agosto!$B$26</f>
        <v>10.1</v>
      </c>
      <c r="X9" s="15">
        <f>[5]Agosto!$B$27</f>
        <v>18.816666666666666</v>
      </c>
      <c r="Y9" s="15">
        <f>[5]Agosto!$B$28</f>
        <v>25.512499999999992</v>
      </c>
      <c r="Z9" s="15">
        <f>[5]Agosto!$B$29</f>
        <v>16.654166666666669</v>
      </c>
      <c r="AA9" s="15">
        <f>[5]Agosto!$B$30</f>
        <v>14.679166666666667</v>
      </c>
      <c r="AB9" s="15">
        <f>[5]Agosto!$B$31</f>
        <v>14.225</v>
      </c>
      <c r="AC9" s="15">
        <f>[5]Agosto!$B$32</f>
        <v>21.966666666666669</v>
      </c>
      <c r="AD9" s="15">
        <f>[5]Agosto!$B$33</f>
        <v>26.675000000000008</v>
      </c>
      <c r="AE9" s="15">
        <f>[5]Agosto!$B$34</f>
        <v>27.1875</v>
      </c>
      <c r="AF9" s="15">
        <f>[5]Agosto!$B$35</f>
        <v>28.341666666666669</v>
      </c>
      <c r="AG9" s="95">
        <f t="shared" si="1"/>
        <v>18.237500000000004</v>
      </c>
    </row>
    <row r="10" spans="1:34" ht="17.100000000000001" customHeight="1" x14ac:dyDescent="0.2">
      <c r="A10" s="129" t="s">
        <v>2</v>
      </c>
      <c r="B10" s="15">
        <f>[6]Agosto!$B$5</f>
        <v>20.420833333333331</v>
      </c>
      <c r="C10" s="15">
        <f>[6]Agosto!$B$6</f>
        <v>23.112500000000001</v>
      </c>
      <c r="D10" s="15">
        <f>[6]Agosto!$B$7</f>
        <v>22.795833333333331</v>
      </c>
      <c r="E10" s="15">
        <f>[6]Agosto!$B$8</f>
        <v>18.512500000000003</v>
      </c>
      <c r="F10" s="15">
        <f>[6]Agosto!$B$9</f>
        <v>16.762499999999999</v>
      </c>
      <c r="G10" s="15">
        <f>[6]Agosto!$B$10</f>
        <v>17.270833333333332</v>
      </c>
      <c r="H10" s="15">
        <f>[6]Agosto!$B$11</f>
        <v>20.408333333333331</v>
      </c>
      <c r="I10" s="15">
        <f>[6]Agosto!$B$12</f>
        <v>23.637500000000003</v>
      </c>
      <c r="J10" s="15">
        <f>[6]Agosto!$B$13</f>
        <v>17.950000000000003</v>
      </c>
      <c r="K10" s="15">
        <f>[6]Agosto!$B$14</f>
        <v>14.362499999999999</v>
      </c>
      <c r="L10" s="15">
        <f>[6]Agosto!$B$15</f>
        <v>17.237500000000004</v>
      </c>
      <c r="M10" s="15">
        <f>[6]Agosto!$B$16</f>
        <v>21.787499999999994</v>
      </c>
      <c r="N10" s="15">
        <f>[6]Agosto!$B$17</f>
        <v>22.195833333333329</v>
      </c>
      <c r="O10" s="15">
        <f>[6]Agosto!$B$18</f>
        <v>23.987500000000001</v>
      </c>
      <c r="P10" s="15">
        <f>[6]Agosto!$B$19</f>
        <v>20.779166666666669</v>
      </c>
      <c r="Q10" s="15">
        <f>[6]Agosto!$B$20</f>
        <v>19.220833333333335</v>
      </c>
      <c r="R10" s="15">
        <f>[6]Agosto!$B$21</f>
        <v>21.508333333333336</v>
      </c>
      <c r="S10" s="15">
        <f>[6]Agosto!$B$22</f>
        <v>24.004166666666666</v>
      </c>
      <c r="T10" s="15">
        <f>[6]Agosto!$B$23</f>
        <v>25.579166666666666</v>
      </c>
      <c r="U10" s="15">
        <f>[6]Agosto!$B$24</f>
        <v>19.037500000000001</v>
      </c>
      <c r="V10" s="15">
        <f>[6]Agosto!$B$25</f>
        <v>13.725</v>
      </c>
      <c r="W10" s="15">
        <f>[6]Agosto!$B$26</f>
        <v>14.575000000000001</v>
      </c>
      <c r="X10" s="15">
        <f>[6]Agosto!$B$27</f>
        <v>22.624999999999996</v>
      </c>
      <c r="Y10" s="15">
        <f>[6]Agosto!$B$28</f>
        <v>26.625</v>
      </c>
      <c r="Z10" s="15">
        <f>[6]Agosto!$B$29</f>
        <v>18.220833333333335</v>
      </c>
      <c r="AA10" s="15">
        <f>[6]Agosto!$B$30</f>
        <v>16.170833333333334</v>
      </c>
      <c r="AB10" s="15">
        <f>[6]Agosto!$B$31</f>
        <v>19.291666666666668</v>
      </c>
      <c r="AC10" s="15">
        <f>[6]Agosto!$B$32</f>
        <v>24.829166666666666</v>
      </c>
      <c r="AD10" s="15">
        <f>[6]Agosto!$B$33</f>
        <v>27.537500000000005</v>
      </c>
      <c r="AE10" s="15">
        <f>[6]Agosto!$B$34</f>
        <v>27.775000000000002</v>
      </c>
      <c r="AF10" s="15">
        <f>[6]Agosto!$B$35</f>
        <v>26.779166666666669</v>
      </c>
      <c r="AG10" s="95">
        <f t="shared" si="1"/>
        <v>20.926612903225809</v>
      </c>
    </row>
    <row r="11" spans="1:34" ht="17.100000000000001" customHeight="1" x14ac:dyDescent="0.2">
      <c r="A11" s="129" t="s">
        <v>3</v>
      </c>
      <c r="B11" s="15">
        <f>[7]Agosto!$B$5</f>
        <v>24.266666666666666</v>
      </c>
      <c r="C11" s="15">
        <f>[7]Agosto!$B$6</f>
        <v>25.047368421052635</v>
      </c>
      <c r="D11" s="15">
        <f>[7]Agosto!$B$7</f>
        <v>25.909523809523812</v>
      </c>
      <c r="E11" s="15">
        <f>[7]Agosto!$B$8</f>
        <v>23.285714285714288</v>
      </c>
      <c r="F11" s="15">
        <f>[7]Agosto!$B$9</f>
        <v>23.410526315789475</v>
      </c>
      <c r="G11" s="15">
        <f>[7]Agosto!$B$10</f>
        <v>19.470588235294116</v>
      </c>
      <c r="H11" s="15">
        <f>[7]Agosto!$B$11</f>
        <v>26.2</v>
      </c>
      <c r="I11" s="15">
        <f>[7]Agosto!$B$12</f>
        <v>25.077272727272717</v>
      </c>
      <c r="J11" s="15">
        <f>[7]Agosto!$B$13</f>
        <v>22.242105263157899</v>
      </c>
      <c r="K11" s="15">
        <f>[7]Agosto!$B$14</f>
        <v>17.587500000000002</v>
      </c>
      <c r="L11" s="15">
        <f>[7]Agosto!$B$15</f>
        <v>22.692307692307693</v>
      </c>
      <c r="M11" s="15">
        <f>[7]Agosto!$B$16</f>
        <v>17.433333333333334</v>
      </c>
      <c r="N11" s="15">
        <f>[7]Agosto!$B$17</f>
        <v>21.505263157894738</v>
      </c>
      <c r="O11" s="15">
        <f>[7]Agosto!$B$18</f>
        <v>21.15</v>
      </c>
      <c r="P11" s="15">
        <f>[7]Agosto!$B$19</f>
        <v>25.405263157894737</v>
      </c>
      <c r="Q11" s="15">
        <f>[7]Agosto!$B$20</f>
        <v>25.442857142857143</v>
      </c>
      <c r="R11" s="15">
        <f>[7]Agosto!$B$21</f>
        <v>26.446153846153852</v>
      </c>
      <c r="S11" s="15">
        <f>[7]Agosto!$B$22</f>
        <v>27.569230769230771</v>
      </c>
      <c r="T11" s="15">
        <f>[7]Agosto!$B$23</f>
        <v>24.675000000000001</v>
      </c>
      <c r="U11" s="15">
        <f>[7]Agosto!$B$24</f>
        <v>27.499999999999996</v>
      </c>
      <c r="V11" s="15">
        <f>[7]Agosto!$B$25</f>
        <v>26.262499999999999</v>
      </c>
      <c r="W11" s="15">
        <f>[7]Agosto!$B$26</f>
        <v>24.682352941176472</v>
      </c>
      <c r="X11" s="15">
        <f>[7]Agosto!$B$27</f>
        <v>25.326086956521735</v>
      </c>
      <c r="Y11" s="15">
        <f>[7]Agosto!$B$28</f>
        <v>27.495833333333334</v>
      </c>
      <c r="Z11" s="15">
        <f>[7]Agosto!$B$29</f>
        <v>22.439999999999998</v>
      </c>
      <c r="AA11" s="15">
        <f>[7]Agosto!$B$30</f>
        <v>22.966666666666669</v>
      </c>
      <c r="AB11" s="15">
        <f>[7]Agosto!$B$31</f>
        <v>20.270833333333332</v>
      </c>
      <c r="AC11" s="15">
        <f>[7]Agosto!$B$32</f>
        <v>25.81428571428571</v>
      </c>
      <c r="AD11" s="15">
        <f>[7]Agosto!$B$33</f>
        <v>26.915000000000003</v>
      </c>
      <c r="AE11" s="15">
        <f>[7]Agosto!$B$34</f>
        <v>28.382352941176471</v>
      </c>
      <c r="AF11" s="15">
        <f>[7]Agosto!$B$35</f>
        <v>27.272727272727266</v>
      </c>
      <c r="AG11" s="95">
        <f t="shared" si="1"/>
        <v>24.198235934947249</v>
      </c>
    </row>
    <row r="12" spans="1:34" ht="17.100000000000001" customHeight="1" x14ac:dyDescent="0.2">
      <c r="A12" s="129" t="s">
        <v>4</v>
      </c>
      <c r="B12" s="15">
        <f>[8]Agosto!$B$5</f>
        <v>23.618181818181814</v>
      </c>
      <c r="C12" s="15">
        <f>[8]Agosto!$B$6</f>
        <v>24.666666666666668</v>
      </c>
      <c r="D12" s="15">
        <f>[8]Agosto!$B$7</f>
        <v>27.930769230769233</v>
      </c>
      <c r="E12" s="15">
        <f>[8]Agosto!$B$8</f>
        <v>21.676923076923078</v>
      </c>
      <c r="F12" s="15">
        <f>[8]Agosto!$B$9</f>
        <v>21.123076923076919</v>
      </c>
      <c r="G12" s="15">
        <f>[8]Agosto!$B$10</f>
        <v>17.721428571428572</v>
      </c>
      <c r="H12" s="15">
        <f>[8]Agosto!$B$11</f>
        <v>24.053846153846159</v>
      </c>
      <c r="I12" s="15">
        <f>[8]Agosto!$B$12</f>
        <v>24.580000000000002</v>
      </c>
      <c r="J12" s="15">
        <f>[8]Agosto!$B$13</f>
        <v>19.070588235294114</v>
      </c>
      <c r="K12" s="15">
        <f>[8]Agosto!$B$14</f>
        <v>18.98</v>
      </c>
      <c r="L12" s="15">
        <f>[8]Agosto!$B$15</f>
        <v>18.963636363636361</v>
      </c>
      <c r="M12" s="15">
        <f>[8]Agosto!$B$16</f>
        <v>22.582352941176474</v>
      </c>
      <c r="N12" s="15">
        <f>[8]Agosto!$B$17</f>
        <v>24.700000000000006</v>
      </c>
      <c r="O12" s="15">
        <f>[8]Agosto!$B$18</f>
        <v>28.981818181818177</v>
      </c>
      <c r="P12" s="15">
        <f>[8]Agosto!$B$19</f>
        <v>28.444444444444443</v>
      </c>
      <c r="Q12" s="15">
        <f>[8]Agosto!$B$20</f>
        <v>23.588888888888889</v>
      </c>
      <c r="R12" s="15">
        <f>[8]Agosto!$B$21</f>
        <v>24.936363636363637</v>
      </c>
      <c r="S12" s="15">
        <f>[8]Agosto!$B$22</f>
        <v>26.109090909090909</v>
      </c>
      <c r="T12" s="15">
        <f>[8]Agosto!$B$23</f>
        <v>26.181818181818183</v>
      </c>
      <c r="U12" s="15">
        <f>[8]Agosto!$B$24</f>
        <v>28.554545454545462</v>
      </c>
      <c r="V12" s="15">
        <f>[8]Agosto!$B$25</f>
        <v>22.881818181818179</v>
      </c>
      <c r="W12" s="15">
        <f>[8]Agosto!$B$26</f>
        <v>21.369230769230771</v>
      </c>
      <c r="X12" s="15">
        <f>[8]Agosto!$B$27</f>
        <v>27.738461538461539</v>
      </c>
      <c r="Y12" s="15">
        <f>[8]Agosto!$B$28</f>
        <v>28.333333333333332</v>
      </c>
      <c r="Z12" s="15">
        <f>[8]Agosto!$B$29</f>
        <v>18.190000000000001</v>
      </c>
      <c r="AA12" s="15">
        <f>[8]Agosto!$B$30</f>
        <v>18.184615384615384</v>
      </c>
      <c r="AB12" s="15">
        <f>[8]Agosto!$B$31</f>
        <v>22.664705882352941</v>
      </c>
      <c r="AC12" s="15">
        <f>[8]Agosto!$B$32</f>
        <v>27.099999999999994</v>
      </c>
      <c r="AD12" s="15">
        <f>[8]Agosto!$B$33</f>
        <v>27.416666666666668</v>
      </c>
      <c r="AE12" s="15">
        <f>[8]Agosto!$B$34</f>
        <v>29.145454545454538</v>
      </c>
      <c r="AF12" s="15">
        <f>[8]Agosto!$B$35</f>
        <v>29.990909090909089</v>
      </c>
      <c r="AG12" s="95">
        <f t="shared" si="1"/>
        <v>24.176762421639086</v>
      </c>
    </row>
    <row r="13" spans="1:34" ht="17.100000000000001" customHeight="1" x14ac:dyDescent="0.2">
      <c r="A13" s="129" t="s">
        <v>5</v>
      </c>
      <c r="B13" s="15">
        <f>[9]Agosto!$B$5</f>
        <v>21.333333333333332</v>
      </c>
      <c r="C13" s="15">
        <f>[9]Agosto!$B$6</f>
        <v>22.154166666666669</v>
      </c>
      <c r="D13" s="15">
        <f>[9]Agosto!$B$7</f>
        <v>22</v>
      </c>
      <c r="E13" s="15">
        <f>[9]Agosto!$B$8</f>
        <v>20.571428571428573</v>
      </c>
      <c r="F13" s="15" t="str">
        <f>[9]Agosto!$B$9</f>
        <v>*</v>
      </c>
      <c r="G13" s="15" t="str">
        <f>[9]Agosto!$B$10</f>
        <v>*</v>
      </c>
      <c r="H13" s="15">
        <f>[9]Agosto!$B$11</f>
        <v>25.154545454545453</v>
      </c>
      <c r="I13" s="15">
        <f>[9]Agosto!$B$12</f>
        <v>25.383333333333329</v>
      </c>
      <c r="J13" s="15">
        <f>[9]Agosto!$B$13</f>
        <v>19.508333333333336</v>
      </c>
      <c r="K13" s="15">
        <f>[9]Agosto!$B$14</f>
        <v>19.029166666666665</v>
      </c>
      <c r="L13" s="15">
        <f>[9]Agosto!$B$15</f>
        <v>20.200000000000003</v>
      </c>
      <c r="M13" s="15">
        <f>[9]Agosto!$B$16</f>
        <v>24.308333333333334</v>
      </c>
      <c r="N13" s="15">
        <f>[9]Agosto!$B$17</f>
        <v>24.474999999999998</v>
      </c>
      <c r="O13" s="15" t="str">
        <f>[9]Agosto!$B$18</f>
        <v>*</v>
      </c>
      <c r="P13" s="15" t="str">
        <f>[9]Agosto!$B$19</f>
        <v>*</v>
      </c>
      <c r="Q13" s="15">
        <f>[9]Agosto!$B$20</f>
        <v>24.966666666666665</v>
      </c>
      <c r="R13" s="15">
        <f>[9]Agosto!$B$21</f>
        <v>24.291666666666671</v>
      </c>
      <c r="S13" s="15">
        <f>[9]Agosto!$B$22</f>
        <v>26.400000000000002</v>
      </c>
      <c r="T13" s="15">
        <f>[9]Agosto!$B$23</f>
        <v>27.187499999999996</v>
      </c>
      <c r="U13" s="15">
        <f>[9]Agosto!$B$24</f>
        <v>12.919999999999998</v>
      </c>
      <c r="V13" s="15" t="str">
        <f>[9]Agosto!$B$25</f>
        <v>*</v>
      </c>
      <c r="W13" s="15">
        <f>[9]Agosto!$B$26</f>
        <v>17.225000000000001</v>
      </c>
      <c r="X13" s="15">
        <f>[9]Agosto!$B$27</f>
        <v>19.445833333333336</v>
      </c>
      <c r="Y13" s="15">
        <f>[9]Agosto!$B$28</f>
        <v>27.995833333333334</v>
      </c>
      <c r="Z13" s="15">
        <f>[9]Agosto!$B$29</f>
        <v>21.783333333333331</v>
      </c>
      <c r="AA13" s="15">
        <f>[9]Agosto!$B$30</f>
        <v>19.866666666666664</v>
      </c>
      <c r="AB13" s="15" t="str">
        <f>[9]Agosto!$B$31</f>
        <v>*</v>
      </c>
      <c r="AC13" s="15" t="str">
        <f>[9]Agosto!$B$32</f>
        <v>*</v>
      </c>
      <c r="AD13" s="15" t="str">
        <f>[9]Agosto!$B$33</f>
        <v>*</v>
      </c>
      <c r="AE13" s="15" t="str">
        <f>[9]Agosto!$B$34</f>
        <v>*</v>
      </c>
      <c r="AF13" s="15" t="str">
        <f>[9]Agosto!$B$35</f>
        <v>*</v>
      </c>
      <c r="AG13" s="95">
        <f>AVERAGE(B13:AF13)</f>
        <v>22.20000669964956</v>
      </c>
      <c r="AH13" s="18" t="s">
        <v>51</v>
      </c>
    </row>
    <row r="14" spans="1:34" ht="17.100000000000001" customHeight="1" x14ac:dyDescent="0.2">
      <c r="A14" s="129" t="s">
        <v>47</v>
      </c>
      <c r="B14" s="15">
        <f>[10]Agosto!$B$5</f>
        <v>20.441666666666666</v>
      </c>
      <c r="C14" s="15">
        <f>[10]Agosto!$B$6</f>
        <v>23.791666666666671</v>
      </c>
      <c r="D14" s="15">
        <f>[10]Agosto!$B$7</f>
        <v>24.587500000000002</v>
      </c>
      <c r="E14" s="15">
        <f>[10]Agosto!$B$8</f>
        <v>22.287499999999998</v>
      </c>
      <c r="F14" s="15">
        <f>[10]Agosto!$B$9</f>
        <v>20.679166666666664</v>
      </c>
      <c r="G14" s="15">
        <f>[10]Agosto!$B$10</f>
        <v>19.112500000000001</v>
      </c>
      <c r="H14" s="15">
        <f>[10]Agosto!$B$11</f>
        <v>21.354166666666671</v>
      </c>
      <c r="I14" s="15">
        <f>[10]Agosto!$B$12</f>
        <v>24.520833333333332</v>
      </c>
      <c r="J14" s="15">
        <f>[10]Agosto!$B$13</f>
        <v>20.108333333333331</v>
      </c>
      <c r="K14" s="15">
        <f>[10]Agosto!$B$14</f>
        <v>17.279166666666669</v>
      </c>
      <c r="L14" s="15">
        <f>[10]Agosto!$B$15</f>
        <v>18.750000000000004</v>
      </c>
      <c r="M14" s="15">
        <f>[10]Agosto!$B$16</f>
        <v>20.25416666666667</v>
      </c>
      <c r="N14" s="15">
        <f>[10]Agosto!$B$17</f>
        <v>21.545833333333331</v>
      </c>
      <c r="O14" s="15">
        <f>[10]Agosto!$B$18</f>
        <v>22.524999999999995</v>
      </c>
      <c r="P14" s="15">
        <f>[10]Agosto!$B$19</f>
        <v>24.233333333333334</v>
      </c>
      <c r="Q14" s="15">
        <f>[10]Agosto!$B$20</f>
        <v>22.179166666666671</v>
      </c>
      <c r="R14" s="15">
        <f>[10]Agosto!$B$21</f>
        <v>22.145833333333332</v>
      </c>
      <c r="S14" s="15">
        <f>[10]Agosto!$B$22</f>
        <v>23.420833333333331</v>
      </c>
      <c r="T14" s="15">
        <f>[10]Agosto!$B$23</f>
        <v>24.091666666666669</v>
      </c>
      <c r="U14" s="15">
        <f>[10]Agosto!$B$24</f>
        <v>23.120833333333337</v>
      </c>
      <c r="V14" s="15">
        <f>[10]Agosto!$B$25</f>
        <v>17.387499999999999</v>
      </c>
      <c r="W14" s="15">
        <f>[10]Agosto!$B$26</f>
        <v>19.874999999999996</v>
      </c>
      <c r="X14" s="15">
        <f>[10]Agosto!$B$27</f>
        <v>24.412499999999998</v>
      </c>
      <c r="Y14" s="15">
        <f>[10]Agosto!$B$28</f>
        <v>26.574999999999999</v>
      </c>
      <c r="Z14" s="15">
        <f>[10]Agosto!$B$29</f>
        <v>20.379166666666666</v>
      </c>
      <c r="AA14" s="15">
        <f>[10]Agosto!$B$30</f>
        <v>18.004166666666666</v>
      </c>
      <c r="AB14" s="15">
        <f>[10]Agosto!$B$31</f>
        <v>21.079166666666669</v>
      </c>
      <c r="AC14" s="15">
        <f>[10]Agosto!$B$32</f>
        <v>25.129166666666666</v>
      </c>
      <c r="AD14" s="15">
        <f>[10]Agosto!$B$33</f>
        <v>25.570833333333329</v>
      </c>
      <c r="AE14" s="15">
        <f>[10]Agosto!$B$34</f>
        <v>25.1875</v>
      </c>
      <c r="AF14" s="15">
        <f>[10]Agosto!$B$35</f>
        <v>25.625</v>
      </c>
      <c r="AG14" s="95">
        <f>AVERAGE(B14:AF14)</f>
        <v>22.117876344086024</v>
      </c>
    </row>
    <row r="15" spans="1:34" ht="17.100000000000001" customHeight="1" x14ac:dyDescent="0.2">
      <c r="A15" s="129" t="s">
        <v>6</v>
      </c>
      <c r="B15" s="15">
        <f>[11]Agosto!$B$5</f>
        <v>21.508333333333329</v>
      </c>
      <c r="C15" s="15">
        <f>[11]Agosto!$B$6</f>
        <v>23.912499999999998</v>
      </c>
      <c r="D15" s="15">
        <f>[11]Agosto!$B$7</f>
        <v>24.783333333333335</v>
      </c>
      <c r="E15" s="15">
        <f>[11]Agosto!$B$8</f>
        <v>24.304166666666671</v>
      </c>
      <c r="F15" s="15">
        <f>[11]Agosto!$B$9</f>
        <v>21.404166666666658</v>
      </c>
      <c r="G15" s="15">
        <f>[11]Agosto!$B$10</f>
        <v>21.170833333333331</v>
      </c>
      <c r="H15" s="15">
        <f>[11]Agosto!$B$11</f>
        <v>22.887500000000003</v>
      </c>
      <c r="I15" s="15">
        <f>[11]Agosto!$B$12</f>
        <v>24.545833333333334</v>
      </c>
      <c r="J15" s="15">
        <f>[11]Agosto!$B$13</f>
        <v>23.058333333333334</v>
      </c>
      <c r="K15" s="15">
        <f>[11]Agosto!$B$14</f>
        <v>18.679166666666671</v>
      </c>
      <c r="L15" s="15">
        <f>[11]Agosto!$B$15</f>
        <v>19.720833333333331</v>
      </c>
      <c r="M15" s="15">
        <f>[11]Agosto!$B$16</f>
        <v>21.416666666666668</v>
      </c>
      <c r="N15" s="15">
        <f>[11]Agosto!$B$17</f>
        <v>21.954166666666666</v>
      </c>
      <c r="O15" s="15">
        <f>[11]Agosto!$B$18</f>
        <v>20.586363636363632</v>
      </c>
      <c r="P15" s="15">
        <f>[11]Agosto!$B$19</f>
        <v>24.891666666666669</v>
      </c>
      <c r="Q15" s="15">
        <f>[11]Agosto!$B$20</f>
        <v>24.012499999999999</v>
      </c>
      <c r="R15" s="15">
        <f>[11]Agosto!$B$21</f>
        <v>23.362500000000001</v>
      </c>
      <c r="S15" s="15">
        <f>[11]Agosto!$B$22</f>
        <v>24.608333333333334</v>
      </c>
      <c r="T15" s="15">
        <f>[11]Agosto!$B$23</f>
        <v>25.608333333333338</v>
      </c>
      <c r="U15" s="15">
        <f>[11]Agosto!$B$24</f>
        <v>19.604166666666668</v>
      </c>
      <c r="V15" s="15">
        <f>[11]Agosto!$B$25</f>
        <v>16.629166666666666</v>
      </c>
      <c r="W15" s="15">
        <f>[11]Agosto!$B$26</f>
        <v>18.945833333333336</v>
      </c>
      <c r="X15" s="15">
        <f>[11]Agosto!$B$27</f>
        <v>24.962500000000002</v>
      </c>
      <c r="Y15" s="15">
        <f>[11]Agosto!$B$28</f>
        <v>27.256521739130434</v>
      </c>
      <c r="Z15" s="15">
        <f>[11]Agosto!$B$29</f>
        <v>23.8</v>
      </c>
      <c r="AA15" s="15">
        <f>[11]Agosto!$B$30</f>
        <v>20.762499999999996</v>
      </c>
      <c r="AB15" s="15">
        <f>[11]Agosto!$B$31</f>
        <v>21.070833333333329</v>
      </c>
      <c r="AC15" s="15">
        <f>[11]Agosto!$B$32</f>
        <v>25.760869565217391</v>
      </c>
      <c r="AD15" s="15">
        <f>[11]Agosto!$B$33</f>
        <v>27.800000000000008</v>
      </c>
      <c r="AE15" s="15">
        <f>[11]Agosto!$B$34</f>
        <v>26.808333333333334</v>
      </c>
      <c r="AF15" s="15">
        <f>[11]Agosto!$B$35</f>
        <v>26.083333333333339</v>
      </c>
      <c r="AG15" s="95">
        <f>AVERAGE(B15:AF15)</f>
        <v>22.964502847549831</v>
      </c>
    </row>
    <row r="16" spans="1:34" ht="17.100000000000001" customHeight="1" x14ac:dyDescent="0.2">
      <c r="A16" s="129" t="s">
        <v>7</v>
      </c>
      <c r="B16" s="15">
        <f>[12]Agosto!$B$5</f>
        <v>17.99583333333333</v>
      </c>
      <c r="C16" s="15">
        <f>[12]Agosto!$B$6</f>
        <v>19.962500000000002</v>
      </c>
      <c r="D16" s="15">
        <f>[12]Agosto!$B$7</f>
        <v>17.962500000000002</v>
      </c>
      <c r="E16" s="15">
        <f>[12]Agosto!$B$8</f>
        <v>17.133333333333333</v>
      </c>
      <c r="F16" s="15">
        <f>[12]Agosto!$B$9</f>
        <v>15.89583333333333</v>
      </c>
      <c r="G16" s="15">
        <f>[12]Agosto!$B$10</f>
        <v>16.354166666666668</v>
      </c>
      <c r="H16" s="15">
        <f>[12]Agosto!$B$11</f>
        <v>17.720833333333331</v>
      </c>
      <c r="I16" s="15">
        <f>[12]Agosto!$B$12</f>
        <v>17.779166666666665</v>
      </c>
      <c r="J16" s="15">
        <f>[12]Agosto!$B$13</f>
        <v>14.837499999999999</v>
      </c>
      <c r="K16" s="15">
        <f>[12]Agosto!$B$14</f>
        <v>11.637500000000001</v>
      </c>
      <c r="L16" s="15">
        <f>[12]Agosto!$B$15</f>
        <v>15.316666666666668</v>
      </c>
      <c r="M16" s="15">
        <f>[12]Agosto!$B$16</f>
        <v>19.154166666666669</v>
      </c>
      <c r="N16" s="15">
        <f>[12]Agosto!$B$17</f>
        <v>20.354166666666668</v>
      </c>
      <c r="O16" s="15">
        <f>[12]Agosto!$B$18</f>
        <v>20.662500000000001</v>
      </c>
      <c r="P16" s="15">
        <f>[12]Agosto!$B$19</f>
        <v>17.033333333333331</v>
      </c>
      <c r="Q16" s="15">
        <f>[12]Agosto!$B$20</f>
        <v>17.837499999999999</v>
      </c>
      <c r="R16" s="15">
        <f>[12]Agosto!$B$21</f>
        <v>19.633333333333336</v>
      </c>
      <c r="S16" s="15">
        <f>[12]Agosto!$B$22</f>
        <v>21.591666666666669</v>
      </c>
      <c r="T16" s="15">
        <f>[12]Agosto!$B$23</f>
        <v>24</v>
      </c>
      <c r="U16" s="15">
        <f>[12]Agosto!$B$24</f>
        <v>16.237500000000001</v>
      </c>
      <c r="V16" s="15">
        <f>[12]Agosto!$B$25</f>
        <v>10.620833333333334</v>
      </c>
      <c r="W16" s="15">
        <f>[12]Agosto!$B$26</f>
        <v>10.479166666666664</v>
      </c>
      <c r="X16" s="15">
        <f>[12]Agosto!$B$27</f>
        <v>18.062500000000004</v>
      </c>
      <c r="Y16" s="15">
        <f>[12]Agosto!$B$28</f>
        <v>24.950000000000003</v>
      </c>
      <c r="Z16" s="15">
        <f>[12]Agosto!$B$29</f>
        <v>15.624999999999998</v>
      </c>
      <c r="AA16" s="15">
        <f>[12]Agosto!$B$30</f>
        <v>14.041666666666666</v>
      </c>
      <c r="AB16" s="15">
        <f>[12]Agosto!$B$31</f>
        <v>15.841666666666663</v>
      </c>
      <c r="AC16" s="15">
        <f>[12]Agosto!$B$32</f>
        <v>22.05</v>
      </c>
      <c r="AD16" s="15">
        <f>[12]Agosto!$B$33</f>
        <v>25.929166666666671</v>
      </c>
      <c r="AE16" s="15">
        <f>[12]Agosto!$B$34</f>
        <v>26.724999999999998</v>
      </c>
      <c r="AF16" s="15">
        <f>[12]Agosto!$B$35</f>
        <v>26.875</v>
      </c>
      <c r="AG16" s="95">
        <f t="shared" si="1"/>
        <v>18.396774193548385</v>
      </c>
    </row>
    <row r="17" spans="1:33" ht="17.100000000000001" customHeight="1" x14ac:dyDescent="0.2">
      <c r="A17" s="129" t="s">
        <v>8</v>
      </c>
      <c r="B17" s="15">
        <f>[13]Agosto!$B$5</f>
        <v>15.783333333333331</v>
      </c>
      <c r="C17" s="15">
        <f>[13]Agosto!$B$6</f>
        <v>18.841666666666665</v>
      </c>
      <c r="D17" s="15">
        <f>[13]Agosto!$B$7</f>
        <v>16.966666666666665</v>
      </c>
      <c r="E17" s="15">
        <f>[13]Agosto!$B$8</f>
        <v>17.416666666666661</v>
      </c>
      <c r="F17" s="15">
        <f>[13]Agosto!$B$9</f>
        <v>16.012500000000003</v>
      </c>
      <c r="G17" s="15">
        <f>[13]Agosto!$B$10</f>
        <v>16.675000000000001</v>
      </c>
      <c r="H17" s="15">
        <f>[13]Agosto!$B$11</f>
        <v>16.762499999999996</v>
      </c>
      <c r="I17" s="15">
        <f>[13]Agosto!$B$12</f>
        <v>16.612500000000001</v>
      </c>
      <c r="J17" s="15">
        <f>[13]Agosto!$B$13</f>
        <v>14.345833333333337</v>
      </c>
      <c r="K17" s="15">
        <f>[13]Agosto!$B$14</f>
        <v>12.137500000000001</v>
      </c>
      <c r="L17" s="15">
        <f>[13]Agosto!$B$15</f>
        <v>13.458333333333334</v>
      </c>
      <c r="M17" s="15">
        <f>[13]Agosto!$B$16</f>
        <v>15.633333333333335</v>
      </c>
      <c r="N17" s="15">
        <f>[13]Agosto!$B$17</f>
        <v>18.679166666666667</v>
      </c>
      <c r="O17" s="15">
        <f>[13]Agosto!$B$18</f>
        <v>19.179166666666664</v>
      </c>
      <c r="P17" s="15">
        <f>[13]Agosto!$B$19</f>
        <v>18.983333333333334</v>
      </c>
      <c r="Q17" s="15">
        <f>[13]Agosto!$B$20</f>
        <v>18.341666666666665</v>
      </c>
      <c r="R17" s="15">
        <f>[13]Agosto!$B$21</f>
        <v>18.737500000000001</v>
      </c>
      <c r="S17" s="15">
        <f>[13]Agosto!$B$22</f>
        <v>20.237500000000001</v>
      </c>
      <c r="T17" s="15">
        <f>[13]Agosto!$B$23</f>
        <v>22.575000000000003</v>
      </c>
      <c r="U17" s="15">
        <f>[13]Agosto!$B$24</f>
        <v>15.879166666666665</v>
      </c>
      <c r="V17" s="15">
        <f>[13]Agosto!$B$25</f>
        <v>10.54166666666667</v>
      </c>
      <c r="W17" s="15">
        <f>[13]Agosto!$B$26</f>
        <v>11.299999999999999</v>
      </c>
      <c r="X17" s="15">
        <f>[13]Agosto!$B$27</f>
        <v>17.599999999999998</v>
      </c>
      <c r="Y17" s="15">
        <f>[13]Agosto!$B$28</f>
        <v>23.841666666666669</v>
      </c>
      <c r="Z17" s="15">
        <f>[13]Agosto!$B$29</f>
        <v>14.791666666666664</v>
      </c>
      <c r="AA17" s="15">
        <f>[13]Agosto!$B$30</f>
        <v>12.5875</v>
      </c>
      <c r="AB17" s="15">
        <f>[13]Agosto!$B$31</f>
        <v>14.512499999999998</v>
      </c>
      <c r="AC17" s="15">
        <f>[13]Agosto!$B$32</f>
        <v>19.495833333333334</v>
      </c>
      <c r="AD17" s="15">
        <f>[13]Agosto!$B$33</f>
        <v>24.004166666666666</v>
      </c>
      <c r="AE17" s="15">
        <f>[13]Agosto!$B$34</f>
        <v>24.970833333333331</v>
      </c>
      <c r="AF17" s="15">
        <f>[13]Agosto!$B$35</f>
        <v>25.158333333333335</v>
      </c>
      <c r="AG17" s="95">
        <f t="shared" si="1"/>
        <v>17.485887096774192</v>
      </c>
    </row>
    <row r="18" spans="1:33" ht="17.100000000000001" customHeight="1" x14ac:dyDescent="0.2">
      <c r="A18" s="129" t="s">
        <v>9</v>
      </c>
      <c r="B18" s="15">
        <f>[14]Agosto!$B$5</f>
        <v>19.108333333333334</v>
      </c>
      <c r="C18" s="15">
        <f>[14]Agosto!$B$6</f>
        <v>20.75</v>
      </c>
      <c r="D18" s="15">
        <f>[14]Agosto!$B$7</f>
        <v>18.358333333333334</v>
      </c>
      <c r="E18" s="15">
        <f>[14]Agosto!$B$8</f>
        <v>17.745833333333337</v>
      </c>
      <c r="F18" s="15">
        <f>[14]Agosto!$B$9</f>
        <v>17.045833333333331</v>
      </c>
      <c r="G18" s="15">
        <f>[14]Agosto!$B$10</f>
        <v>16.445833333333333</v>
      </c>
      <c r="H18" s="15">
        <f>[14]Agosto!$B$11</f>
        <v>17.3125</v>
      </c>
      <c r="I18" s="15">
        <f>[14]Agosto!$B$12</f>
        <v>17.762499999999999</v>
      </c>
      <c r="J18" s="15">
        <f>[14]Agosto!$B$13</f>
        <v>16.016666666666669</v>
      </c>
      <c r="K18" s="15">
        <f>[14]Agosto!$B$14</f>
        <v>12.670833333333333</v>
      </c>
      <c r="L18" s="15">
        <f>[14]Agosto!$B$15</f>
        <v>15.545833333333333</v>
      </c>
      <c r="M18" s="15">
        <f>[14]Agosto!$B$16</f>
        <v>19.079166666666669</v>
      </c>
      <c r="N18" s="15">
        <f>[14]Agosto!$B$17</f>
        <v>20.066666666666663</v>
      </c>
      <c r="O18" s="15">
        <f>[14]Agosto!$B$18</f>
        <v>21.125000000000004</v>
      </c>
      <c r="P18" s="15">
        <f>[14]Agosto!$B$19</f>
        <v>19.191666666666666</v>
      </c>
      <c r="Q18" s="15">
        <f>[14]Agosto!$B$20</f>
        <v>18.475000000000005</v>
      </c>
      <c r="R18" s="15">
        <f>[14]Agosto!$B$21</f>
        <v>19.641666666666666</v>
      </c>
      <c r="S18" s="15">
        <f>[14]Agosto!$B$22</f>
        <v>21.341666666666669</v>
      </c>
      <c r="T18" s="15">
        <f>[14]Agosto!$B$23</f>
        <v>24.208333333333339</v>
      </c>
      <c r="U18" s="15">
        <f>[14]Agosto!$B$24</f>
        <v>19.716666666666672</v>
      </c>
      <c r="V18" s="15">
        <f>[14]Agosto!$B$25</f>
        <v>12.434782608695651</v>
      </c>
      <c r="W18" s="15">
        <f>[14]Agosto!$B$26</f>
        <v>11.675000000000002</v>
      </c>
      <c r="X18" s="15">
        <f>[14]Agosto!$B$27</f>
        <v>18.666666666666668</v>
      </c>
      <c r="Y18" s="15">
        <f>[14]Agosto!$B$28</f>
        <v>25.387499999999992</v>
      </c>
      <c r="Z18" s="15">
        <f>[14]Agosto!$B$29</f>
        <v>16.470833333333331</v>
      </c>
      <c r="AA18" s="15">
        <f>[14]Agosto!$B$30</f>
        <v>14.866666666666667</v>
      </c>
      <c r="AB18" s="15">
        <f>[14]Agosto!$B$31</f>
        <v>17.316666666666666</v>
      </c>
      <c r="AC18" s="15">
        <f>[14]Agosto!$B$32</f>
        <v>21.670833333333338</v>
      </c>
      <c r="AD18" s="15">
        <f>[14]Agosto!$B$33</f>
        <v>25.558333333333337</v>
      </c>
      <c r="AE18" s="15">
        <f>[14]Agosto!$B$34</f>
        <v>26.375</v>
      </c>
      <c r="AF18" s="15">
        <f>[14]Agosto!$B$35</f>
        <v>27.720833333333335</v>
      </c>
      <c r="AG18" s="95">
        <f t="shared" si="1"/>
        <v>19.024240299205236</v>
      </c>
    </row>
    <row r="19" spans="1:33" ht="17.100000000000001" customHeight="1" x14ac:dyDescent="0.2">
      <c r="A19" s="129" t="s">
        <v>46</v>
      </c>
      <c r="B19" s="15">
        <f>[15]Agosto!$B$5</f>
        <v>19.312500000000004</v>
      </c>
      <c r="C19" s="15">
        <f>[15]Agosto!$B$6</f>
        <v>21.437499999999996</v>
      </c>
      <c r="D19" s="15">
        <f>[15]Agosto!$B$7</f>
        <v>18.712500000000002</v>
      </c>
      <c r="E19" s="15">
        <f>[15]Agosto!$B$8</f>
        <v>18.229166666666664</v>
      </c>
      <c r="F19" s="15">
        <f>[15]Agosto!$B$9</f>
        <v>15.412500000000003</v>
      </c>
      <c r="G19" s="15">
        <f>[15]Agosto!$B$10</f>
        <v>18.329166666666669</v>
      </c>
      <c r="H19" s="15">
        <f>[15]Agosto!$B$11</f>
        <v>20.05</v>
      </c>
      <c r="I19" s="15">
        <f>[15]Agosto!$B$12</f>
        <v>21.733333333333334</v>
      </c>
      <c r="J19" s="15">
        <f>[15]Agosto!$B$13</f>
        <v>16.558333333333334</v>
      </c>
      <c r="K19" s="15">
        <f>[15]Agosto!$B$14</f>
        <v>13.333333333333334</v>
      </c>
      <c r="L19" s="15">
        <f>[15]Agosto!$B$15</f>
        <v>16.912499999999998</v>
      </c>
      <c r="M19" s="15">
        <f>[15]Agosto!$B$16</f>
        <v>20.158333333333328</v>
      </c>
      <c r="N19" s="15">
        <f>[15]Agosto!$B$17</f>
        <v>21.708333333333332</v>
      </c>
      <c r="O19" s="15">
        <f>[15]Agosto!$B$18</f>
        <v>20.212500000000006</v>
      </c>
      <c r="P19" s="15">
        <f>[15]Agosto!$B$19</f>
        <v>17.591666666666665</v>
      </c>
      <c r="Q19" s="15">
        <f>[15]Agosto!$B$20</f>
        <v>19.499999999999996</v>
      </c>
      <c r="R19" s="15">
        <f>[15]Agosto!$B$21</f>
        <v>22.133333333333329</v>
      </c>
      <c r="S19" s="15">
        <f>[15]Agosto!$B$22</f>
        <v>24.358333333333334</v>
      </c>
      <c r="T19" s="15">
        <f>[15]Agosto!$B$23</f>
        <v>22.866666666666671</v>
      </c>
      <c r="U19" s="15">
        <f>[15]Agosto!$B$24</f>
        <v>13.620833333333337</v>
      </c>
      <c r="V19" s="15">
        <f>[15]Agosto!$B$25</f>
        <v>10.199999999999999</v>
      </c>
      <c r="W19" s="15">
        <f>[15]Agosto!$B$26</f>
        <v>11.4125</v>
      </c>
      <c r="X19" s="15">
        <f>[15]Agosto!$B$27</f>
        <v>19.55</v>
      </c>
      <c r="Y19" s="15">
        <f>[15]Agosto!$B$28</f>
        <v>25.541666666666671</v>
      </c>
      <c r="Z19" s="15">
        <f>[15]Agosto!$B$29</f>
        <v>18.020833333333336</v>
      </c>
      <c r="AA19" s="15">
        <f>[15]Agosto!$B$30</f>
        <v>17.265217391304343</v>
      </c>
      <c r="AB19" s="15">
        <f>[15]Agosto!$B$31</f>
        <v>18.762499999999999</v>
      </c>
      <c r="AC19" s="15">
        <f>[15]Agosto!$B$32</f>
        <v>23.912500000000005</v>
      </c>
      <c r="AD19" s="15">
        <f>[15]Agosto!$B$33</f>
        <v>27.224999999999998</v>
      </c>
      <c r="AE19" s="15">
        <f>[15]Agosto!$B$34</f>
        <v>27.512499999999999</v>
      </c>
      <c r="AF19" s="15">
        <f>[15]Agosto!$B$35</f>
        <v>26.204166666666666</v>
      </c>
      <c r="AG19" s="95">
        <f t="shared" si="1"/>
        <v>19.605732819074337</v>
      </c>
    </row>
    <row r="20" spans="1:33" ht="17.100000000000001" customHeight="1" x14ac:dyDescent="0.2">
      <c r="A20" s="129" t="s">
        <v>10</v>
      </c>
      <c r="B20" s="15">
        <f>[16]Agosto!$B$5</f>
        <v>17.099999999999998</v>
      </c>
      <c r="C20" s="15">
        <f>[16]Agosto!$B$6</f>
        <v>19.962500000000002</v>
      </c>
      <c r="D20" s="15">
        <f>[16]Agosto!$B$7</f>
        <v>17.833333333333332</v>
      </c>
      <c r="E20" s="15">
        <f>[16]Agosto!$B$8</f>
        <v>17.829166666666662</v>
      </c>
      <c r="F20" s="15">
        <f>[16]Agosto!$B$9</f>
        <v>16.599999999999998</v>
      </c>
      <c r="G20" s="15">
        <f>[16]Agosto!$B$10</f>
        <v>17.016666666666669</v>
      </c>
      <c r="H20" s="15">
        <f>[16]Agosto!$B$11</f>
        <v>17.2</v>
      </c>
      <c r="I20" s="15">
        <f>[16]Agosto!$B$12</f>
        <v>17.608333333333331</v>
      </c>
      <c r="J20" s="15">
        <f>[16]Agosto!$B$13</f>
        <v>14.854166666666666</v>
      </c>
      <c r="K20" s="15">
        <f>[16]Agosto!$B$14</f>
        <v>12.033333333333333</v>
      </c>
      <c r="L20" s="15">
        <f>[16]Agosto!$B$15</f>
        <v>13.2125</v>
      </c>
      <c r="M20" s="15">
        <f>[16]Agosto!$B$16</f>
        <v>17.024999999999999</v>
      </c>
      <c r="N20" s="15">
        <f>[16]Agosto!$B$17</f>
        <v>19.937500000000004</v>
      </c>
      <c r="O20" s="15">
        <f>[16]Agosto!$B$18</f>
        <v>20.45</v>
      </c>
      <c r="P20" s="15">
        <f>[16]Agosto!$B$19</f>
        <v>18.591666666666669</v>
      </c>
      <c r="Q20" s="15">
        <f>[16]Agosto!$B$20</f>
        <v>18.387500000000003</v>
      </c>
      <c r="R20" s="15">
        <f>[16]Agosto!$B$21</f>
        <v>19.37916666666667</v>
      </c>
      <c r="S20" s="15">
        <f>[16]Agosto!$B$22</f>
        <v>21.241666666666664</v>
      </c>
      <c r="T20" s="15">
        <f>[16]Agosto!$B$23</f>
        <v>23.675000000000001</v>
      </c>
      <c r="U20" s="15">
        <f>[16]Agosto!$B$24</f>
        <v>15.808333333333332</v>
      </c>
      <c r="V20" s="15">
        <f>[16]Agosto!$B$25</f>
        <v>10.7125</v>
      </c>
      <c r="W20" s="15">
        <f>[16]Agosto!$B$26</f>
        <v>10.766666666666666</v>
      </c>
      <c r="X20" s="15">
        <f>[16]Agosto!$B$27</f>
        <v>18.262499999999999</v>
      </c>
      <c r="Y20" s="15">
        <f>[16]Agosto!$B$28</f>
        <v>25.337500000000002</v>
      </c>
      <c r="Z20" s="15">
        <f>[16]Agosto!$B$29</f>
        <v>15.904166666666667</v>
      </c>
      <c r="AA20" s="15">
        <f>[16]Agosto!$B$30</f>
        <v>13.808333333333332</v>
      </c>
      <c r="AB20" s="15">
        <f>[16]Agosto!$B$31</f>
        <v>14.458333333333334</v>
      </c>
      <c r="AC20" s="15">
        <f>[16]Agosto!$B$32</f>
        <v>21.612500000000001</v>
      </c>
      <c r="AD20" s="15">
        <f>[16]Agosto!$B$33</f>
        <v>25.904166666666672</v>
      </c>
      <c r="AE20" s="15">
        <f>[16]Agosto!$B$34</f>
        <v>26.841666666666665</v>
      </c>
      <c r="AF20" s="15">
        <f>[16]Agosto!$B$35</f>
        <v>27.433333333333334</v>
      </c>
      <c r="AG20" s="95">
        <f t="shared" ref="AG20:AG21" si="2">AVERAGE(B20:AF20)</f>
        <v>18.283467741935478</v>
      </c>
    </row>
    <row r="21" spans="1:33" ht="17.100000000000001" customHeight="1" x14ac:dyDescent="0.2">
      <c r="A21" s="129" t="s">
        <v>11</v>
      </c>
      <c r="B21" s="15">
        <f>[17]Agosto!$B$5</f>
        <v>19.204166666666662</v>
      </c>
      <c r="C21" s="15">
        <f>[17]Agosto!$B$6</f>
        <v>21.120833333333334</v>
      </c>
      <c r="D21" s="15">
        <f>[17]Agosto!$B$7</f>
        <v>19.654166666666665</v>
      </c>
      <c r="E21" s="15">
        <f>[17]Agosto!$B$8</f>
        <v>18.062499999999996</v>
      </c>
      <c r="F21" s="15">
        <f>[17]Agosto!$B$9</f>
        <v>16.741666666666667</v>
      </c>
      <c r="G21" s="15">
        <f>[17]Agosto!$B$10</f>
        <v>17.104166666666664</v>
      </c>
      <c r="H21" s="15">
        <f>[17]Agosto!$B$11</f>
        <v>18.45</v>
      </c>
      <c r="I21" s="15">
        <f>[17]Agosto!$B$12</f>
        <v>18.795833333333334</v>
      </c>
      <c r="J21" s="15">
        <f>[17]Agosto!$B$13</f>
        <v>16.795833333333331</v>
      </c>
      <c r="K21" s="15">
        <f>[17]Agosto!$B$14</f>
        <v>11.516666666666667</v>
      </c>
      <c r="L21" s="15">
        <f>[17]Agosto!$B$15</f>
        <v>13.66666666666667</v>
      </c>
      <c r="M21" s="15">
        <f>[17]Agosto!$B$16</f>
        <v>16.841666666666672</v>
      </c>
      <c r="N21" s="15">
        <f>[17]Agosto!$B$17</f>
        <v>17.687500000000004</v>
      </c>
      <c r="O21" s="15">
        <f>[17]Agosto!$B$18</f>
        <v>18.245833333333334</v>
      </c>
      <c r="P21" s="15">
        <f>[17]Agosto!$B$19</f>
        <v>18.091666666666665</v>
      </c>
      <c r="Q21" s="15">
        <f>[17]Agosto!$B$20</f>
        <v>17.758333333333329</v>
      </c>
      <c r="R21" s="15">
        <f>[17]Agosto!$B$21</f>
        <v>18.679166666666667</v>
      </c>
      <c r="S21" s="15">
        <f>[17]Agosto!$B$22</f>
        <v>21.295833333333334</v>
      </c>
      <c r="T21" s="15">
        <f>[17]Agosto!$B$23</f>
        <v>21.829166666666666</v>
      </c>
      <c r="U21" s="15">
        <f>[17]Agosto!$B$24</f>
        <v>18.479166666666668</v>
      </c>
      <c r="V21" s="15">
        <f>[17]Agosto!$B$25</f>
        <v>12.049999999999997</v>
      </c>
      <c r="W21" s="15">
        <f>[17]Agosto!$B$26</f>
        <v>11.204166666666666</v>
      </c>
      <c r="X21" s="15">
        <f>[17]Agosto!$B$27</f>
        <v>18.545833333333331</v>
      </c>
      <c r="Y21" s="15">
        <f>[17]Agosto!$B$28</f>
        <v>24.324999999999999</v>
      </c>
      <c r="Z21" s="15">
        <f>[17]Agosto!$B$29</f>
        <v>17.254166666666666</v>
      </c>
      <c r="AA21" s="15">
        <f>[17]Agosto!$B$30</f>
        <v>15.916666666666666</v>
      </c>
      <c r="AB21" s="15">
        <f>[17]Agosto!$B$31</f>
        <v>15.533333333333333</v>
      </c>
      <c r="AC21" s="15">
        <f>[17]Agosto!$B$32</f>
        <v>21.587500000000002</v>
      </c>
      <c r="AD21" s="15">
        <f>[17]Agosto!$B$33</f>
        <v>24.24166666666666</v>
      </c>
      <c r="AE21" s="15">
        <f>[17]Agosto!$B$34</f>
        <v>24.275000000000002</v>
      </c>
      <c r="AF21" s="15">
        <f>[17]Agosto!$B$35</f>
        <v>24.720833333333331</v>
      </c>
      <c r="AG21" s="95">
        <f t="shared" si="2"/>
        <v>18.376612903225805</v>
      </c>
    </row>
    <row r="22" spans="1:33" ht="17.100000000000001" customHeight="1" x14ac:dyDescent="0.2">
      <c r="A22" s="129" t="s">
        <v>12</v>
      </c>
      <c r="B22" s="15">
        <f>[18]Agosto!$B$5</f>
        <v>24.419999999999998</v>
      </c>
      <c r="C22" s="15">
        <f>[18]Agosto!$B$6</f>
        <v>25.312499999999996</v>
      </c>
      <c r="D22" s="15">
        <f>[18]Agosto!$B$7</f>
        <v>20.375</v>
      </c>
      <c r="E22" s="15" t="str">
        <f>[18]Agosto!$B$8</f>
        <v>*</v>
      </c>
      <c r="F22" s="15" t="str">
        <f>[18]Agosto!$B$9</f>
        <v>*</v>
      </c>
      <c r="G22" s="15">
        <f>[18]Agosto!$B$10</f>
        <v>21.8</v>
      </c>
      <c r="H22" s="15">
        <f>[18]Agosto!$B$11</f>
        <v>24.95</v>
      </c>
      <c r="I22" s="15">
        <f>[18]Agosto!$B$12</f>
        <v>28.362500000000001</v>
      </c>
      <c r="J22" s="15">
        <f>[18]Agosto!$B$13</f>
        <v>20.483333333333334</v>
      </c>
      <c r="K22" s="15">
        <f>[18]Agosto!$B$14</f>
        <v>18.149999999999999</v>
      </c>
      <c r="L22" s="15">
        <f>[18]Agosto!$B$15</f>
        <v>20.000000000000004</v>
      </c>
      <c r="M22" s="15">
        <f>[18]Agosto!$B$16</f>
        <v>22.852941176470591</v>
      </c>
      <c r="N22" s="15">
        <f>[18]Agosto!$B$17</f>
        <v>24.318749999999998</v>
      </c>
      <c r="O22" s="15">
        <f>[18]Agosto!$B$18</f>
        <v>26.530769230769231</v>
      </c>
      <c r="P22" s="15">
        <f>[18]Agosto!$B$19</f>
        <v>22.774999999999999</v>
      </c>
      <c r="Q22" s="15">
        <f>[18]Agosto!$B$20</f>
        <v>22.609090909090909</v>
      </c>
      <c r="R22" s="15">
        <f>[18]Agosto!$B$21</f>
        <v>23.633333333333336</v>
      </c>
      <c r="S22" s="15">
        <f>[18]Agosto!$B$22</f>
        <v>28.450000000000003</v>
      </c>
      <c r="T22" s="15">
        <f>[18]Agosto!$B$23</f>
        <v>27.666666666666668</v>
      </c>
      <c r="U22" s="15">
        <f>[18]Agosto!$B$24</f>
        <v>17.86</v>
      </c>
      <c r="V22" s="15">
        <f>[18]Agosto!$B$25</f>
        <v>14.4</v>
      </c>
      <c r="W22" s="15">
        <f>[18]Agosto!$B$26</f>
        <v>14.1</v>
      </c>
      <c r="X22" s="15">
        <f>[18]Agosto!$B$27</f>
        <v>25.211111111111112</v>
      </c>
      <c r="Y22" s="15">
        <f>[18]Agosto!$B$28</f>
        <v>31.230000000000008</v>
      </c>
      <c r="Z22" s="15">
        <f>[18]Agosto!$B$29</f>
        <v>20.54</v>
      </c>
      <c r="AA22" s="15">
        <f>[18]Agosto!$B$30</f>
        <v>21.008333333333336</v>
      </c>
      <c r="AB22" s="15">
        <f>[18]Agosto!$B$31</f>
        <v>24.291666666666668</v>
      </c>
      <c r="AC22" s="15">
        <f>[18]Agosto!$B$32</f>
        <v>27.283333333333335</v>
      </c>
      <c r="AD22" s="15">
        <f>[18]Agosto!$B$33</f>
        <v>33.112499999999997</v>
      </c>
      <c r="AE22" s="15">
        <f>[18]Agosto!$B$34</f>
        <v>32.611111111111114</v>
      </c>
      <c r="AF22" s="15">
        <f>[18]Agosto!$B$35</f>
        <v>32.544444444444444</v>
      </c>
      <c r="AG22" s="95">
        <f t="shared" ref="AG22:AG32" si="3">AVERAGE(B22:AF22)</f>
        <v>24.03042705688496</v>
      </c>
    </row>
    <row r="23" spans="1:33" ht="17.100000000000001" customHeight="1" x14ac:dyDescent="0.2">
      <c r="A23" s="129" t="s">
        <v>13</v>
      </c>
      <c r="B23" s="15">
        <f>[19]Agosto!$B$5</f>
        <v>19.441666666666666</v>
      </c>
      <c r="C23" s="15">
        <f>[19]Agosto!$B$6</f>
        <v>21.220833333333331</v>
      </c>
      <c r="D23" s="15">
        <f>[19]Agosto!$B$7</f>
        <v>21.545833333333334</v>
      </c>
      <c r="E23" s="15">
        <f>[19]Agosto!$B$8</f>
        <v>19.208333333333332</v>
      </c>
      <c r="F23" s="15">
        <f>[19]Agosto!$B$9</f>
        <v>15.54166666666667</v>
      </c>
      <c r="G23" s="15">
        <f>[19]Agosto!$B$10</f>
        <v>18.283333333333335</v>
      </c>
      <c r="H23" s="15">
        <f>[19]Agosto!$B$11</f>
        <v>21.770833333333332</v>
      </c>
      <c r="I23" s="15">
        <f>[19]Agosto!$B$12</f>
        <v>24.158333333333335</v>
      </c>
      <c r="J23" s="15">
        <f>[19]Agosto!$B$13</f>
        <v>19.279166666666665</v>
      </c>
      <c r="K23" s="15">
        <f>[19]Agosto!$B$14</f>
        <v>16.108333333333331</v>
      </c>
      <c r="L23" s="15">
        <f>[19]Agosto!$B$15</f>
        <v>18.091666666666665</v>
      </c>
      <c r="M23" s="15">
        <f>[19]Agosto!$B$16</f>
        <v>20.75</v>
      </c>
      <c r="N23" s="15">
        <f>[19]Agosto!$B$17</f>
        <v>22.5</v>
      </c>
      <c r="O23" s="15">
        <f>[19]Agosto!$B$18</f>
        <v>22.649999999999995</v>
      </c>
      <c r="P23" s="15">
        <f>[19]Agosto!$B$19</f>
        <v>22.150000000000002</v>
      </c>
      <c r="Q23" s="15">
        <f>[19]Agosto!$B$20</f>
        <v>21.433333333333334</v>
      </c>
      <c r="R23" s="15">
        <f>[19]Agosto!$B$21</f>
        <v>22.254166666666666</v>
      </c>
      <c r="S23" s="15">
        <f>[19]Agosto!$B$22</f>
        <v>23.412499999999998</v>
      </c>
      <c r="T23" s="15">
        <f>[19]Agosto!$B$23</f>
        <v>23.504166666666666</v>
      </c>
      <c r="U23" s="15">
        <f>[19]Agosto!$B$24</f>
        <v>14.891666666666667</v>
      </c>
      <c r="V23" s="15">
        <f>[19]Agosto!$B$25</f>
        <v>13.095833333333333</v>
      </c>
      <c r="W23" s="15">
        <f>[19]Agosto!$B$26</f>
        <v>12.800000000000002</v>
      </c>
      <c r="X23" s="15">
        <f>[19]Agosto!$B$27</f>
        <v>20.312500000000004</v>
      </c>
      <c r="Y23" s="15">
        <f>[19]Agosto!$B$28</f>
        <v>26.112500000000001</v>
      </c>
      <c r="Z23" s="15">
        <f>[19]Agosto!$B$29</f>
        <v>21.245833333333334</v>
      </c>
      <c r="AA23" s="15">
        <f>[19]Agosto!$B$30</f>
        <v>17.45</v>
      </c>
      <c r="AB23" s="15">
        <f>[19]Agosto!$B$31</f>
        <v>18.462500000000002</v>
      </c>
      <c r="AC23" s="15">
        <f>[19]Agosto!$B$32</f>
        <v>23.100000000000005</v>
      </c>
      <c r="AD23" s="15">
        <f>[19]Agosto!$B$33</f>
        <v>26.825000000000003</v>
      </c>
      <c r="AE23" s="15">
        <f>[19]Agosto!$B$34</f>
        <v>26.941666666666666</v>
      </c>
      <c r="AF23" s="15">
        <f>[19]Agosto!$B$35</f>
        <v>28.441666666666663</v>
      </c>
      <c r="AG23" s="95">
        <f t="shared" si="3"/>
        <v>20.741397849462366</v>
      </c>
    </row>
    <row r="24" spans="1:33" ht="17.100000000000001" customHeight="1" x14ac:dyDescent="0.2">
      <c r="A24" s="129" t="s">
        <v>14</v>
      </c>
      <c r="B24" s="15">
        <f>[20]Agosto!$B$5</f>
        <v>23.154166666666669</v>
      </c>
      <c r="C24" s="15">
        <f>[20]Agosto!$B$6</f>
        <v>23.495833333333334</v>
      </c>
      <c r="D24" s="15">
        <f>[20]Agosto!$B$7</f>
        <v>24.404166666666669</v>
      </c>
      <c r="E24" s="15">
        <f>[20]Agosto!$B$8</f>
        <v>22.245833333333334</v>
      </c>
      <c r="F24" s="15">
        <f>[20]Agosto!$B$9</f>
        <v>22.095833333333331</v>
      </c>
      <c r="G24" s="15">
        <f>[20]Agosto!$B$10</f>
        <v>19.095833333333335</v>
      </c>
      <c r="H24" s="15">
        <f>[20]Agosto!$B$11</f>
        <v>20.387499999999999</v>
      </c>
      <c r="I24" s="15">
        <f>[20]Agosto!$B$12</f>
        <v>24.333333333333339</v>
      </c>
      <c r="J24" s="15">
        <f>[20]Agosto!$B$13</f>
        <v>20.862500000000001</v>
      </c>
      <c r="K24" s="15">
        <f>[20]Agosto!$B$14</f>
        <v>16.166666666666668</v>
      </c>
      <c r="L24" s="15">
        <f>[20]Agosto!$B$15</f>
        <v>16.3</v>
      </c>
      <c r="M24" s="15">
        <f>[20]Agosto!$B$16</f>
        <v>18.233333333333331</v>
      </c>
      <c r="N24" s="15">
        <f>[20]Agosto!$B$17</f>
        <v>20.108333333333331</v>
      </c>
      <c r="O24" s="15">
        <f>[20]Agosto!$B$18</f>
        <v>21.816666666666666</v>
      </c>
      <c r="P24" s="15">
        <f>[20]Agosto!$B$19</f>
        <v>23.537500000000005</v>
      </c>
      <c r="Q24" s="15">
        <f>[20]Agosto!$B$20</f>
        <v>21.545833333333334</v>
      </c>
      <c r="R24" s="15">
        <f>[20]Agosto!$B$21</f>
        <v>22.5</v>
      </c>
      <c r="S24" s="15">
        <f>[20]Agosto!$B$22</f>
        <v>24.091666666666665</v>
      </c>
      <c r="T24" s="15">
        <f>[20]Agosto!$B$23</f>
        <v>25.408333333333328</v>
      </c>
      <c r="U24" s="15">
        <f>[20]Agosto!$B$24</f>
        <v>25.429166666666671</v>
      </c>
      <c r="V24" s="15">
        <f>[20]Agosto!$B$25</f>
        <v>23.083333333333332</v>
      </c>
      <c r="W24" s="15">
        <f>[20]Agosto!$B$26</f>
        <v>21.820833333333329</v>
      </c>
      <c r="X24" s="15">
        <f>[20]Agosto!$B$27</f>
        <v>24.658333333333331</v>
      </c>
      <c r="Y24" s="15">
        <f>[20]Agosto!$B$28</f>
        <v>27.237500000000001</v>
      </c>
      <c r="Z24" s="15">
        <f>[20]Agosto!$B$29</f>
        <v>20.724999999999998</v>
      </c>
      <c r="AA24" s="15">
        <f>[20]Agosto!$B$30</f>
        <v>19.458333333333332</v>
      </c>
      <c r="AB24" s="15">
        <f>[20]Agosto!$B$31</f>
        <v>20.491666666666667</v>
      </c>
      <c r="AC24" s="15">
        <f>[20]Agosto!$B$32</f>
        <v>25.258333333333336</v>
      </c>
      <c r="AD24" s="15">
        <f>[20]Agosto!$B$33</f>
        <v>26.370833333333334</v>
      </c>
      <c r="AE24" s="15">
        <f>[20]Agosto!$B$34</f>
        <v>25.691666666666666</v>
      </c>
      <c r="AF24" s="15">
        <f>[20]Agosto!$B$35</f>
        <v>27.329166666666676</v>
      </c>
      <c r="AG24" s="95">
        <f t="shared" si="3"/>
        <v>22.494758064516127</v>
      </c>
    </row>
    <row r="25" spans="1:33" ht="17.100000000000001" customHeight="1" x14ac:dyDescent="0.2">
      <c r="A25" s="129" t="s">
        <v>15</v>
      </c>
      <c r="B25" s="15">
        <f>[21]Agosto!$B$5</f>
        <v>16.591666666666665</v>
      </c>
      <c r="C25" s="15">
        <f>[21]Agosto!$B$6</f>
        <v>17.399999999999999</v>
      </c>
      <c r="D25" s="15">
        <f>[21]Agosto!$B$7</f>
        <v>16.233333333333338</v>
      </c>
      <c r="E25" s="15">
        <f>[21]Agosto!$B$8</f>
        <v>16.0625</v>
      </c>
      <c r="F25" s="15">
        <f>[21]Agosto!$B$9</f>
        <v>14.450000000000001</v>
      </c>
      <c r="G25" s="15">
        <f>[21]Agosto!$B$10</f>
        <v>16.020833333333332</v>
      </c>
      <c r="H25" s="15">
        <f>[21]Agosto!$B$11</f>
        <v>16.599999999999998</v>
      </c>
      <c r="I25" s="15">
        <f>[21]Agosto!$B$12</f>
        <v>17.224999999999998</v>
      </c>
      <c r="J25" s="15">
        <f>[21]Agosto!$B$13</f>
        <v>12.095833333333331</v>
      </c>
      <c r="K25" s="15">
        <f>[21]Agosto!$B$14</f>
        <v>11.5625</v>
      </c>
      <c r="L25" s="15">
        <f>[21]Agosto!$B$15</f>
        <v>15.429166666666665</v>
      </c>
      <c r="M25" s="15">
        <f>[21]Agosto!$B$16</f>
        <v>17.270833333333332</v>
      </c>
      <c r="N25" s="15">
        <f>[21]Agosto!$B$17</f>
        <v>18.333333333333332</v>
      </c>
      <c r="O25" s="15">
        <f>[21]Agosto!$B$18</f>
        <v>17.287499999999998</v>
      </c>
      <c r="P25" s="15">
        <f>[21]Agosto!$B$19</f>
        <v>15.258333333333333</v>
      </c>
      <c r="Q25" s="15">
        <f>[21]Agosto!$B$20</f>
        <v>17.575000000000003</v>
      </c>
      <c r="R25" s="15">
        <f>[21]Agosto!$B$21</f>
        <v>18.037500000000001</v>
      </c>
      <c r="S25" s="15">
        <f>[21]Agosto!$B$22</f>
        <v>19.537499999999998</v>
      </c>
      <c r="T25" s="15">
        <f>[21]Agosto!$B$23</f>
        <v>20.787499999999998</v>
      </c>
      <c r="U25" s="15">
        <f>[21]Agosto!$B$24</f>
        <v>10.412500000000001</v>
      </c>
      <c r="V25" s="15">
        <f>[21]Agosto!$B$25</f>
        <v>7.2583333333333329</v>
      </c>
      <c r="W25" s="15">
        <f>[21]Agosto!$B$26</f>
        <v>8.9250000000000007</v>
      </c>
      <c r="X25" s="15">
        <f>[21]Agosto!$B$27</f>
        <v>17.745833333333334</v>
      </c>
      <c r="Y25" s="15">
        <f>[21]Agosto!$B$28</f>
        <v>22.779166666666669</v>
      </c>
      <c r="Z25" s="15">
        <f>[21]Agosto!$B$29</f>
        <v>13.104166666666666</v>
      </c>
      <c r="AA25" s="15">
        <f>[21]Agosto!$B$30</f>
        <v>13.0375</v>
      </c>
      <c r="AB25" s="15">
        <f>[21]Agosto!$B$31</f>
        <v>15.358333333333329</v>
      </c>
      <c r="AC25" s="15">
        <f>[21]Agosto!$B$32</f>
        <v>20.204166666666662</v>
      </c>
      <c r="AD25" s="15">
        <f>[21]Agosto!$B$33</f>
        <v>23.4375</v>
      </c>
      <c r="AE25" s="15">
        <f>[21]Agosto!$B$34</f>
        <v>24.558333333333337</v>
      </c>
      <c r="AF25" s="15">
        <f>[21]Agosto!$B$35</f>
        <v>26.808333333333334</v>
      </c>
      <c r="AG25" s="95">
        <f t="shared" si="3"/>
        <v>16.689919354838711</v>
      </c>
    </row>
    <row r="26" spans="1:33" ht="17.100000000000001" customHeight="1" x14ac:dyDescent="0.2">
      <c r="A26" s="129" t="s">
        <v>16</v>
      </c>
      <c r="B26" s="15">
        <f>[22]Agosto!$B$5</f>
        <v>18.158333333333331</v>
      </c>
      <c r="C26" s="15">
        <f>[22]Agosto!$B$6</f>
        <v>18.208333333333336</v>
      </c>
      <c r="D26" s="15">
        <f>[22]Agosto!$B$7</f>
        <v>16.379166666666674</v>
      </c>
      <c r="E26" s="15">
        <f>[22]Agosto!$B$8</f>
        <v>14.666666666666666</v>
      </c>
      <c r="F26" s="15">
        <f>[22]Agosto!$B$9</f>
        <v>13.470833333333337</v>
      </c>
      <c r="G26" s="15">
        <f>[22]Agosto!$B$10</f>
        <v>17.654166666666665</v>
      </c>
      <c r="H26" s="15">
        <f>[22]Agosto!$B$11</f>
        <v>20.054166666666671</v>
      </c>
      <c r="I26" s="15">
        <f>[22]Agosto!$B$12</f>
        <v>22.191666666666666</v>
      </c>
      <c r="J26" s="15">
        <f>[22]Agosto!$B$13</f>
        <v>16.12916666666667</v>
      </c>
      <c r="K26" s="15">
        <f>[22]Agosto!$B$14</f>
        <v>16.517647058823531</v>
      </c>
      <c r="L26" s="15">
        <f>[22]Agosto!$B$15</f>
        <v>17.479166666666664</v>
      </c>
      <c r="M26" s="15">
        <f>[22]Agosto!$B$16</f>
        <v>21.391304347826086</v>
      </c>
      <c r="N26" s="15">
        <f>[22]Agosto!$B$17</f>
        <v>23.433333333333337</v>
      </c>
      <c r="O26" s="15">
        <f>[22]Agosto!$B$18</f>
        <v>21.662499999999998</v>
      </c>
      <c r="P26" s="15">
        <f>[22]Agosto!$B$19</f>
        <v>18.104166666666668</v>
      </c>
      <c r="Q26" s="15">
        <f>[22]Agosto!$B$20</f>
        <v>18.579166666666666</v>
      </c>
      <c r="R26" s="15">
        <f>[22]Agosto!$B$21</f>
        <v>22.137499999999999</v>
      </c>
      <c r="S26" s="15">
        <f>[22]Agosto!$B$22</f>
        <v>24.583333333333339</v>
      </c>
      <c r="T26" s="15">
        <f>[22]Agosto!$B$23</f>
        <v>21.312500000000004</v>
      </c>
      <c r="U26" s="15">
        <f>[22]Agosto!$B$24</f>
        <v>10.866666666666667</v>
      </c>
      <c r="V26" s="15">
        <f>[22]Agosto!$B$25</f>
        <v>9.3913043478260878</v>
      </c>
      <c r="W26" s="15">
        <f>[22]Agosto!$B$26</f>
        <v>11.408333333333333</v>
      </c>
      <c r="X26" s="15">
        <f>[22]Agosto!$B$27</f>
        <v>20.204347826086956</v>
      </c>
      <c r="Y26" s="15">
        <f>[22]Agosto!$B$28</f>
        <v>27.274999999999995</v>
      </c>
      <c r="Z26" s="15">
        <f>[22]Agosto!$B$29</f>
        <v>18.154166666666665</v>
      </c>
      <c r="AA26" s="15">
        <f>[22]Agosto!$B$30</f>
        <v>16.454166666666666</v>
      </c>
      <c r="AB26" s="15">
        <f>[22]Agosto!$B$31</f>
        <v>17.783333333333335</v>
      </c>
      <c r="AC26" s="15">
        <f>[22]Agosto!$B$32</f>
        <v>23.708333333333332</v>
      </c>
      <c r="AD26" s="15">
        <f>[22]Agosto!$B$33</f>
        <v>27.766666666666669</v>
      </c>
      <c r="AE26" s="15">
        <f>[22]Agosto!$B$34</f>
        <v>29.720833333333331</v>
      </c>
      <c r="AF26" s="15">
        <f>[22]Agosto!$B$35</f>
        <v>29.816666666666666</v>
      </c>
      <c r="AG26" s="95">
        <f t="shared" si="3"/>
        <v>19.505256029480517</v>
      </c>
    </row>
    <row r="27" spans="1:33" ht="17.100000000000001" customHeight="1" x14ac:dyDescent="0.2">
      <c r="A27" s="129" t="s">
        <v>17</v>
      </c>
      <c r="B27" s="15">
        <f>[23]Agosto!$B$5</f>
        <v>18.849999999999998</v>
      </c>
      <c r="C27" s="15">
        <f>[23]Agosto!$B$6</f>
        <v>20.162500000000001</v>
      </c>
      <c r="D27" s="15">
        <f>[23]Agosto!$B$7</f>
        <v>19.720833333333339</v>
      </c>
      <c r="E27" s="15">
        <f>[23]Agosto!$B$8</f>
        <v>18.104166666666668</v>
      </c>
      <c r="F27" s="15">
        <f>[23]Agosto!$B$9</f>
        <v>17.195833333333336</v>
      </c>
      <c r="G27" s="15">
        <f>[23]Agosto!$B$10</f>
        <v>17.100000000000001</v>
      </c>
      <c r="H27" s="15">
        <f>[23]Agosto!$B$11</f>
        <v>18.837500000000002</v>
      </c>
      <c r="I27" s="15">
        <f>[23]Agosto!$B$12</f>
        <v>18.824999999999992</v>
      </c>
      <c r="J27" s="15">
        <f>[23]Agosto!$B$13</f>
        <v>17.045833333333338</v>
      </c>
      <c r="K27" s="15">
        <f>[23]Agosto!$B$14</f>
        <v>11.575000000000001</v>
      </c>
      <c r="L27" s="15">
        <f>[23]Agosto!$B$15</f>
        <v>12.933333333333335</v>
      </c>
      <c r="M27" s="15">
        <f>[23]Agosto!$B$16</f>
        <v>15.545833333333334</v>
      </c>
      <c r="N27" s="15">
        <f>[23]Agosto!$B$17</f>
        <v>17.587499999999995</v>
      </c>
      <c r="O27" s="15">
        <f>[23]Agosto!$B$18</f>
        <v>18.458333333333332</v>
      </c>
      <c r="P27" s="15">
        <f>[23]Agosto!$B$19</f>
        <v>17.733333333333334</v>
      </c>
      <c r="Q27" s="15">
        <f>[23]Agosto!$B$20</f>
        <v>17.116666666666667</v>
      </c>
      <c r="R27" s="15">
        <f>[23]Agosto!$B$21</f>
        <v>18.895833333333332</v>
      </c>
      <c r="S27" s="15">
        <f>[23]Agosto!$B$22</f>
        <v>21.174999999999994</v>
      </c>
      <c r="T27" s="15">
        <f>[23]Agosto!$B$23</f>
        <v>22.441666666666663</v>
      </c>
      <c r="U27" s="15">
        <f>[23]Agosto!$B$24</f>
        <v>19.516666666666666</v>
      </c>
      <c r="V27" s="15">
        <f>[23]Agosto!$B$25</f>
        <v>12.395833333333334</v>
      </c>
      <c r="W27" s="15">
        <f>[23]Agosto!$B$26</f>
        <v>11.575000000000001</v>
      </c>
      <c r="X27" s="15">
        <f>[23]Agosto!$B$27</f>
        <v>19.462500000000002</v>
      </c>
      <c r="Y27" s="15">
        <f>[23]Agosto!$B$28</f>
        <v>26.5</v>
      </c>
      <c r="Z27" s="15">
        <f>[23]Agosto!$B$29</f>
        <v>17.658333333333335</v>
      </c>
      <c r="AA27" s="15">
        <f>[23]Agosto!$B$30</f>
        <v>15.516666666666666</v>
      </c>
      <c r="AB27" s="15">
        <f>[23]Agosto!$B$31</f>
        <v>14.958333333333334</v>
      </c>
      <c r="AC27" s="15">
        <f>[23]Agosto!$B$32</f>
        <v>21.987499999999994</v>
      </c>
      <c r="AD27" s="15">
        <f>[23]Agosto!$B$33</f>
        <v>26.137500000000003</v>
      </c>
      <c r="AE27" s="15">
        <f>[23]Agosto!$B$34</f>
        <v>26.591666666666665</v>
      </c>
      <c r="AF27" s="15">
        <f>[23]Agosto!$B$35</f>
        <v>26.629166666666666</v>
      </c>
      <c r="AG27" s="95">
        <f t="shared" si="3"/>
        <v>18.652688172043014</v>
      </c>
    </row>
    <row r="28" spans="1:33" ht="17.100000000000001" customHeight="1" x14ac:dyDescent="0.2">
      <c r="A28" s="129" t="s">
        <v>18</v>
      </c>
      <c r="B28" s="15">
        <f>[24]Agosto!$B$5</f>
        <v>19.999999999999996</v>
      </c>
      <c r="C28" s="15">
        <f>[24]Agosto!$B$6</f>
        <v>22.037500000000005</v>
      </c>
      <c r="D28" s="15">
        <f>[24]Agosto!$B$7</f>
        <v>23.025000000000002</v>
      </c>
      <c r="E28" s="15">
        <f>[24]Agosto!$B$8</f>
        <v>19.170833333333334</v>
      </c>
      <c r="F28" s="15">
        <f>[24]Agosto!$B$9</f>
        <v>18.324999999999999</v>
      </c>
      <c r="G28" s="15">
        <f>[24]Agosto!$B$10</f>
        <v>16.137499999999999</v>
      </c>
      <c r="H28" s="15">
        <f>[24]Agosto!$B$11</f>
        <v>20.020833333333332</v>
      </c>
      <c r="I28" s="15">
        <f>[24]Agosto!$B$12</f>
        <v>20.718181818181822</v>
      </c>
      <c r="J28" s="15">
        <f>[24]Agosto!$B$13</f>
        <v>21.533333333333331</v>
      </c>
      <c r="K28" s="15">
        <f>[24]Agosto!$B$14</f>
        <v>22.039999999999996</v>
      </c>
      <c r="L28" s="15">
        <f>[24]Agosto!$B$15</f>
        <v>18.358333333333331</v>
      </c>
      <c r="M28" s="15">
        <f>[24]Agosto!$B$16</f>
        <v>21.270833333333332</v>
      </c>
      <c r="N28" s="15">
        <f>[24]Agosto!$B$17</f>
        <v>21.970833333333331</v>
      </c>
      <c r="O28" s="15">
        <f>[24]Agosto!$B$18</f>
        <v>23.491666666666664</v>
      </c>
      <c r="P28" s="15">
        <f>[24]Agosto!$B$19</f>
        <v>22.616666666666664</v>
      </c>
      <c r="Q28" s="15">
        <f>[24]Agosto!$B$20</f>
        <v>19.529166666666669</v>
      </c>
      <c r="R28" s="15">
        <f>[24]Agosto!$B$21</f>
        <v>20.74583333333333</v>
      </c>
      <c r="S28" s="15">
        <f>[24]Agosto!$B$22</f>
        <v>22.69583333333334</v>
      </c>
      <c r="T28" s="15">
        <f>[24]Agosto!$B$23</f>
        <v>24.291666666666668</v>
      </c>
      <c r="U28" s="15">
        <f>[24]Agosto!$B$24</f>
        <v>19.374999999999996</v>
      </c>
      <c r="V28" s="15">
        <f>[24]Agosto!$B$25</f>
        <v>15.229166666666666</v>
      </c>
      <c r="W28" s="15">
        <f>[24]Agosto!$B$26</f>
        <v>16.145833333333332</v>
      </c>
      <c r="X28" s="15">
        <f>[24]Agosto!$B$27</f>
        <v>22.212500000000002</v>
      </c>
      <c r="Y28" s="15">
        <f>[24]Agosto!$B$28</f>
        <v>26.545833333333334</v>
      </c>
      <c r="Z28" s="15">
        <f>[24]Agosto!$B$29</f>
        <v>19.512499999999999</v>
      </c>
      <c r="AA28" s="15">
        <f>[24]Agosto!$B$30</f>
        <v>16.895833333333332</v>
      </c>
      <c r="AB28" s="15">
        <f>[24]Agosto!$B$31</f>
        <v>19.520833333333329</v>
      </c>
      <c r="AC28" s="15">
        <f>[24]Agosto!$B$32</f>
        <v>23.837500000000002</v>
      </c>
      <c r="AD28" s="15">
        <f>[24]Agosto!$B$33</f>
        <v>25.958333333333339</v>
      </c>
      <c r="AE28" s="15">
        <f>[24]Agosto!$B$34</f>
        <v>26.049999999999997</v>
      </c>
      <c r="AF28" s="15">
        <f>[24]Agosto!$B$35</f>
        <v>25.316666666666659</v>
      </c>
      <c r="AG28" s="95">
        <f t="shared" si="3"/>
        <v>21.115452101661781</v>
      </c>
    </row>
    <row r="29" spans="1:33" ht="17.100000000000001" customHeight="1" x14ac:dyDescent="0.2">
      <c r="A29" s="129" t="s">
        <v>19</v>
      </c>
      <c r="B29" s="15">
        <f>[25]Agosto!$B$5</f>
        <v>14.5375</v>
      </c>
      <c r="C29" s="15">
        <f>[25]Agosto!$B$6</f>
        <v>17.700000000000006</v>
      </c>
      <c r="D29" s="15">
        <f>[25]Agosto!$B$7</f>
        <v>16.541666666666664</v>
      </c>
      <c r="E29" s="15">
        <f>[25]Agosto!$B$8</f>
        <v>16.816666666666666</v>
      </c>
      <c r="F29" s="15">
        <f>[25]Agosto!$B$9</f>
        <v>14.220833333333337</v>
      </c>
      <c r="G29" s="15">
        <f>[25]Agosto!$B$10</f>
        <v>14.174999999999999</v>
      </c>
      <c r="H29" s="15">
        <f>[25]Agosto!$B$11</f>
        <v>16.191666666666663</v>
      </c>
      <c r="I29" s="15">
        <f>[25]Agosto!$B$12</f>
        <v>16.841666666666669</v>
      </c>
      <c r="J29" s="15">
        <f>[25]Agosto!$B$13</f>
        <v>12.416666666666666</v>
      </c>
      <c r="K29" s="15">
        <f>[25]Agosto!$B$14</f>
        <v>11.475000000000001</v>
      </c>
      <c r="L29" s="15">
        <f>[25]Agosto!$B$15</f>
        <v>12.983333333333334</v>
      </c>
      <c r="M29" s="15">
        <f>[25]Agosto!$B$16</f>
        <v>16.712500000000002</v>
      </c>
      <c r="N29" s="15">
        <f>[25]Agosto!$B$17</f>
        <v>18.887499999999999</v>
      </c>
      <c r="O29" s="15">
        <f>[25]Agosto!$B$18</f>
        <v>19.233333333333331</v>
      </c>
      <c r="P29" s="15">
        <f>[25]Agosto!$B$19</f>
        <v>17.525000000000002</v>
      </c>
      <c r="Q29" s="15">
        <f>[25]Agosto!$B$20</f>
        <v>18.370833333333334</v>
      </c>
      <c r="R29" s="15">
        <f>[25]Agosto!$B$21</f>
        <v>18.958333333333332</v>
      </c>
      <c r="S29" s="15">
        <f>[25]Agosto!$B$22</f>
        <v>20.454166666666669</v>
      </c>
      <c r="T29" s="15">
        <f>[25]Agosto!$B$23</f>
        <v>22.150000000000002</v>
      </c>
      <c r="U29" s="15">
        <f>[25]Agosto!$B$24</f>
        <v>12.08333333333333</v>
      </c>
      <c r="V29" s="15">
        <f>[25]Agosto!$B$25</f>
        <v>8.0041666666666664</v>
      </c>
      <c r="W29" s="15">
        <f>[25]Agosto!$B$26</f>
        <v>9.2125000000000004</v>
      </c>
      <c r="X29" s="15">
        <f>[25]Agosto!$B$27</f>
        <v>16.470833333333331</v>
      </c>
      <c r="Y29" s="15">
        <f>[25]Agosto!$B$28</f>
        <v>22.899999999999995</v>
      </c>
      <c r="Z29" s="15">
        <f>[25]Agosto!$B$29</f>
        <v>13.283333333333333</v>
      </c>
      <c r="AA29" s="15">
        <f>[25]Agosto!$B$30</f>
        <v>11.520833333333334</v>
      </c>
      <c r="AB29" s="15">
        <f>[25]Agosto!$B$31</f>
        <v>15.070833333333333</v>
      </c>
      <c r="AC29" s="15">
        <f>[25]Agosto!$B$32</f>
        <v>20.416666666666668</v>
      </c>
      <c r="AD29" s="15">
        <f>[25]Agosto!$B$33</f>
        <v>24.775000000000002</v>
      </c>
      <c r="AE29" s="15">
        <f>[25]Agosto!$B$34</f>
        <v>25.291666666666668</v>
      </c>
      <c r="AF29" s="15">
        <f>[25]Agosto!$B$35</f>
        <v>22.729166666666668</v>
      </c>
      <c r="AG29" s="95">
        <f t="shared" si="3"/>
        <v>16.708064516129028</v>
      </c>
    </row>
    <row r="30" spans="1:33" ht="17.100000000000001" customHeight="1" x14ac:dyDescent="0.2">
      <c r="A30" s="129" t="s">
        <v>31</v>
      </c>
      <c r="B30" s="15">
        <f>[26]Agosto!$B$5</f>
        <v>18.775000000000002</v>
      </c>
      <c r="C30" s="15">
        <f>[26]Agosto!$B$6</f>
        <v>21.787500000000005</v>
      </c>
      <c r="D30" s="15">
        <f>[26]Agosto!$B$7</f>
        <v>20.287500000000005</v>
      </c>
      <c r="E30" s="15">
        <f>[26]Agosto!$B$8</f>
        <v>17.716666666666665</v>
      </c>
      <c r="F30" s="15">
        <f>[26]Agosto!$B$9</f>
        <v>16.749999999999996</v>
      </c>
      <c r="G30" s="15">
        <f>[26]Agosto!$B$10</f>
        <v>16.970833333333331</v>
      </c>
      <c r="H30" s="15">
        <f>[26]Agosto!$B$11</f>
        <v>19.612500000000001</v>
      </c>
      <c r="I30" s="15">
        <f>[26]Agosto!$B$12</f>
        <v>21.387499999999999</v>
      </c>
      <c r="J30" s="15">
        <f>[26]Agosto!$B$13</f>
        <v>17.391666666666669</v>
      </c>
      <c r="K30" s="15">
        <f>[26]Agosto!$B$14</f>
        <v>12.858333333333334</v>
      </c>
      <c r="L30" s="15">
        <f>[26]Agosto!$B$15</f>
        <v>15.6875</v>
      </c>
      <c r="M30" s="15">
        <f>[26]Agosto!$B$16</f>
        <v>19.120833333333334</v>
      </c>
      <c r="N30" s="15">
        <f>[26]Agosto!$B$17</f>
        <v>20.945833333333329</v>
      </c>
      <c r="O30" s="15">
        <f>[26]Agosto!$B$18</f>
        <v>21.945833333333336</v>
      </c>
      <c r="P30" s="15">
        <f>[26]Agosto!$B$19</f>
        <v>18.708333333333332</v>
      </c>
      <c r="Q30" s="15">
        <f>[26]Agosto!$B$20</f>
        <v>17.370833333333334</v>
      </c>
      <c r="R30" s="15">
        <f>[26]Agosto!$B$21</f>
        <v>19.787500000000001</v>
      </c>
      <c r="S30" s="15">
        <f>[26]Agosto!$B$22</f>
        <v>23.079166666666669</v>
      </c>
      <c r="T30" s="15">
        <f>[26]Agosto!$B$23</f>
        <v>24.8125</v>
      </c>
      <c r="U30" s="15">
        <f>[26]Agosto!$B$24</f>
        <v>18.662499999999998</v>
      </c>
      <c r="V30" s="15">
        <f>[26]Agosto!$B$25</f>
        <v>12.58333333333333</v>
      </c>
      <c r="W30" s="15">
        <f>[26]Agosto!$B$26</f>
        <v>12.341666666666663</v>
      </c>
      <c r="X30" s="15">
        <f>[26]Agosto!$B$27</f>
        <v>19.995833333333334</v>
      </c>
      <c r="Y30" s="15">
        <f>[26]Agosto!$B$28</f>
        <v>26.729166666666661</v>
      </c>
      <c r="Z30" s="15">
        <f>[26]Agosto!$B$29</f>
        <v>17.533333333333335</v>
      </c>
      <c r="AA30" s="15">
        <f>[26]Agosto!$B$30</f>
        <v>15.391666666666666</v>
      </c>
      <c r="AB30" s="15">
        <f>[26]Agosto!$B$31</f>
        <v>17.224999999999998</v>
      </c>
      <c r="AC30" s="15">
        <f>[26]Agosto!$B$32</f>
        <v>23.429166666666671</v>
      </c>
      <c r="AD30" s="15">
        <f>[26]Agosto!$B$33</f>
        <v>27.400000000000002</v>
      </c>
      <c r="AE30" s="15">
        <f>[26]Agosto!$B$34</f>
        <v>28.050000000000008</v>
      </c>
      <c r="AF30" s="15">
        <f>[26]Agosto!$B$35</f>
        <v>27.029166666666665</v>
      </c>
      <c r="AG30" s="95">
        <f t="shared" si="3"/>
        <v>19.721505376344087</v>
      </c>
    </row>
    <row r="31" spans="1:33" ht="17.100000000000001" customHeight="1" x14ac:dyDescent="0.2">
      <c r="A31" s="129" t="s">
        <v>48</v>
      </c>
      <c r="B31" s="15">
        <f>[27]Agosto!$B$5</f>
        <v>22.716666666666665</v>
      </c>
      <c r="C31" s="15">
        <f>[27]Agosto!$B$6</f>
        <v>24.724999999999998</v>
      </c>
      <c r="D31" s="15">
        <f>[27]Agosto!$B$7</f>
        <v>25.770833333333332</v>
      </c>
      <c r="E31" s="15">
        <f>[27]Agosto!$B$8</f>
        <v>25.158333333333331</v>
      </c>
      <c r="F31" s="15">
        <f>[27]Agosto!$B$9</f>
        <v>20.62916666666667</v>
      </c>
      <c r="G31" s="15">
        <f>[27]Agosto!$B$10</f>
        <v>19.216666666666665</v>
      </c>
      <c r="H31" s="15">
        <f>[27]Agosto!$B$11</f>
        <v>24.341666666666669</v>
      </c>
      <c r="I31" s="15">
        <f>[27]Agosto!$B$12</f>
        <v>26.279166666666658</v>
      </c>
      <c r="J31" s="15">
        <f>[27]Agosto!$B$13</f>
        <v>20.075000000000003</v>
      </c>
      <c r="K31" s="15">
        <f>[27]Agosto!$B$14</f>
        <v>18.554166666666664</v>
      </c>
      <c r="L31" s="15">
        <f>[27]Agosto!$B$15</f>
        <v>21.783333333333335</v>
      </c>
      <c r="M31" s="15">
        <f>[27]Agosto!$B$16</f>
        <v>23.866666666666664</v>
      </c>
      <c r="N31" s="15">
        <f>[27]Agosto!$B$17</f>
        <v>24.679166666666664</v>
      </c>
      <c r="O31" s="15">
        <f>[27]Agosto!$B$18</f>
        <v>25.816666666666666</v>
      </c>
      <c r="P31" s="15">
        <f>[27]Agosto!$B$19</f>
        <v>24.250000000000004</v>
      </c>
      <c r="Q31" s="15">
        <f>[27]Agosto!$B$20</f>
        <v>23.041666666666668</v>
      </c>
      <c r="R31" s="15">
        <f>[27]Agosto!$B$21</f>
        <v>25.166666666666668</v>
      </c>
      <c r="S31" s="15">
        <f>[27]Agosto!$B$22</f>
        <v>26.204166666666666</v>
      </c>
      <c r="T31" s="15">
        <f>[27]Agosto!$B$23</f>
        <v>26.074999999999992</v>
      </c>
      <c r="U31" s="15">
        <f>[27]Agosto!$B$24</f>
        <v>16.612500000000001</v>
      </c>
      <c r="V31" s="15">
        <f>[27]Agosto!$B$25</f>
        <v>14.104166666666663</v>
      </c>
      <c r="W31" s="15">
        <f>[27]Agosto!$B$26</f>
        <v>17.791666666666668</v>
      </c>
      <c r="X31" s="15">
        <f>[27]Agosto!$B$27</f>
        <v>25.474999999999994</v>
      </c>
      <c r="Y31" s="15">
        <f>[27]Agosto!$B$28</f>
        <v>27.566666666666663</v>
      </c>
      <c r="Z31" s="15">
        <f>[27]Agosto!$B$29</f>
        <v>20.454166666666669</v>
      </c>
      <c r="AA31" s="15">
        <f>[27]Agosto!$B$30</f>
        <v>18.554166666666664</v>
      </c>
      <c r="AB31" s="15">
        <f>[27]Agosto!$B$31</f>
        <v>21.404166666666669</v>
      </c>
      <c r="AC31" s="15">
        <f>[27]Agosto!$B$32</f>
        <v>25.104166666666668</v>
      </c>
      <c r="AD31" s="15">
        <f>[27]Agosto!$B$33</f>
        <v>27.279166666666669</v>
      </c>
      <c r="AE31" s="15">
        <f>[27]Agosto!$B$34</f>
        <v>26.720833333333335</v>
      </c>
      <c r="AF31" s="15">
        <f>[27]Agosto!$B$35</f>
        <v>27.325000000000003</v>
      </c>
      <c r="AG31" s="95">
        <f t="shared" si="3"/>
        <v>23.120698924731187</v>
      </c>
    </row>
    <row r="32" spans="1:33" ht="17.100000000000001" customHeight="1" x14ac:dyDescent="0.2">
      <c r="A32" s="129" t="s">
        <v>20</v>
      </c>
      <c r="B32" s="15">
        <f>[28]Agosto!$B$5</f>
        <v>22.375</v>
      </c>
      <c r="C32" s="15">
        <f>[28]Agosto!$B$6</f>
        <v>21.991666666666671</v>
      </c>
      <c r="D32" s="15">
        <f>[28]Agosto!$B$7</f>
        <v>22.625000000000004</v>
      </c>
      <c r="E32" s="15">
        <f>[28]Agosto!$B$8</f>
        <v>21.012499999999999</v>
      </c>
      <c r="F32" s="15">
        <f>[28]Agosto!$B$9</f>
        <v>20.370833333333334</v>
      </c>
      <c r="G32" s="15">
        <f>[28]Agosto!$B$10</f>
        <v>17.533333333333335</v>
      </c>
      <c r="H32" s="15">
        <f>[28]Agosto!$B$11</f>
        <v>19.80833333333333</v>
      </c>
      <c r="I32" s="15">
        <f>[28]Agosto!$B$12</f>
        <v>19.920833333333331</v>
      </c>
      <c r="J32" s="15">
        <f>[28]Agosto!$B$13</f>
        <v>18.370833333333334</v>
      </c>
      <c r="K32" s="15">
        <f>[28]Agosto!$B$14</f>
        <v>15.179166666666665</v>
      </c>
      <c r="L32" s="15">
        <f>[28]Agosto!$B$15</f>
        <v>16.383333333333329</v>
      </c>
      <c r="M32" s="15">
        <f>[28]Agosto!$B$16</f>
        <v>18.150000000000002</v>
      </c>
      <c r="N32" s="15">
        <f>[28]Agosto!$B$17</f>
        <v>19.570833333333329</v>
      </c>
      <c r="O32" s="15">
        <f>[28]Agosto!$B$18</f>
        <v>20.879166666666666</v>
      </c>
      <c r="P32" s="15">
        <f>[28]Agosto!$B$19</f>
        <v>22.266666666666669</v>
      </c>
      <c r="Q32" s="15">
        <f>[28]Agosto!$B$20</f>
        <v>21.058333333333334</v>
      </c>
      <c r="R32" s="15">
        <f>[28]Agosto!$B$21</f>
        <v>21.404166666666665</v>
      </c>
      <c r="S32" s="15">
        <f>[28]Agosto!$B$22</f>
        <v>22.920833333333334</v>
      </c>
      <c r="T32" s="15">
        <f>[28]Agosto!$B$23</f>
        <v>24.912500000000005</v>
      </c>
      <c r="U32" s="15">
        <f>[28]Agosto!$B$24</f>
        <v>25.254166666666666</v>
      </c>
      <c r="V32" s="15">
        <f>[28]Agosto!$B$25</f>
        <v>20.270833333333332</v>
      </c>
      <c r="W32" s="15">
        <f>[28]Agosto!$B$26</f>
        <v>17.725000000000001</v>
      </c>
      <c r="X32" s="15">
        <f>[28]Agosto!$B$27</f>
        <v>22.508333333333329</v>
      </c>
      <c r="Y32" s="15">
        <f>[28]Agosto!$B$28</f>
        <v>25.491666666666671</v>
      </c>
      <c r="Z32" s="15">
        <f>[28]Agosto!$B$29</f>
        <v>20.508333333333329</v>
      </c>
      <c r="AA32" s="15">
        <f>[28]Agosto!$B$30</f>
        <v>18.870833333333334</v>
      </c>
      <c r="AB32" s="15">
        <f>[28]Agosto!$B$31</f>
        <v>20.083333333333332</v>
      </c>
      <c r="AC32" s="15">
        <f>[28]Agosto!$B$32</f>
        <v>23.362499999999994</v>
      </c>
      <c r="AD32" s="15">
        <f>[28]Agosto!$B$33</f>
        <v>25.974999999999994</v>
      </c>
      <c r="AE32" s="15">
        <f>[28]Agosto!$B$34</f>
        <v>26.208333333333332</v>
      </c>
      <c r="AF32" s="15">
        <f>[28]Agosto!$B$35</f>
        <v>27.579166666666666</v>
      </c>
      <c r="AG32" s="95">
        <f t="shared" si="3"/>
        <v>21.308736559139785</v>
      </c>
    </row>
    <row r="33" spans="1:33" ht="17.100000000000001" customHeight="1" x14ac:dyDescent="0.2">
      <c r="A33" s="89" t="s">
        <v>145</v>
      </c>
      <c r="B33" s="15">
        <f>[29]Agosto!$B$5</f>
        <v>19.454166666666669</v>
      </c>
      <c r="C33" s="15">
        <f>[29]Agosto!$B$6</f>
        <v>21.045833333333331</v>
      </c>
      <c r="D33" s="15">
        <f>[29]Agosto!$B$7</f>
        <v>18.904166666666665</v>
      </c>
      <c r="E33" s="15">
        <f>[29]Agosto!$B$8</f>
        <v>18.270833333333332</v>
      </c>
      <c r="F33" s="15">
        <f>[29]Agosto!$B$9</f>
        <v>17.454166666666666</v>
      </c>
      <c r="G33" s="15">
        <f>[29]Agosto!$B$10</f>
        <v>16.654166666666661</v>
      </c>
      <c r="H33" s="15">
        <f>[29]Agosto!$B$11</f>
        <v>17.850000000000001</v>
      </c>
      <c r="I33" s="15">
        <f>[29]Agosto!$B$12</f>
        <v>18.054166666666667</v>
      </c>
      <c r="J33" s="15">
        <f>[29]Agosto!$B$13</f>
        <v>16.441666666666666</v>
      </c>
      <c r="K33" s="15">
        <f>[29]Agosto!$B$14</f>
        <v>12.679166666666667</v>
      </c>
      <c r="L33" s="15">
        <f>[29]Agosto!$B$15</f>
        <v>14.991666666666665</v>
      </c>
      <c r="M33" s="15">
        <f>[29]Agosto!$B$16</f>
        <v>17.708333333333332</v>
      </c>
      <c r="N33" s="15">
        <f>[29]Agosto!$B$17</f>
        <v>19.795833333333334</v>
      </c>
      <c r="O33" s="15">
        <f>[29]Agosto!$B$18</f>
        <v>20.816666666666666</v>
      </c>
      <c r="P33" s="15">
        <f>[29]Agosto!$B$19</f>
        <v>19.258333333333333</v>
      </c>
      <c r="Q33" s="15">
        <f>[29]Agosto!$B$20</f>
        <v>18.229166666666664</v>
      </c>
      <c r="R33" s="15">
        <f>[29]Agosto!$B$21</f>
        <v>19.616666666666671</v>
      </c>
      <c r="S33" s="15">
        <f>[29]Agosto!$B$22</f>
        <v>21.425000000000001</v>
      </c>
      <c r="T33" s="15">
        <f>[29]Agosto!$B$23</f>
        <v>24.05</v>
      </c>
      <c r="U33" s="15">
        <f>[29]Agosto!$B$24</f>
        <v>20.316666666666666</v>
      </c>
      <c r="V33" s="15">
        <f>[29]Agosto!$B$25</f>
        <v>13.445833333333335</v>
      </c>
      <c r="W33" s="15">
        <f>[29]Agosto!$B$26</f>
        <v>12.091666666666667</v>
      </c>
      <c r="X33" s="15">
        <f>[29]Agosto!$B$27</f>
        <v>19.037499999999998</v>
      </c>
      <c r="Y33" s="15">
        <f>[29]Agosto!$B$28</f>
        <v>25.545833333333334</v>
      </c>
      <c r="Z33" s="15">
        <f>[29]Agosto!$B$29</f>
        <v>16.899999999999999</v>
      </c>
      <c r="AA33" s="15">
        <f>[29]Agosto!$B$30</f>
        <v>15.0375</v>
      </c>
      <c r="AB33" s="15">
        <f>[29]Agosto!$B$31</f>
        <v>16.658333333333335</v>
      </c>
      <c r="AC33" s="15">
        <f>[29]Agosto!$B$32</f>
        <v>21.779166666666669</v>
      </c>
      <c r="AD33" s="15">
        <f>[29]Agosto!$B$33</f>
        <v>25.287500000000005</v>
      </c>
      <c r="AE33" s="15">
        <f>[29]Agosto!$B$34</f>
        <v>26.070833333333329</v>
      </c>
      <c r="AF33" s="15">
        <f>[29]Agosto!$B$35</f>
        <v>27.712499999999995</v>
      </c>
      <c r="AG33" s="94">
        <f>AVERAGE(B33:AF33)</f>
        <v>19.115591397849464</v>
      </c>
    </row>
    <row r="34" spans="1:33" ht="17.100000000000001" customHeight="1" x14ac:dyDescent="0.2">
      <c r="A34" s="89" t="s">
        <v>146</v>
      </c>
      <c r="B34" s="15">
        <f>[30]Agosto!$B$5</f>
        <v>15.616666666666665</v>
      </c>
      <c r="C34" s="15">
        <f>[30]Agosto!$B$6</f>
        <v>17.4375</v>
      </c>
      <c r="D34" s="15">
        <f>[30]Agosto!$B$7</f>
        <v>16.450000000000003</v>
      </c>
      <c r="E34" s="15">
        <f>[30]Agosto!$B$8</f>
        <v>16.191666666666674</v>
      </c>
      <c r="F34" s="15">
        <f>[30]Agosto!$B$9</f>
        <v>14.495833333333335</v>
      </c>
      <c r="G34" s="15">
        <f>[30]Agosto!$B$10</f>
        <v>16.441666666666666</v>
      </c>
      <c r="H34" s="15">
        <f>[30]Agosto!$B$11</f>
        <v>16.816666666666674</v>
      </c>
      <c r="I34" s="15">
        <f>[30]Agosto!$B$12</f>
        <v>17.645833333333332</v>
      </c>
      <c r="J34" s="15">
        <f>[30]Agosto!$B$13</f>
        <v>12.004166666666668</v>
      </c>
      <c r="K34" s="15">
        <f>[30]Agosto!$B$14</f>
        <v>11.404166666666667</v>
      </c>
      <c r="L34" s="15">
        <f>[30]Agosto!$B$15</f>
        <v>14.541666666666666</v>
      </c>
      <c r="M34" s="15">
        <f>[30]Agosto!$B$16</f>
        <v>18.275000000000002</v>
      </c>
      <c r="N34" s="15">
        <f>[30]Agosto!$B$17</f>
        <v>19.887500000000003</v>
      </c>
      <c r="O34" s="15">
        <f>[30]Agosto!$B$18</f>
        <v>19.195833333333333</v>
      </c>
      <c r="P34" s="15">
        <f>[30]Agosto!$B$19</f>
        <v>15.629166666666672</v>
      </c>
      <c r="Q34" s="15">
        <f>[30]Agosto!$B$20</f>
        <v>17.904166666666665</v>
      </c>
      <c r="R34" s="15">
        <f>[30]Agosto!$B$21</f>
        <v>18.912499999999998</v>
      </c>
      <c r="S34" s="15">
        <f>[30]Agosto!$B$22</f>
        <v>20.479166666666668</v>
      </c>
      <c r="T34" s="15">
        <f>[30]Agosto!$B$23</f>
        <v>21.725000000000005</v>
      </c>
      <c r="U34" s="15">
        <f>[30]Agosto!$B$24</f>
        <v>10.120833333333335</v>
      </c>
      <c r="V34" s="15">
        <f>[30]Agosto!$B$25</f>
        <v>7.0166666666666657</v>
      </c>
      <c r="W34" s="15">
        <f>[30]Agosto!$B$26</f>
        <v>8.8208333333333346</v>
      </c>
      <c r="X34" s="15">
        <f>[30]Agosto!$B$27</f>
        <v>18.270833333333332</v>
      </c>
      <c r="Y34" s="15">
        <f>[30]Agosto!$B$28</f>
        <v>23.55</v>
      </c>
      <c r="Z34" s="15">
        <f>[30]Agosto!$B$29</f>
        <v>12.9125</v>
      </c>
      <c r="AA34" s="15">
        <f>[30]Agosto!$B$30</f>
        <v>12.137500000000001</v>
      </c>
      <c r="AB34" s="15">
        <f>[30]Agosto!$B$31</f>
        <v>15.145833333333334</v>
      </c>
      <c r="AC34" s="15">
        <f>[30]Agosto!$B$32</f>
        <v>21.220833333333331</v>
      </c>
      <c r="AD34" s="15">
        <f>[30]Agosto!$B$33</f>
        <v>24.445833333333336</v>
      </c>
      <c r="AE34" s="15">
        <f>[30]Agosto!$B$34</f>
        <v>25.904166666666665</v>
      </c>
      <c r="AF34" s="15">
        <f>[30]Agosto!$B$35</f>
        <v>25.933333333333326</v>
      </c>
      <c r="AG34" s="95">
        <f>AVERAGE(B34:AF34)</f>
        <v>16.984946236559139</v>
      </c>
    </row>
    <row r="35" spans="1:33" ht="17.100000000000001" customHeight="1" x14ac:dyDescent="0.2">
      <c r="A35" s="89" t="s">
        <v>147</v>
      </c>
      <c r="B35" s="15">
        <f>[31]Agosto!$B$5</f>
        <v>19.2</v>
      </c>
      <c r="C35" s="15">
        <f>[31]Agosto!$B$6</f>
        <v>21.587499999999995</v>
      </c>
      <c r="D35" s="15">
        <f>[31]Agosto!$B$7</f>
        <v>22.179166666666671</v>
      </c>
      <c r="E35" s="15">
        <f>[31]Agosto!$B$8</f>
        <v>18.162500000000001</v>
      </c>
      <c r="F35" s="15">
        <f>[31]Agosto!$B$9</f>
        <v>17.737499999999997</v>
      </c>
      <c r="G35" s="15">
        <f>[31]Agosto!$B$10</f>
        <v>16.320833333333336</v>
      </c>
      <c r="H35" s="15">
        <f>[31]Agosto!$B$11</f>
        <v>19.895833333333332</v>
      </c>
      <c r="I35" s="15">
        <f>[31]Agosto!$B$12</f>
        <v>22.45</v>
      </c>
      <c r="J35" s="15">
        <f>[31]Agosto!$B$13</f>
        <v>18.008333333333336</v>
      </c>
      <c r="K35" s="15">
        <f>[31]Agosto!$B$14</f>
        <v>13.949999999999998</v>
      </c>
      <c r="L35" s="15">
        <f>[31]Agosto!$B$15</f>
        <v>15.237499999999999</v>
      </c>
      <c r="M35" s="15">
        <f>[31]Agosto!$B$16</f>
        <v>17.683333333333334</v>
      </c>
      <c r="N35" s="15">
        <f>[31]Agosto!$B$17</f>
        <v>17.262499999999999</v>
      </c>
      <c r="O35" s="15">
        <f>[31]Agosto!$B$18</f>
        <v>19.854166666666668</v>
      </c>
      <c r="P35" s="15">
        <f>[31]Agosto!$B$19</f>
        <v>21.287500000000005</v>
      </c>
      <c r="Q35" s="15">
        <f>[31]Agosto!$B$20</f>
        <v>19.362500000000001</v>
      </c>
      <c r="R35" s="15">
        <f>[31]Agosto!$B$21</f>
        <v>19.316666666666666</v>
      </c>
      <c r="S35" s="15">
        <f>[31]Agosto!$B$22</f>
        <v>20.400000000000002</v>
      </c>
      <c r="T35" s="15">
        <f>[31]Agosto!$B$23</f>
        <v>22.362500000000001</v>
      </c>
      <c r="U35" s="15">
        <f>[31]Agosto!$B$24</f>
        <v>20.274999999999999</v>
      </c>
      <c r="V35" s="15">
        <f>[31]Agosto!$B$25</f>
        <v>15.408333333333331</v>
      </c>
      <c r="W35" s="15">
        <f>[31]Agosto!$B$26</f>
        <v>15.375</v>
      </c>
      <c r="X35" s="15">
        <f>[31]Agosto!$B$27</f>
        <v>21.324999999999999</v>
      </c>
      <c r="Y35" s="15">
        <f>[31]Agosto!$B$28</f>
        <v>25.999999999999996</v>
      </c>
      <c r="Z35" s="15">
        <f>[31]Agosto!$B$29</f>
        <v>19.404166666666665</v>
      </c>
      <c r="AA35" s="15">
        <f>[31]Agosto!$B$30</f>
        <v>15.870833333333335</v>
      </c>
      <c r="AB35" s="15">
        <f>[31]Agosto!$B$31</f>
        <v>17.783333333333335</v>
      </c>
      <c r="AC35" s="15">
        <f>[31]Agosto!$B$32</f>
        <v>22.354166666666671</v>
      </c>
      <c r="AD35" s="15">
        <f>[31]Agosto!$B$33</f>
        <v>23.958333333333332</v>
      </c>
      <c r="AE35" s="15">
        <f>[31]Agosto!$B$34</f>
        <v>25.479166666666671</v>
      </c>
      <c r="AF35" s="15">
        <f>[31]Agosto!$B$35</f>
        <v>25.804166666666671</v>
      </c>
      <c r="AG35" s="95">
        <f>AVERAGE(B35:AF35)</f>
        <v>19.719220430107523</v>
      </c>
    </row>
    <row r="36" spans="1:33" ht="17.100000000000001" customHeight="1" x14ac:dyDescent="0.2">
      <c r="A36" s="89" t="s">
        <v>148</v>
      </c>
      <c r="B36" s="15" t="str">
        <f>[32]Agosto!$B$5</f>
        <v>*</v>
      </c>
      <c r="C36" s="15" t="str">
        <f>[32]Agosto!$B$6</f>
        <v>*</v>
      </c>
      <c r="D36" s="15" t="str">
        <f>[32]Agosto!$B$7</f>
        <v>*</v>
      </c>
      <c r="E36" s="15" t="str">
        <f>[32]Agosto!$B$8</f>
        <v>*</v>
      </c>
      <c r="F36" s="15" t="str">
        <f>[32]Agosto!$B$9</f>
        <v>*</v>
      </c>
      <c r="G36" s="15" t="str">
        <f>[32]Agosto!$B$10</f>
        <v>*</v>
      </c>
      <c r="H36" s="15">
        <f>[32]Agosto!$B$11</f>
        <v>20.737500000000001</v>
      </c>
      <c r="I36" s="15">
        <f>[32]Agosto!$B$12</f>
        <v>21.079166666666662</v>
      </c>
      <c r="J36" s="15">
        <f>[32]Agosto!$B$13</f>
        <v>15.658333333333333</v>
      </c>
      <c r="K36" s="15">
        <f>[32]Agosto!$B$14</f>
        <v>12.454166666666667</v>
      </c>
      <c r="L36" s="15">
        <f>[32]Agosto!$B$15</f>
        <v>16.162500000000001</v>
      </c>
      <c r="M36" s="15">
        <f>[32]Agosto!$B$16</f>
        <v>18.812500000000004</v>
      </c>
      <c r="N36" s="15">
        <f>[32]Agosto!$B$17</f>
        <v>20.120833333333334</v>
      </c>
      <c r="O36" s="15">
        <f>[32]Agosto!$B$18</f>
        <v>18.525000000000002</v>
      </c>
      <c r="P36" s="15">
        <f>[32]Agosto!$B$19</f>
        <v>16.679166666666664</v>
      </c>
      <c r="Q36" s="15">
        <f>[32]Agosto!$B$20</f>
        <v>18.604166666666664</v>
      </c>
      <c r="R36" s="15">
        <f>[32]Agosto!$B$21</f>
        <v>20.308333333333326</v>
      </c>
      <c r="S36" s="15">
        <f>[32]Agosto!$B$22</f>
        <v>21.629166666666666</v>
      </c>
      <c r="T36" s="15">
        <f>[32]Agosto!$B$23</f>
        <v>20.966666666666665</v>
      </c>
      <c r="U36" s="15">
        <f>[32]Agosto!$B$24</f>
        <v>13.229166666666666</v>
      </c>
      <c r="V36" s="15">
        <f>[32]Agosto!$B$25</f>
        <v>9.8208333333333329</v>
      </c>
      <c r="W36" s="15">
        <f>[32]Agosto!$B$26</f>
        <v>10.674999999999999</v>
      </c>
      <c r="X36" s="15">
        <f>[32]Agosto!$B$27</f>
        <v>19.3</v>
      </c>
      <c r="Y36" s="15">
        <f>[32]Agosto!$B$28</f>
        <v>25.804166666666664</v>
      </c>
      <c r="Z36" s="15">
        <f>[32]Agosto!$B$29</f>
        <v>16.704166666666669</v>
      </c>
      <c r="AA36" s="15">
        <f>[32]Agosto!$B$30</f>
        <v>15.8125</v>
      </c>
      <c r="AB36" s="15">
        <f>[32]Agosto!$B$31</f>
        <v>16.800000000000004</v>
      </c>
      <c r="AC36" s="15">
        <f>[32]Agosto!$B$32</f>
        <v>22.033333333333335</v>
      </c>
      <c r="AD36" s="15">
        <f>[32]Agosto!$B$33</f>
        <v>25.429166666666671</v>
      </c>
      <c r="AE36" s="15">
        <f>[32]Agosto!$B$34</f>
        <v>26.837499999999995</v>
      </c>
      <c r="AF36" s="15">
        <f>[32]Agosto!$B$35</f>
        <v>26.700000000000003</v>
      </c>
      <c r="AG36" s="96">
        <f>AVERAGE(B36:AF36)</f>
        <v>18.835333333333335</v>
      </c>
    </row>
    <row r="37" spans="1:33" ht="17.100000000000001" customHeight="1" x14ac:dyDescent="0.2">
      <c r="A37" s="89" t="s">
        <v>149</v>
      </c>
      <c r="B37" s="15">
        <f>[33]Agosto!$B$5</f>
        <v>20.509090909090911</v>
      </c>
      <c r="C37" s="15">
        <f>[33]Agosto!$B$6</f>
        <v>20.324999999999992</v>
      </c>
      <c r="D37" s="15">
        <f>[33]Agosto!$B$7</f>
        <v>20.758333333333336</v>
      </c>
      <c r="E37" s="15">
        <f>[33]Agosto!$B$8</f>
        <v>19.600000000000001</v>
      </c>
      <c r="F37" s="15">
        <f>[33]Agosto!$B$9</f>
        <v>19.079166666666669</v>
      </c>
      <c r="G37" s="15">
        <f>[33]Agosto!$B$10</f>
        <v>17.170833333333338</v>
      </c>
      <c r="H37" s="15">
        <f>[33]Agosto!$B$11</f>
        <v>18.283333333333335</v>
      </c>
      <c r="I37" s="15">
        <f>[33]Agosto!$B$12</f>
        <v>19.55</v>
      </c>
      <c r="J37" s="15">
        <f>[33]Agosto!$B$13</f>
        <v>17.395833333333332</v>
      </c>
      <c r="K37" s="15">
        <f>[33]Agosto!$B$14</f>
        <v>12.683333333333335</v>
      </c>
      <c r="L37" s="15">
        <f>[33]Agosto!$B$15</f>
        <v>14.379166666666665</v>
      </c>
      <c r="M37" s="15">
        <f>[33]Agosto!$B$16</f>
        <v>17.483333333333334</v>
      </c>
      <c r="N37" s="15">
        <f>[33]Agosto!$B$17</f>
        <v>18.987500000000001</v>
      </c>
      <c r="O37" s="15">
        <f>[33]Agosto!$B$18</f>
        <v>19.987500000000001</v>
      </c>
      <c r="P37" s="15">
        <f>[33]Agosto!$B$19</f>
        <v>20.549999999999997</v>
      </c>
      <c r="Q37" s="15">
        <f>[33]Agosto!$B$20</f>
        <v>19.633333333333336</v>
      </c>
      <c r="R37" s="15">
        <f>[33]Agosto!$B$21</f>
        <v>19.987500000000001</v>
      </c>
      <c r="S37" s="15">
        <f>[33]Agosto!$B$22</f>
        <v>21.583333333333332</v>
      </c>
      <c r="T37" s="15">
        <f>[33]Agosto!$B$23</f>
        <v>24.104166666666668</v>
      </c>
      <c r="U37" s="15">
        <f>[33]Agosto!$B$24</f>
        <v>23.454166666666662</v>
      </c>
      <c r="V37" s="15">
        <f>[33]Agosto!$B$25</f>
        <v>17.491666666666667</v>
      </c>
      <c r="W37" s="15">
        <f>[33]Agosto!$B$26</f>
        <v>16.120833333333334</v>
      </c>
      <c r="X37" s="15">
        <f>[33]Agosto!$B$27</f>
        <v>21.291666666666671</v>
      </c>
      <c r="Y37" s="15">
        <f>[33]Agosto!$B$28</f>
        <v>24.112499999999997</v>
      </c>
      <c r="Z37" s="15">
        <f>[33]Agosto!$B$29</f>
        <v>20.366666666666667</v>
      </c>
      <c r="AA37" s="15">
        <f>[33]Agosto!$B$30</f>
        <v>16.87916666666667</v>
      </c>
      <c r="AB37" s="15">
        <f>[33]Agosto!$B$31</f>
        <v>17.741666666666664</v>
      </c>
      <c r="AC37" s="15">
        <f>[33]Agosto!$B$32</f>
        <v>22.579166666666666</v>
      </c>
      <c r="AD37" s="15">
        <f>[33]Agosto!$B$33</f>
        <v>24.979166666666668</v>
      </c>
      <c r="AE37" s="15">
        <f>[33]Agosto!$B$34</f>
        <v>25.212500000000002</v>
      </c>
      <c r="AF37" s="15">
        <f>[33]Agosto!$B$35</f>
        <v>26.675000000000001</v>
      </c>
      <c r="AG37" s="95">
        <f>AVERAGE(B37:AF37)</f>
        <v>19.966287878787877</v>
      </c>
    </row>
    <row r="38" spans="1:33" ht="17.100000000000001" customHeight="1" x14ac:dyDescent="0.2">
      <c r="A38" s="89" t="s">
        <v>150</v>
      </c>
      <c r="B38" s="15">
        <f>[34]Agosto!$B$5</f>
        <v>16.875</v>
      </c>
      <c r="C38" s="15">
        <f>[34]Agosto!$B$6</f>
        <v>19.308333333333334</v>
      </c>
      <c r="D38" s="15">
        <f>[34]Agosto!$B$7</f>
        <v>17.750000000000004</v>
      </c>
      <c r="E38" s="15">
        <f>[34]Agosto!$B$8</f>
        <v>17.612500000000001</v>
      </c>
      <c r="F38" s="15">
        <f>[34]Agosto!$B$9</f>
        <v>16.275000000000002</v>
      </c>
      <c r="G38" s="15">
        <f>[34]Agosto!$B$10</f>
        <v>16.829166666666669</v>
      </c>
      <c r="H38" s="15">
        <f>[34]Agosto!$B$11</f>
        <v>17.8</v>
      </c>
      <c r="I38" s="15">
        <f>[34]Agosto!$B$12</f>
        <v>17.862500000000001</v>
      </c>
      <c r="J38" s="15">
        <f>[34]Agosto!$B$13</f>
        <v>14.329166666666667</v>
      </c>
      <c r="K38" s="15">
        <f>[34]Agosto!$B$14</f>
        <v>11.3125</v>
      </c>
      <c r="L38" s="15">
        <f>[34]Agosto!$B$15</f>
        <v>13.716666666666669</v>
      </c>
      <c r="M38" s="15">
        <f>[34]Agosto!$B$16</f>
        <v>17.658333333333335</v>
      </c>
      <c r="N38" s="15">
        <f>[34]Agosto!$B$17</f>
        <v>19.666666666666668</v>
      </c>
      <c r="O38" s="15">
        <f>[34]Agosto!$B$18</f>
        <v>20.037500000000001</v>
      </c>
      <c r="P38" s="15">
        <f>[34]Agosto!$B$19</f>
        <v>17.179166666666667</v>
      </c>
      <c r="Q38" s="15">
        <f>[34]Agosto!$B$20</f>
        <v>18.120833333333334</v>
      </c>
      <c r="R38" s="15">
        <f>[34]Agosto!$B$21</f>
        <v>19.270833333333332</v>
      </c>
      <c r="S38" s="15">
        <f>[34]Agosto!$B$22</f>
        <v>21.179166666666667</v>
      </c>
      <c r="T38" s="15">
        <f>[34]Agosto!$B$23</f>
        <v>23.7</v>
      </c>
      <c r="U38" s="15">
        <f>[34]Agosto!$B$24</f>
        <v>15.554166666666665</v>
      </c>
      <c r="V38" s="15">
        <f>[34]Agosto!$B$25</f>
        <v>10.516666666666666</v>
      </c>
      <c r="W38" s="15">
        <f>[34]Agosto!$B$26</f>
        <v>10.495833333333335</v>
      </c>
      <c r="X38" s="15">
        <f>[34]Agosto!$B$27</f>
        <v>18.079166666666669</v>
      </c>
      <c r="Y38" s="15">
        <f>[34]Agosto!$B$28</f>
        <v>24.608333333333338</v>
      </c>
      <c r="Z38" s="15">
        <f>[34]Agosto!$B$29</f>
        <v>15.5875</v>
      </c>
      <c r="AA38" s="15">
        <f>[34]Agosto!$B$30</f>
        <v>13.370833333333332</v>
      </c>
      <c r="AB38" s="15">
        <f>[34]Agosto!$B$31</f>
        <v>15.008333333333335</v>
      </c>
      <c r="AC38" s="15">
        <f>[34]Agosto!$B$32</f>
        <v>21.837500000000002</v>
      </c>
      <c r="AD38" s="15">
        <f>[34]Agosto!$B$33</f>
        <v>25.737500000000008</v>
      </c>
      <c r="AE38" s="15">
        <f>[34]Agosto!$B$34</f>
        <v>26.770833333333339</v>
      </c>
      <c r="AF38" s="15">
        <f>[34]Agosto!$B$35</f>
        <v>26.770833333333332</v>
      </c>
      <c r="AG38" s="95">
        <f t="shared" ref="AG38:AG47" si="4">AVERAGE(B38:AF38)</f>
        <v>18.090994623655913</v>
      </c>
    </row>
    <row r="39" spans="1:33" ht="17.100000000000001" customHeight="1" x14ac:dyDescent="0.2">
      <c r="A39" s="89" t="s">
        <v>151</v>
      </c>
      <c r="B39" s="15">
        <f>[35]Agosto!$B$5</f>
        <v>19.866666666666671</v>
      </c>
      <c r="C39" s="15">
        <f>[35]Agosto!$B$6</f>
        <v>22.224999999999998</v>
      </c>
      <c r="D39" s="15">
        <f>[35]Agosto!$B$7</f>
        <v>22.958333333333332</v>
      </c>
      <c r="E39" s="15">
        <f>[35]Agosto!$B$8</f>
        <v>19.729166666666668</v>
      </c>
      <c r="F39" s="15">
        <f>[35]Agosto!$B$9</f>
        <v>19.162500000000001</v>
      </c>
      <c r="G39" s="15">
        <f>[35]Agosto!$B$10</f>
        <v>16.999999999999996</v>
      </c>
      <c r="H39" s="15">
        <f>[35]Agosto!$B$11</f>
        <v>20.891666666666662</v>
      </c>
      <c r="I39" s="15">
        <f>[35]Agosto!$B$12</f>
        <v>23.808333333333337</v>
      </c>
      <c r="J39" s="15">
        <f>[35]Agosto!$B$13</f>
        <v>19.129166666666666</v>
      </c>
      <c r="K39" s="15">
        <f>[35]Agosto!$B$14</f>
        <v>14.508333333333333</v>
      </c>
      <c r="L39" s="15">
        <f>[35]Agosto!$B$15</f>
        <v>16.183333333333334</v>
      </c>
      <c r="M39" s="15">
        <f>[35]Agosto!$B$16</f>
        <v>19.074999999999999</v>
      </c>
      <c r="N39" s="15">
        <f>[35]Agosto!$B$17</f>
        <v>19.741666666666667</v>
      </c>
      <c r="O39" s="15">
        <f>[35]Agosto!$B$18</f>
        <v>22.145833333333332</v>
      </c>
      <c r="P39" s="15">
        <f>[35]Agosto!$B$19</f>
        <v>22.170833333333331</v>
      </c>
      <c r="Q39" s="15">
        <f>[35]Agosto!$B$20</f>
        <v>19.324999999999999</v>
      </c>
      <c r="R39" s="15">
        <f>[35]Agosto!$B$21</f>
        <v>20.212500000000002</v>
      </c>
      <c r="S39" s="15">
        <f>[35]Agosto!$B$22</f>
        <v>22.458333333333329</v>
      </c>
      <c r="T39" s="15">
        <f>[35]Agosto!$B$23</f>
        <v>24.808333333333337</v>
      </c>
      <c r="U39" s="15">
        <f>[35]Agosto!$B$24</f>
        <v>22.749999999999996</v>
      </c>
      <c r="V39" s="15">
        <f>[35]Agosto!$B$25</f>
        <v>17.708333333333332</v>
      </c>
      <c r="W39" s="15">
        <f>[35]Agosto!$B$26</f>
        <v>17.341666666666661</v>
      </c>
      <c r="X39" s="15">
        <f>[35]Agosto!$B$27</f>
        <v>23.216666666666665</v>
      </c>
      <c r="Y39" s="15">
        <f>[35]Agosto!$B$28</f>
        <v>26.275000000000006</v>
      </c>
      <c r="Z39" s="15">
        <f>[35]Agosto!$B$29</f>
        <v>20.295833333333334</v>
      </c>
      <c r="AA39" s="15">
        <f>[35]Agosto!$B$30</f>
        <v>16.720833333333335</v>
      </c>
      <c r="AB39" s="15">
        <f>[35]Agosto!$B$31</f>
        <v>18.862499999999997</v>
      </c>
      <c r="AC39" s="15">
        <f>[35]Agosto!$B$32</f>
        <v>25.091666666666669</v>
      </c>
      <c r="AD39" s="15">
        <f>[35]Agosto!$B$33</f>
        <v>27.141666666666666</v>
      </c>
      <c r="AE39" s="15">
        <f>[35]Agosto!$B$34</f>
        <v>26.987499999999997</v>
      </c>
      <c r="AF39" s="15">
        <f>[35]Agosto!$B$35</f>
        <v>24.733333333333331</v>
      </c>
      <c r="AG39" s="95">
        <f t="shared" si="4"/>
        <v>21.049193548387088</v>
      </c>
    </row>
    <row r="40" spans="1:33" ht="17.100000000000001" customHeight="1" x14ac:dyDescent="0.2">
      <c r="A40" s="89" t="s">
        <v>152</v>
      </c>
      <c r="B40" s="15">
        <f>[36]Agosto!$B$5</f>
        <v>19.104166666666668</v>
      </c>
      <c r="C40" s="15">
        <f>[36]Agosto!$B$6</f>
        <v>21.429166666666671</v>
      </c>
      <c r="D40" s="15">
        <f>[36]Agosto!$B$7</f>
        <v>18.791666666666668</v>
      </c>
      <c r="E40" s="15">
        <f>[36]Agosto!$B$8</f>
        <v>18.175000000000001</v>
      </c>
      <c r="F40" s="15">
        <f>[36]Agosto!$B$9</f>
        <v>17.208333333333336</v>
      </c>
      <c r="G40" s="15">
        <f>[36]Agosto!$B$10</f>
        <v>17.295833333333331</v>
      </c>
      <c r="H40" s="15">
        <f>[36]Agosto!$B$11</f>
        <v>18.370833333333334</v>
      </c>
      <c r="I40" s="15">
        <f>[36]Agosto!$B$12</f>
        <v>18.287499999999998</v>
      </c>
      <c r="J40" s="15">
        <f>[36]Agosto!$B$13</f>
        <v>15.975000000000001</v>
      </c>
      <c r="K40" s="15">
        <f>[36]Agosto!$B$14</f>
        <v>11.658333333333331</v>
      </c>
      <c r="L40" s="15">
        <f>[36]Agosto!$B$15</f>
        <v>13.887499999999998</v>
      </c>
      <c r="M40" s="15">
        <f>[36]Agosto!$B$16</f>
        <v>16.583333333333332</v>
      </c>
      <c r="N40" s="15">
        <f>[36]Agosto!$B$17</f>
        <v>20.466666666666669</v>
      </c>
      <c r="O40" s="15">
        <f>[36]Agosto!$B$18</f>
        <v>20.924999999999997</v>
      </c>
      <c r="P40" s="15">
        <f>[36]Agosto!$B$19</f>
        <v>18.100000000000001</v>
      </c>
      <c r="Q40" s="15">
        <f>[36]Agosto!$B$20</f>
        <v>18.574999999999999</v>
      </c>
      <c r="R40" s="15">
        <f>[36]Agosto!$B$21</f>
        <v>19.929166666666667</v>
      </c>
      <c r="S40" s="15">
        <f>[36]Agosto!$B$22</f>
        <v>21.820833333333336</v>
      </c>
      <c r="T40" s="15">
        <f>[36]Agosto!$B$23</f>
        <v>24.824999999999992</v>
      </c>
      <c r="U40" s="15">
        <f>[36]Agosto!$B$24</f>
        <v>18.645833333333332</v>
      </c>
      <c r="V40" s="15">
        <f>[36]Agosto!$B$25</f>
        <v>11.665217391304346</v>
      </c>
      <c r="W40" s="15">
        <f>[36]Agosto!$B$26</f>
        <v>11.862500000000002</v>
      </c>
      <c r="X40" s="15">
        <f>[36]Agosto!$B$27</f>
        <v>19.033333333333335</v>
      </c>
      <c r="Y40" s="15">
        <f>[36]Agosto!$B$28</f>
        <v>24.783333333333331</v>
      </c>
      <c r="Z40" s="15">
        <f>[36]Agosto!$B$29</f>
        <v>16.5</v>
      </c>
      <c r="AA40" s="15">
        <f>[36]Agosto!$B$30</f>
        <v>14.795833333333333</v>
      </c>
      <c r="AB40" s="15">
        <f>[36]Agosto!$B$31</f>
        <v>15.174999999999999</v>
      </c>
      <c r="AC40" s="15">
        <f>[36]Agosto!$B$32</f>
        <v>22.4375</v>
      </c>
      <c r="AD40" s="15">
        <f>[36]Agosto!$B$33</f>
        <v>26.112500000000001</v>
      </c>
      <c r="AE40" s="15">
        <f>[36]Agosto!$B$34</f>
        <v>25.966666666666669</v>
      </c>
      <c r="AF40" s="15">
        <f>[36]Agosto!$B$35</f>
        <v>27.075000000000003</v>
      </c>
      <c r="AG40" s="95">
        <f t="shared" si="4"/>
        <v>18.885840345956055</v>
      </c>
    </row>
    <row r="41" spans="1:33" ht="17.100000000000001" customHeight="1" x14ac:dyDescent="0.2">
      <c r="A41" s="89" t="s">
        <v>153</v>
      </c>
      <c r="B41" s="15">
        <f>[37]Agosto!$B$5</f>
        <v>14.591666666666667</v>
      </c>
      <c r="C41" s="15">
        <f>[37]Agosto!$B$6</f>
        <v>17.937499999999996</v>
      </c>
      <c r="D41" s="15">
        <f>[37]Agosto!$B$7</f>
        <v>17.274999999999995</v>
      </c>
      <c r="E41" s="15">
        <f>[37]Agosto!$B$8</f>
        <v>17.566666666666666</v>
      </c>
      <c r="F41" s="15">
        <f>[37]Agosto!$B$9</f>
        <v>15.649999999999997</v>
      </c>
      <c r="G41" s="15">
        <f>[37]Agosto!$B$10</f>
        <v>16.049999999999997</v>
      </c>
      <c r="H41" s="15">
        <f>[37]Agosto!$B$11</f>
        <v>17.091666666666669</v>
      </c>
      <c r="I41" s="15">
        <f>[37]Agosto!$B$12</f>
        <v>17.408333333333328</v>
      </c>
      <c r="J41" s="15">
        <f>[37]Agosto!$B$13</f>
        <v>13.670833333333333</v>
      </c>
      <c r="K41" s="15">
        <f>[37]Agosto!$B$14</f>
        <v>11.645833333333334</v>
      </c>
      <c r="L41" s="15">
        <f>[37]Agosto!$B$15</f>
        <v>12.179166666666667</v>
      </c>
      <c r="M41" s="15">
        <f>[37]Agosto!$B$16</f>
        <v>15.666666666666664</v>
      </c>
      <c r="N41" s="15">
        <f>[37]Agosto!$B$17</f>
        <v>18.491666666666667</v>
      </c>
      <c r="O41" s="15">
        <f>[37]Agosto!$B$18</f>
        <v>18.799999999999997</v>
      </c>
      <c r="P41" s="15">
        <f>[37]Agosto!$B$19</f>
        <v>18.229166666666668</v>
      </c>
      <c r="Q41" s="15">
        <f>[37]Agosto!$B$20</f>
        <v>18.491666666666664</v>
      </c>
      <c r="R41" s="15">
        <f>[37]Agosto!$B$21</f>
        <v>19.262499999999999</v>
      </c>
      <c r="S41" s="15">
        <f>[37]Agosto!$B$22</f>
        <v>20.258333333333333</v>
      </c>
      <c r="T41" s="15">
        <f>[37]Agosto!$B$23</f>
        <v>22.183333333333337</v>
      </c>
      <c r="U41" s="15">
        <f>[37]Agosto!$B$24</f>
        <v>14.579166666666667</v>
      </c>
      <c r="V41" s="15">
        <f>[37]Agosto!$B$25</f>
        <v>9.9</v>
      </c>
      <c r="W41" s="15">
        <f>[37]Agosto!$B$26</f>
        <v>11.295833333333334</v>
      </c>
      <c r="X41" s="15">
        <f>[37]Agosto!$B$27</f>
        <v>17.724999999999998</v>
      </c>
      <c r="Y41" s="15">
        <f>[37]Agosto!$B$28</f>
        <v>24.508333333333329</v>
      </c>
      <c r="Z41" s="15">
        <f>[37]Agosto!$B$29</f>
        <v>14.679166666666667</v>
      </c>
      <c r="AA41" s="15">
        <f>[37]Agosto!$B$30</f>
        <v>11.85</v>
      </c>
      <c r="AB41" s="15">
        <f>[37]Agosto!$B$31</f>
        <v>12.958333333333334</v>
      </c>
      <c r="AC41" s="15">
        <f>[37]Agosto!$B$32</f>
        <v>20.870833333333334</v>
      </c>
      <c r="AD41" s="15">
        <f>[37]Agosto!$B$33</f>
        <v>25.345833333333331</v>
      </c>
      <c r="AE41" s="15">
        <f>[37]Agosto!$B$34</f>
        <v>25.629166666666666</v>
      </c>
      <c r="AF41" s="15">
        <f>[37]Agosto!$B$35</f>
        <v>24.225000000000005</v>
      </c>
      <c r="AG41" s="95">
        <f>AVERAGE(B41:AF41)</f>
        <v>17.290860215053758</v>
      </c>
    </row>
    <row r="42" spans="1:33" ht="17.100000000000001" customHeight="1" x14ac:dyDescent="0.2">
      <c r="A42" s="89" t="s">
        <v>154</v>
      </c>
      <c r="B42" s="15">
        <f>[38]Agosto!$B$5</f>
        <v>19.650000000000002</v>
      </c>
      <c r="C42" s="15">
        <f>[38]Agosto!$B$6</f>
        <v>21.262500000000003</v>
      </c>
      <c r="D42" s="15">
        <f>[38]Agosto!$B$7</f>
        <v>19.304166666666667</v>
      </c>
      <c r="E42" s="15">
        <f>[38]Agosto!$B$8</f>
        <v>18.024999999999999</v>
      </c>
      <c r="F42" s="15">
        <f>[38]Agosto!$B$9</f>
        <v>16.917391304347827</v>
      </c>
      <c r="G42" s="15">
        <f>[38]Agosto!$B$10</f>
        <v>17.270833333333336</v>
      </c>
      <c r="H42" s="15">
        <f>[38]Agosto!$B$11</f>
        <v>18.587500000000002</v>
      </c>
      <c r="I42" s="15">
        <f>[38]Agosto!$B$12</f>
        <v>18.358333333333334</v>
      </c>
      <c r="J42" s="15">
        <f>[38]Agosto!$B$13</f>
        <v>16.179166666666671</v>
      </c>
      <c r="K42" s="15">
        <f>[38]Agosto!$B$14</f>
        <v>12.525</v>
      </c>
      <c r="L42" s="15">
        <f>[38]Agosto!$B$15</f>
        <v>15.162500000000001</v>
      </c>
      <c r="M42" s="15">
        <f>[38]Agosto!$B$16</f>
        <v>18.087500000000002</v>
      </c>
      <c r="N42" s="15">
        <f>[38]Agosto!$B$17</f>
        <v>19.799999999999997</v>
      </c>
      <c r="O42" s="15">
        <f>[38]Agosto!$B$18</f>
        <v>20.416666666666668</v>
      </c>
      <c r="P42" s="15">
        <f>[38]Agosto!$B$19</f>
        <v>18.68333333333333</v>
      </c>
      <c r="Q42" s="15">
        <f>[38]Agosto!$B$20</f>
        <v>18.745833333333334</v>
      </c>
      <c r="R42" s="15">
        <f>[38]Agosto!$B$21</f>
        <v>19.929166666666667</v>
      </c>
      <c r="S42" s="15">
        <f>[38]Agosto!$B$22</f>
        <v>21.658333333333331</v>
      </c>
      <c r="T42" s="15">
        <f>[38]Agosto!$B$23</f>
        <v>24.270833333333339</v>
      </c>
      <c r="U42" s="15">
        <f>[38]Agosto!$B$24</f>
        <v>17.895833333333336</v>
      </c>
      <c r="V42" s="15">
        <f>[38]Agosto!$B$25</f>
        <v>11.575000000000003</v>
      </c>
      <c r="W42" s="15">
        <f>[38]Agosto!$B$26</f>
        <v>11.549999999999999</v>
      </c>
      <c r="X42" s="15">
        <f>[38]Agosto!$B$27</f>
        <v>18.916666666666668</v>
      </c>
      <c r="Y42" s="15">
        <f>[38]Agosto!$B$28</f>
        <v>25.429166666666664</v>
      </c>
      <c r="Z42" s="15">
        <f>[38]Agosto!$B$29</f>
        <v>17.125</v>
      </c>
      <c r="AA42" s="15">
        <f>[38]Agosto!$B$30</f>
        <v>15.741666666666669</v>
      </c>
      <c r="AB42" s="15">
        <f>[38]Agosto!$B$31</f>
        <v>17.920833333333331</v>
      </c>
      <c r="AC42" s="15">
        <f>[38]Agosto!$B$32</f>
        <v>21.908333333333335</v>
      </c>
      <c r="AD42" s="15">
        <f>[38]Agosto!$B$33</f>
        <v>25.754166666666674</v>
      </c>
      <c r="AE42" s="15">
        <f>[38]Agosto!$B$34</f>
        <v>26.625000000000004</v>
      </c>
      <c r="AF42" s="15">
        <f>[38]Agosto!$B$35</f>
        <v>26.441666666666666</v>
      </c>
      <c r="AG42" s="95">
        <f>AVERAGE(B42:AF42)</f>
        <v>19.087657784011224</v>
      </c>
    </row>
    <row r="43" spans="1:33" ht="17.100000000000001" customHeight="1" x14ac:dyDescent="0.2">
      <c r="A43" s="89" t="s">
        <v>155</v>
      </c>
      <c r="B43" s="15">
        <f>[39]Agosto!$B$5</f>
        <v>17.020833333333332</v>
      </c>
      <c r="C43" s="15">
        <f>[39]Agosto!$B$6</f>
        <v>18.395833333333332</v>
      </c>
      <c r="D43" s="15">
        <f>[39]Agosto!$B$7</f>
        <v>17.537499999999998</v>
      </c>
      <c r="E43" s="15">
        <f>[39]Agosto!$B$8</f>
        <v>17.324999999999999</v>
      </c>
      <c r="F43" s="15">
        <f>[39]Agosto!$B$9</f>
        <v>15.754166666666665</v>
      </c>
      <c r="G43" s="15">
        <f>[39]Agosto!$B$10</f>
        <v>16.499999999999996</v>
      </c>
      <c r="H43" s="15">
        <f>[39]Agosto!$B$11</f>
        <v>17.237499999999997</v>
      </c>
      <c r="I43" s="15">
        <f>[39]Agosto!$B$12</f>
        <v>17.437499999999996</v>
      </c>
      <c r="J43" s="15">
        <f>[39]Agosto!$B$13</f>
        <v>13.558333333333332</v>
      </c>
      <c r="K43" s="15">
        <f>[39]Agosto!$B$14</f>
        <v>10.829166666666667</v>
      </c>
      <c r="L43" s="15">
        <f>[39]Agosto!$B$15</f>
        <v>13.524999999999999</v>
      </c>
      <c r="M43" s="15">
        <f>[39]Agosto!$B$16</f>
        <v>16.862500000000001</v>
      </c>
      <c r="N43" s="15">
        <f>[39]Agosto!$B$17</f>
        <v>18.474999999999998</v>
      </c>
      <c r="O43" s="15">
        <f>[39]Agosto!$B$18</f>
        <v>18.733333333333331</v>
      </c>
      <c r="P43" s="15">
        <f>[39]Agosto!$B$19</f>
        <v>16.991666666666667</v>
      </c>
      <c r="Q43" s="15">
        <f>[39]Agosto!$B$20</f>
        <v>18.004166666666666</v>
      </c>
      <c r="R43" s="15">
        <f>[39]Agosto!$B$21</f>
        <v>18.512499999999999</v>
      </c>
      <c r="S43" s="15">
        <f>[39]Agosto!$B$22</f>
        <v>20.254166666666666</v>
      </c>
      <c r="T43" s="15">
        <f>[39]Agosto!$B$23</f>
        <v>22.116666666666671</v>
      </c>
      <c r="U43" s="15">
        <f>[39]Agosto!$B$24</f>
        <v>13.979166666666666</v>
      </c>
      <c r="V43" s="15">
        <f>[39]Agosto!$B$25</f>
        <v>9.9333333333333318</v>
      </c>
      <c r="W43" s="15">
        <f>[39]Agosto!$B$26</f>
        <v>10.154166666666667</v>
      </c>
      <c r="X43" s="15">
        <f>[39]Agosto!$B$27</f>
        <v>17.616666666666671</v>
      </c>
      <c r="Y43" s="15">
        <f>[39]Agosto!$B$28</f>
        <v>23.908333333333331</v>
      </c>
      <c r="Z43" s="15">
        <f>[39]Agosto!$B$29</f>
        <v>14.691666666666668</v>
      </c>
      <c r="AA43" s="15">
        <f>[39]Agosto!$B$30</f>
        <v>12.958333333333334</v>
      </c>
      <c r="AB43" s="15">
        <f>[39]Agosto!$B$31</f>
        <v>15.170833333333334</v>
      </c>
      <c r="AC43" s="15">
        <f>[39]Agosto!$B$32</f>
        <v>20.779166666666669</v>
      </c>
      <c r="AD43" s="15">
        <f>[39]Agosto!$B$33</f>
        <v>24.545833333333338</v>
      </c>
      <c r="AE43" s="15">
        <f>[39]Agosto!$B$34</f>
        <v>25.204166666666666</v>
      </c>
      <c r="AF43" s="15">
        <f>[39]Agosto!$B$35</f>
        <v>24.808333333333337</v>
      </c>
      <c r="AG43" s="95">
        <f>AVERAGE(B43:AF43)</f>
        <v>17.38131720430108</v>
      </c>
    </row>
    <row r="44" spans="1:33" ht="17.100000000000001" customHeight="1" x14ac:dyDescent="0.2">
      <c r="A44" s="89" t="s">
        <v>156</v>
      </c>
      <c r="B44" s="15">
        <f>[40]Agosto!$B$5</f>
        <v>19.945833333333333</v>
      </c>
      <c r="C44" s="15">
        <f>[40]Agosto!$B$6</f>
        <v>22.612500000000001</v>
      </c>
      <c r="D44" s="15">
        <f>[40]Agosto!$B$7</f>
        <v>21.891666666666669</v>
      </c>
      <c r="E44" s="15">
        <f>[40]Agosto!$B$8</f>
        <v>20.537499999999998</v>
      </c>
      <c r="F44" s="15">
        <f>[40]Agosto!$B$9</f>
        <v>19.633333333333336</v>
      </c>
      <c r="G44" s="15">
        <f>[40]Agosto!$B$10</f>
        <v>19.220833333333331</v>
      </c>
      <c r="H44" s="15">
        <f>[40]Agosto!$B$11</f>
        <v>20.220833333333335</v>
      </c>
      <c r="I44" s="15">
        <f>[40]Agosto!$B$12</f>
        <v>21.116666666666667</v>
      </c>
      <c r="J44" s="15">
        <f>[40]Agosto!$B$13</f>
        <v>18.345833333333328</v>
      </c>
      <c r="K44" s="15">
        <f>[40]Agosto!$B$14</f>
        <v>13.85416666666667</v>
      </c>
      <c r="L44" s="15">
        <f>[40]Agosto!$B$15</f>
        <v>15.379166666666665</v>
      </c>
      <c r="M44" s="15">
        <f>[40]Agosto!$B$16</f>
        <v>18.608333333333331</v>
      </c>
      <c r="N44" s="15">
        <f>[40]Agosto!$B$17</f>
        <v>20.849999999999998</v>
      </c>
      <c r="O44" s="15">
        <f>[40]Agosto!$B$18</f>
        <v>21.379166666666663</v>
      </c>
      <c r="P44" s="15">
        <f>[40]Agosto!$B$19</f>
        <v>18.55833333333333</v>
      </c>
      <c r="Q44" s="15">
        <f>[40]Agosto!$B$20</f>
        <v>18.091666666666665</v>
      </c>
      <c r="R44" s="15">
        <f>[40]Agosto!$B$21</f>
        <v>20.166666666666661</v>
      </c>
      <c r="S44" s="15">
        <f>[40]Agosto!$B$22</f>
        <v>22.641666666666669</v>
      </c>
      <c r="T44" s="15">
        <f>[40]Agosto!$B$23</f>
        <v>24.625</v>
      </c>
      <c r="U44" s="15">
        <f>[40]Agosto!$B$24</f>
        <v>21.133333333333329</v>
      </c>
      <c r="V44" s="15">
        <f>[40]Agosto!$B$25</f>
        <v>14.808333333333335</v>
      </c>
      <c r="W44" s="15">
        <f>[40]Agosto!$B$26</f>
        <v>13.770833333333336</v>
      </c>
      <c r="X44" s="15">
        <f>[40]Agosto!$B$27</f>
        <v>20.3</v>
      </c>
      <c r="Y44" s="15">
        <f>[40]Agosto!$B$28</f>
        <v>26.879166666666659</v>
      </c>
      <c r="Z44" s="15">
        <f>[40]Agosto!$B$29</f>
        <v>18.837499999999999</v>
      </c>
      <c r="AA44" s="15">
        <f>[40]Agosto!$B$30</f>
        <v>16.079166666666669</v>
      </c>
      <c r="AB44" s="15">
        <f>[40]Agosto!$B$31</f>
        <v>16.858333333333338</v>
      </c>
      <c r="AC44" s="15">
        <f>[40]Agosto!$B$32</f>
        <v>23.279166666666669</v>
      </c>
      <c r="AD44" s="15">
        <f>[40]Agosto!$B$33</f>
        <v>25.616666666666671</v>
      </c>
      <c r="AE44" s="15">
        <f>[40]Agosto!$B$34</f>
        <v>26.779166666666665</v>
      </c>
      <c r="AF44" s="15">
        <f>[40]Agosto!$B$35</f>
        <v>27.429166666666671</v>
      </c>
      <c r="AG44" s="95">
        <f t="shared" si="4"/>
        <v>20.304838709677416</v>
      </c>
    </row>
    <row r="45" spans="1:33" ht="17.100000000000001" customHeight="1" x14ac:dyDescent="0.2">
      <c r="A45" s="89" t="s">
        <v>157</v>
      </c>
      <c r="B45" s="15">
        <f>[41]Agosto!$B$5</f>
        <v>18.758333333333333</v>
      </c>
      <c r="C45" s="15">
        <f>[41]Agosto!$B$6</f>
        <v>20.916666666666668</v>
      </c>
      <c r="D45" s="15">
        <f>[41]Agosto!$B$7</f>
        <v>19.095833333333335</v>
      </c>
      <c r="E45" s="15">
        <f>[41]Agosto!$B$8</f>
        <v>18.170833333333331</v>
      </c>
      <c r="F45" s="15">
        <f>[41]Agosto!$B$9</f>
        <v>17.100000000000001</v>
      </c>
      <c r="G45" s="15">
        <f>[41]Agosto!$B$10</f>
        <v>16.529166666666661</v>
      </c>
      <c r="H45" s="15">
        <f>[41]Agosto!$B$11</f>
        <v>17.850000000000001</v>
      </c>
      <c r="I45" s="15">
        <f>[41]Agosto!$B$12</f>
        <v>18.612499999999997</v>
      </c>
      <c r="J45" s="15">
        <f>[41]Agosto!$B$13</f>
        <v>16.066666666666666</v>
      </c>
      <c r="K45" s="15">
        <f>[41]Agosto!$B$14</f>
        <v>11.454166666666664</v>
      </c>
      <c r="L45" s="15">
        <f>[41]Agosto!$B$15</f>
        <v>14.079166666666664</v>
      </c>
      <c r="M45" s="15">
        <f>[41]Agosto!$B$16</f>
        <v>18.425000000000001</v>
      </c>
      <c r="N45" s="15">
        <f>[41]Agosto!$B$17</f>
        <v>19.820833333333329</v>
      </c>
      <c r="O45" s="15">
        <f>[41]Agosto!$B$18</f>
        <v>21.354166666666668</v>
      </c>
      <c r="P45" s="15">
        <f>[41]Agosto!$B$19</f>
        <v>18.675000000000001</v>
      </c>
      <c r="Q45" s="15">
        <f>[41]Agosto!$B$20</f>
        <v>18.008333333333333</v>
      </c>
      <c r="R45" s="15">
        <f>[41]Agosto!$B$21</f>
        <v>19.662499999999998</v>
      </c>
      <c r="S45" s="15">
        <f>[41]Agosto!$B$22</f>
        <v>21.383333333333336</v>
      </c>
      <c r="T45" s="15">
        <f>[41]Agosto!$B$23</f>
        <v>24.154166666666665</v>
      </c>
      <c r="U45" s="15">
        <f>[41]Agosto!$B$24</f>
        <v>20.816666666666666</v>
      </c>
      <c r="V45" s="15">
        <f>[41]Agosto!$B$25</f>
        <v>13.5875</v>
      </c>
      <c r="W45" s="15">
        <f>[41]Agosto!$B$26</f>
        <v>11.920833333333334</v>
      </c>
      <c r="X45" s="15">
        <f>[41]Agosto!$B$27</f>
        <v>19.516666666666669</v>
      </c>
      <c r="Y45" s="15">
        <f>[41]Agosto!$B$28</f>
        <v>26.633333333333329</v>
      </c>
      <c r="Z45" s="15">
        <f>[41]Agosto!$B$29</f>
        <v>16.858333333333338</v>
      </c>
      <c r="AA45" s="15">
        <f>[41]Agosto!$B$30</f>
        <v>14.470833333333333</v>
      </c>
      <c r="AB45" s="15">
        <f>[41]Agosto!$B$31</f>
        <v>15.974999999999994</v>
      </c>
      <c r="AC45" s="15">
        <f>[41]Agosto!$B$32</f>
        <v>21.725000000000005</v>
      </c>
      <c r="AD45" s="15">
        <f>[41]Agosto!$B$33</f>
        <v>25.520833333333339</v>
      </c>
      <c r="AE45" s="15">
        <f>[41]Agosto!$B$34</f>
        <v>26.962499999999991</v>
      </c>
      <c r="AF45" s="15">
        <f>[41]Agosto!$B$35</f>
        <v>28.295833333333331</v>
      </c>
      <c r="AG45" s="95">
        <f t="shared" si="4"/>
        <v>19.109677419354838</v>
      </c>
    </row>
    <row r="46" spans="1:33" ht="17.100000000000001" customHeight="1" x14ac:dyDescent="0.2">
      <c r="A46" s="89" t="s">
        <v>158</v>
      </c>
      <c r="B46" s="15">
        <f>[42]Agosto!$B$5</f>
        <v>22.104166666666668</v>
      </c>
      <c r="C46" s="15">
        <f>[42]Agosto!$B$6</f>
        <v>23.282608695652176</v>
      </c>
      <c r="D46" s="15">
        <f>[42]Agosto!$B$7</f>
        <v>24.845833333333342</v>
      </c>
      <c r="E46" s="15">
        <f>[42]Agosto!$B$8</f>
        <v>25.150000000000002</v>
      </c>
      <c r="F46" s="15">
        <f>[42]Agosto!$B$9</f>
        <v>22.387499999999999</v>
      </c>
      <c r="G46" s="15">
        <f>[42]Agosto!$B$10</f>
        <v>20.774999999999999</v>
      </c>
      <c r="H46" s="15">
        <f>[42]Agosto!$B$11</f>
        <v>22.787499999999998</v>
      </c>
      <c r="I46" s="15">
        <f>[42]Agosto!$B$12</f>
        <v>24.491666666666674</v>
      </c>
      <c r="J46" s="15">
        <f>[42]Agosto!$B$13</f>
        <v>22.783333333333331</v>
      </c>
      <c r="K46" s="15">
        <f>[42]Agosto!$B$14</f>
        <v>18.737500000000001</v>
      </c>
      <c r="L46" s="15">
        <f>[42]Agosto!$B$15</f>
        <v>19.474999999999998</v>
      </c>
      <c r="M46" s="15">
        <f>[42]Agosto!$B$16</f>
        <v>20.408333333333335</v>
      </c>
      <c r="N46" s="15">
        <f>[42]Agosto!$B$17</f>
        <v>19.321739130434786</v>
      </c>
      <c r="O46" s="15">
        <f>[42]Agosto!$B$18</f>
        <v>19.543478260869566</v>
      </c>
      <c r="P46" s="15">
        <f>[42]Agosto!$B$19</f>
        <v>24.329166666666669</v>
      </c>
      <c r="Q46" s="15">
        <f>[42]Agosto!$B$20</f>
        <v>24.45</v>
      </c>
      <c r="R46" s="15">
        <f>[42]Agosto!$B$21</f>
        <v>23.986956521739128</v>
      </c>
      <c r="S46" s="15">
        <f>[42]Agosto!$B$22</f>
        <v>23.118181818181817</v>
      </c>
      <c r="T46" s="15">
        <f>[42]Agosto!$B$23</f>
        <v>23.517391304347825</v>
      </c>
      <c r="U46" s="15">
        <f>[42]Agosto!$B$24</f>
        <v>18.458333333333339</v>
      </c>
      <c r="V46" s="15">
        <f>[42]Agosto!$B$25</f>
        <v>16.616666666666667</v>
      </c>
      <c r="W46" s="15">
        <f>[42]Agosto!$B$26</f>
        <v>19.75416666666667</v>
      </c>
      <c r="X46" s="15">
        <f>[42]Agosto!$B$27</f>
        <v>24.254545454545461</v>
      </c>
      <c r="Y46" s="15">
        <f>[42]Agosto!$B$28</f>
        <v>25.055000000000003</v>
      </c>
      <c r="Z46" s="15">
        <f>[42]Agosto!$B$29</f>
        <v>22.216666666666672</v>
      </c>
      <c r="AA46" s="15">
        <f>[42]Agosto!$B$30</f>
        <v>20.650000000000002</v>
      </c>
      <c r="AB46" s="15">
        <f>[42]Agosto!$B$31</f>
        <v>21.183333333333334</v>
      </c>
      <c r="AC46" s="15">
        <f>[42]Agosto!$B$32</f>
        <v>23.095454545454547</v>
      </c>
      <c r="AD46" s="15">
        <f>[42]Agosto!$B$33</f>
        <v>25.876190476190477</v>
      </c>
      <c r="AE46" s="15">
        <f>[42]Agosto!$B$34</f>
        <v>24.425000000000001</v>
      </c>
      <c r="AF46" s="15">
        <f>[42]Agosto!$B$35</f>
        <v>25.222727272727276</v>
      </c>
      <c r="AG46" s="95">
        <f t="shared" si="4"/>
        <v>22.33236903699386</v>
      </c>
    </row>
    <row r="47" spans="1:33" ht="17.100000000000001" customHeight="1" x14ac:dyDescent="0.2">
      <c r="A47" s="89" t="s">
        <v>159</v>
      </c>
      <c r="B47" s="15">
        <f>[43]Agosto!$B$5</f>
        <v>20.354166666666664</v>
      </c>
      <c r="C47" s="15">
        <f>[43]Agosto!$B$6</f>
        <v>21.758333333333336</v>
      </c>
      <c r="D47" s="15">
        <f>[43]Agosto!$B$7</f>
        <v>22.616666666666664</v>
      </c>
      <c r="E47" s="15">
        <f>[43]Agosto!$B$8</f>
        <v>18.958333333333332</v>
      </c>
      <c r="F47" s="15">
        <f>[43]Agosto!$B$9</f>
        <v>18.916666666666668</v>
      </c>
      <c r="G47" s="15">
        <f>[43]Agosto!$B$10</f>
        <v>17.562499999999996</v>
      </c>
      <c r="H47" s="15">
        <f>[43]Agosto!$B$11</f>
        <v>19.729166666666668</v>
      </c>
      <c r="I47" s="15">
        <f>[43]Agosto!$B$12</f>
        <v>22.020833333333329</v>
      </c>
      <c r="J47" s="15">
        <f>[43]Agosto!$B$13</f>
        <v>18.462499999999995</v>
      </c>
      <c r="K47" s="15">
        <f>[43]Agosto!$B$14</f>
        <v>14.299999999999999</v>
      </c>
      <c r="L47" s="15">
        <f>[43]Agosto!$B$15</f>
        <v>15.4625</v>
      </c>
      <c r="M47" s="15">
        <f>[43]Agosto!$B$16</f>
        <v>17.316666666666666</v>
      </c>
      <c r="N47" s="15">
        <f>[43]Agosto!$B$17</f>
        <v>18.858333333333331</v>
      </c>
      <c r="O47" s="15">
        <f>[43]Agosto!$B$18</f>
        <v>20.383333333333333</v>
      </c>
      <c r="P47" s="15">
        <f>[43]Agosto!$B$19</f>
        <v>20.633333333333333</v>
      </c>
      <c r="Q47" s="15">
        <f>[43]Agosto!$B$20</f>
        <v>19.999999999999996</v>
      </c>
      <c r="R47" s="15">
        <f>[43]Agosto!$B$21</f>
        <v>19.866666666666664</v>
      </c>
      <c r="S47" s="15">
        <f>[43]Agosto!$B$22</f>
        <v>22.225000000000005</v>
      </c>
      <c r="T47" s="15">
        <f>[43]Agosto!$B$23</f>
        <v>24.037500000000005</v>
      </c>
      <c r="U47" s="15">
        <f>[43]Agosto!$B$24</f>
        <v>23.420833333333334</v>
      </c>
      <c r="V47" s="15">
        <f>[43]Agosto!$B$25</f>
        <v>16.854166666666664</v>
      </c>
      <c r="W47" s="15">
        <f>[43]Agosto!$B$26</f>
        <v>15.16666666666667</v>
      </c>
      <c r="X47" s="15">
        <f>[43]Agosto!$B$27</f>
        <v>20.875000000000004</v>
      </c>
      <c r="Y47" s="15">
        <f>[43]Agosto!$B$28</f>
        <v>26.350000000000005</v>
      </c>
      <c r="Z47" s="15">
        <f>[43]Agosto!$B$29</f>
        <v>19.962499999999999</v>
      </c>
      <c r="AA47" s="15">
        <f>[43]Agosto!$B$30</f>
        <v>16.812499999999996</v>
      </c>
      <c r="AB47" s="15">
        <f>[43]Agosto!$B$31</f>
        <v>17.925000000000001</v>
      </c>
      <c r="AC47" s="15">
        <f>[43]Agosto!$B$32</f>
        <v>22.720833333333335</v>
      </c>
      <c r="AD47" s="15">
        <f>[43]Agosto!$B$33</f>
        <v>25.949999999999992</v>
      </c>
      <c r="AE47" s="15">
        <f>[43]Agosto!$B$34</f>
        <v>26.729166666666668</v>
      </c>
      <c r="AF47" s="15">
        <f>[43]Agosto!$B$35</f>
        <v>26.3125</v>
      </c>
      <c r="AG47" s="95">
        <f t="shared" si="4"/>
        <v>20.404569892473116</v>
      </c>
    </row>
    <row r="48" spans="1:33" ht="17.100000000000001" customHeight="1" x14ac:dyDescent="0.2">
      <c r="A48" s="89" t="s">
        <v>160</v>
      </c>
      <c r="B48" s="15">
        <f>[44]Agosto!$B$5</f>
        <v>19.687500000000004</v>
      </c>
      <c r="C48" s="15">
        <f>[44]Agosto!$B$6</f>
        <v>20.65</v>
      </c>
      <c r="D48" s="15">
        <f>[44]Agosto!$B$7</f>
        <v>20.995833333333334</v>
      </c>
      <c r="E48" s="15">
        <f>[44]Agosto!$B$8</f>
        <v>19.341666666666665</v>
      </c>
      <c r="F48" s="15">
        <f>[44]Agosto!$B$9</f>
        <v>18.554166666666667</v>
      </c>
      <c r="G48" s="15">
        <f>[44]Agosto!$B$10</f>
        <v>16.891666666666669</v>
      </c>
      <c r="H48" s="15">
        <f>[44]Agosto!$B$11</f>
        <v>18.912499999999998</v>
      </c>
      <c r="I48" s="15">
        <f>[44]Agosto!$B$12</f>
        <v>19.850000000000001</v>
      </c>
      <c r="J48" s="15">
        <f>[44]Agosto!$B$13</f>
        <v>17.383333333333333</v>
      </c>
      <c r="K48" s="15">
        <f>[44]Agosto!$B$14</f>
        <v>11.85</v>
      </c>
      <c r="L48" s="15">
        <f>[44]Agosto!$B$15</f>
        <v>13.008333333333333</v>
      </c>
      <c r="M48" s="15">
        <f>[44]Agosto!$B$16</f>
        <v>15.391666666666667</v>
      </c>
      <c r="N48" s="15">
        <f>[44]Agosto!$B$17</f>
        <v>18.233333333333334</v>
      </c>
      <c r="O48" s="15">
        <f>[44]Agosto!$B$18</f>
        <v>19.012499999999999</v>
      </c>
      <c r="P48" s="15">
        <f>[44]Agosto!$B$19</f>
        <v>19.320833333333336</v>
      </c>
      <c r="Q48" s="15">
        <f>[44]Agosto!$B$20</f>
        <v>18.608333333333334</v>
      </c>
      <c r="R48" s="15">
        <f>[44]Agosto!$B$21</f>
        <v>18.8125</v>
      </c>
      <c r="S48" s="15">
        <f>[44]Agosto!$B$22</f>
        <v>21.175000000000004</v>
      </c>
      <c r="T48" s="15">
        <f>[44]Agosto!$B$23</f>
        <v>23.224999999999998</v>
      </c>
      <c r="U48" s="15">
        <f>[44]Agosto!$B$24</f>
        <v>22.658333333333335</v>
      </c>
      <c r="V48" s="15">
        <f>[44]Agosto!$B$25</f>
        <v>16.174999999999997</v>
      </c>
      <c r="W48" s="15">
        <f>[44]Agosto!$B$26</f>
        <v>14.783333333333333</v>
      </c>
      <c r="X48" s="15">
        <f>[44]Agosto!$B$27</f>
        <v>20.85</v>
      </c>
      <c r="Y48" s="15">
        <f>[44]Agosto!$B$28</f>
        <v>26.483333333333338</v>
      </c>
      <c r="Z48" s="15">
        <f>[44]Agosto!$B$29</f>
        <v>19.287500000000005</v>
      </c>
      <c r="AA48" s="15">
        <f>[44]Agosto!$B$30</f>
        <v>15.879166666666663</v>
      </c>
      <c r="AB48" s="15">
        <f>[44]Agosto!$B$31</f>
        <v>15.595833333333333</v>
      </c>
      <c r="AC48" s="15">
        <f>[44]Agosto!$B$32</f>
        <v>21.808333333333334</v>
      </c>
      <c r="AD48" s="15">
        <f>[44]Agosto!$B$33</f>
        <v>25.416666666666668</v>
      </c>
      <c r="AE48" s="15">
        <f>[44]Agosto!$B$34</f>
        <v>26.270833333333339</v>
      </c>
      <c r="AF48" s="15">
        <f>[44]Agosto!$B$35</f>
        <v>27.133333333333329</v>
      </c>
      <c r="AG48" s="95">
        <f>AVERAGE(B48:AF48)</f>
        <v>19.459543010752693</v>
      </c>
    </row>
    <row r="49" spans="1:34" ht="17.100000000000001" customHeight="1" x14ac:dyDescent="0.2">
      <c r="A49" s="89" t="s">
        <v>161</v>
      </c>
      <c r="B49" s="15">
        <f>[45]Agosto!$B$5</f>
        <v>22.204166666666666</v>
      </c>
      <c r="C49" s="15">
        <f>[45]Agosto!$B$6</f>
        <v>22.608333333333331</v>
      </c>
      <c r="D49" s="15">
        <f>[45]Agosto!$B$7</f>
        <v>22.420833333333334</v>
      </c>
      <c r="E49" s="15">
        <f>[45]Agosto!$B$8</f>
        <v>20.858333333333334</v>
      </c>
      <c r="F49" s="15">
        <f>[45]Agosto!$B$9</f>
        <v>20.916666666666664</v>
      </c>
      <c r="G49" s="15">
        <f>[45]Agosto!$B$10</f>
        <v>18.308333333333334</v>
      </c>
      <c r="H49" s="15">
        <f>[45]Agosto!$B$11</f>
        <v>19.508333333333333</v>
      </c>
      <c r="I49" s="15">
        <f>[45]Agosto!$B$12</f>
        <v>22.345833333333331</v>
      </c>
      <c r="J49" s="15">
        <f>[45]Agosto!$B$13</f>
        <v>18.825000000000003</v>
      </c>
      <c r="K49" s="15">
        <f>[45]Agosto!$B$14</f>
        <v>15.187500000000002</v>
      </c>
      <c r="L49" s="15">
        <f>[45]Agosto!$B$15</f>
        <v>16.054166666666664</v>
      </c>
      <c r="M49" s="15">
        <f>[45]Agosto!$B$16</f>
        <v>18.358333333333331</v>
      </c>
      <c r="N49" s="15">
        <f>[45]Agosto!$B$17</f>
        <v>20.3</v>
      </c>
      <c r="O49" s="15">
        <f>[45]Agosto!$B$18</f>
        <v>21.387500000000003</v>
      </c>
      <c r="P49" s="15">
        <f>[45]Agosto!$B$19</f>
        <v>22.537499999999998</v>
      </c>
      <c r="Q49" s="15">
        <f>[45]Agosto!$B$20</f>
        <v>20.220833333333328</v>
      </c>
      <c r="R49" s="15">
        <f>[45]Agosto!$B$21</f>
        <v>21.395833333333339</v>
      </c>
      <c r="S49" s="15">
        <f>[45]Agosto!$B$22</f>
        <v>23.104166666666671</v>
      </c>
      <c r="T49" s="15">
        <f>[45]Agosto!$B$23</f>
        <v>24.920833333333334</v>
      </c>
      <c r="U49" s="15">
        <f>[45]Agosto!$B$24</f>
        <v>25.075000000000003</v>
      </c>
      <c r="V49" s="15">
        <f>[45]Agosto!$B$25</f>
        <v>20.716666666666665</v>
      </c>
      <c r="W49" s="15">
        <f>[45]Agosto!$B$26</f>
        <v>19.525000000000002</v>
      </c>
      <c r="X49" s="15">
        <f>[45]Agosto!$B$27</f>
        <v>23</v>
      </c>
      <c r="Y49" s="15">
        <f>[45]Agosto!$B$28</f>
        <v>26.491666666666671</v>
      </c>
      <c r="Z49" s="15">
        <f>[45]Agosto!$B$29</f>
        <v>20.504166666666666</v>
      </c>
      <c r="AA49" s="15">
        <f>[45]Agosto!$B$30</f>
        <v>18.854166666666664</v>
      </c>
      <c r="AB49" s="15">
        <f>[45]Agosto!$B$31</f>
        <v>20.291666666666661</v>
      </c>
      <c r="AC49" s="15">
        <f>[45]Agosto!$B$32</f>
        <v>24.275000000000002</v>
      </c>
      <c r="AD49" s="15">
        <f>[45]Agosto!$B$33</f>
        <v>25.500000000000004</v>
      </c>
      <c r="AE49" s="15">
        <f>[45]Agosto!$B$34</f>
        <v>25.991666666666664</v>
      </c>
      <c r="AF49" s="15">
        <f>[45]Agosto!$B$35</f>
        <v>26.941666666666666</v>
      </c>
      <c r="AG49" s="95">
        <f>AVERAGE(B49:AF49)</f>
        <v>21.568682795698923</v>
      </c>
    </row>
    <row r="50" spans="1:34" s="5" customFormat="1" ht="17.100000000000001" customHeight="1" x14ac:dyDescent="0.2">
      <c r="A50" s="92" t="s">
        <v>34</v>
      </c>
      <c r="B50" s="19">
        <f t="shared" ref="B50:AG50" si="5">AVERAGE(B5:B49)</f>
        <v>19.544597107438019</v>
      </c>
      <c r="C50" s="19">
        <f t="shared" si="5"/>
        <v>21.162101752652379</v>
      </c>
      <c r="D50" s="19">
        <f t="shared" si="5"/>
        <v>20.582923326673328</v>
      </c>
      <c r="E50" s="19">
        <f t="shared" si="5"/>
        <v>19.13803043311918</v>
      </c>
      <c r="F50" s="19">
        <f t="shared" si="5"/>
        <v>17.832166536743198</v>
      </c>
      <c r="G50" s="19">
        <f t="shared" si="5"/>
        <v>17.685843237929419</v>
      </c>
      <c r="H50" s="19">
        <f t="shared" si="5"/>
        <v>19.83263662263662</v>
      </c>
      <c r="I50" s="19">
        <f t="shared" si="5"/>
        <v>20.949563241106723</v>
      </c>
      <c r="J50" s="19">
        <f t="shared" si="5"/>
        <v>17.340723673184975</v>
      </c>
      <c r="K50" s="19">
        <f t="shared" si="5"/>
        <v>14.101134507909443</v>
      </c>
      <c r="L50" s="19">
        <f t="shared" si="5"/>
        <v>15.978835793835797</v>
      </c>
      <c r="M50" s="19">
        <f t="shared" si="5"/>
        <v>18.741979965899397</v>
      </c>
      <c r="N50" s="19">
        <f t="shared" si="5"/>
        <v>20.357220421222138</v>
      </c>
      <c r="O50" s="19">
        <f t="shared" si="5"/>
        <v>20.917252181283803</v>
      </c>
      <c r="P50" s="19">
        <f t="shared" si="5"/>
        <v>20.063913809144069</v>
      </c>
      <c r="Q50" s="19">
        <f t="shared" si="5"/>
        <v>19.706926006092672</v>
      </c>
      <c r="R50" s="19">
        <f t="shared" si="5"/>
        <v>20.782377200094597</v>
      </c>
      <c r="S50" s="19">
        <f t="shared" si="5"/>
        <v>22.578626003626002</v>
      </c>
      <c r="T50" s="19">
        <f t="shared" si="5"/>
        <v>23.77988984043332</v>
      </c>
      <c r="U50" s="19">
        <f t="shared" si="5"/>
        <v>18.532501683501685</v>
      </c>
      <c r="V50" s="19">
        <f t="shared" si="5"/>
        <v>13.960928650565501</v>
      </c>
      <c r="W50" s="19">
        <f t="shared" si="5"/>
        <v>14.091381994911407</v>
      </c>
      <c r="X50" s="19">
        <f t="shared" si="5"/>
        <v>20.864393198052618</v>
      </c>
      <c r="Y50" s="19">
        <f t="shared" si="5"/>
        <v>25.964774557165857</v>
      </c>
      <c r="Z50" s="19">
        <f t="shared" si="5"/>
        <v>18.26627777777778</v>
      </c>
      <c r="AA50" s="19">
        <f t="shared" si="5"/>
        <v>16.312866654279695</v>
      </c>
      <c r="AB50" s="19">
        <f t="shared" si="5"/>
        <v>17.666995320855612</v>
      </c>
      <c r="AC50" s="19">
        <f t="shared" si="5"/>
        <v>22.99734340511267</v>
      </c>
      <c r="AD50" s="19">
        <f t="shared" si="5"/>
        <v>26.092508116883121</v>
      </c>
      <c r="AE50" s="19">
        <f t="shared" si="5"/>
        <v>26.65905759050812</v>
      </c>
      <c r="AF50" s="19">
        <f t="shared" si="5"/>
        <v>26.80849768506636</v>
      </c>
      <c r="AG50" s="95">
        <f t="shared" si="5"/>
        <v>19.991193282092112</v>
      </c>
    </row>
    <row r="51" spans="1:34" x14ac:dyDescent="0.2">
      <c r="A51" s="63"/>
      <c r="B51" s="64"/>
      <c r="C51" s="64"/>
      <c r="D51" s="64" t="s">
        <v>136</v>
      </c>
      <c r="E51" s="64"/>
      <c r="F51" s="64"/>
      <c r="G51" s="64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6"/>
      <c r="AE51" s="76"/>
      <c r="AF51" s="77"/>
      <c r="AG51" s="75"/>
    </row>
    <row r="52" spans="1:34" x14ac:dyDescent="0.2">
      <c r="A52" s="63"/>
      <c r="B52" s="65" t="s">
        <v>137</v>
      </c>
      <c r="C52" s="65"/>
      <c r="D52" s="65"/>
      <c r="E52" s="65"/>
      <c r="F52" s="65"/>
      <c r="G52" s="65"/>
      <c r="H52" s="65"/>
      <c r="I52" s="65"/>
      <c r="J52" s="79"/>
      <c r="K52" s="79"/>
      <c r="L52" s="79"/>
      <c r="M52" s="79" t="s">
        <v>49</v>
      </c>
      <c r="N52" s="79"/>
      <c r="O52" s="79"/>
      <c r="P52" s="79"/>
      <c r="Q52" s="79"/>
      <c r="R52" s="79"/>
      <c r="S52" s="79"/>
      <c r="T52" s="131" t="s">
        <v>132</v>
      </c>
      <c r="U52" s="131"/>
      <c r="V52" s="131"/>
      <c r="W52" s="131"/>
      <c r="X52" s="131"/>
      <c r="Y52" s="79"/>
      <c r="Z52" s="79"/>
      <c r="AA52" s="79"/>
      <c r="AB52" s="79"/>
      <c r="AC52" s="79"/>
      <c r="AD52" s="79"/>
      <c r="AE52" s="79"/>
      <c r="AF52" s="79"/>
      <c r="AG52" s="66"/>
    </row>
    <row r="53" spans="1:34" x14ac:dyDescent="0.2">
      <c r="A53" s="67"/>
      <c r="B53" s="79"/>
      <c r="C53" s="79"/>
      <c r="D53" s="79"/>
      <c r="E53" s="79"/>
      <c r="F53" s="79"/>
      <c r="G53" s="79"/>
      <c r="H53" s="79"/>
      <c r="I53" s="79"/>
      <c r="J53" s="80"/>
      <c r="K53" s="80"/>
      <c r="L53" s="80"/>
      <c r="M53" s="80" t="s">
        <v>50</v>
      </c>
      <c r="N53" s="80"/>
      <c r="O53" s="80"/>
      <c r="P53" s="80"/>
      <c r="Q53" s="79"/>
      <c r="R53" s="79"/>
      <c r="S53" s="79"/>
      <c r="T53" s="132" t="s">
        <v>133</v>
      </c>
      <c r="U53" s="132"/>
      <c r="V53" s="132"/>
      <c r="W53" s="132"/>
      <c r="X53" s="132"/>
      <c r="Y53" s="79"/>
      <c r="Z53" s="79"/>
      <c r="AA53" s="79"/>
      <c r="AB53" s="79"/>
      <c r="AC53" s="79"/>
      <c r="AD53" s="76"/>
      <c r="AE53" s="64"/>
      <c r="AF53" s="64"/>
      <c r="AG53" s="68"/>
      <c r="AH53" s="2"/>
    </row>
    <row r="54" spans="1:34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6"/>
      <c r="AE54" s="76"/>
      <c r="AF54" s="77"/>
      <c r="AG54" s="85"/>
      <c r="AH54" s="2"/>
    </row>
    <row r="55" spans="1:34" x14ac:dyDescent="0.2">
      <c r="A55" s="67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66"/>
    </row>
    <row r="56" spans="1:34" ht="13.5" thickBot="1" x14ac:dyDescent="0.25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1"/>
    </row>
    <row r="59" spans="1:34" x14ac:dyDescent="0.2">
      <c r="P59" s="2" t="s">
        <v>51</v>
      </c>
    </row>
    <row r="60" spans="1:34" x14ac:dyDescent="0.2">
      <c r="V60" s="2" t="s">
        <v>51</v>
      </c>
    </row>
    <row r="61" spans="1:34" x14ac:dyDescent="0.2">
      <c r="AC61" s="2" t="s">
        <v>51</v>
      </c>
    </row>
    <row r="64" spans="1:34" x14ac:dyDescent="0.2">
      <c r="F64" s="2" t="s">
        <v>51</v>
      </c>
    </row>
    <row r="65" spans="16:30" x14ac:dyDescent="0.2">
      <c r="P65" s="2" t="s">
        <v>51</v>
      </c>
    </row>
    <row r="68" spans="16:30" x14ac:dyDescent="0.2">
      <c r="AD68" s="2" t="s">
        <v>51</v>
      </c>
    </row>
  </sheetData>
  <mergeCells count="36">
    <mergeCell ref="B2:AG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zoomScale="90" zoomScaleNormal="90" workbookViewId="0">
      <selection activeCell="AD65" sqref="AD65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5" width="6" style="2" customWidth="1"/>
    <col min="6" max="6" width="6.570312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2" width="6.42578125" style="2" bestFit="1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2" customWidth="1"/>
  </cols>
  <sheetData>
    <row r="1" spans="1:37" ht="20.100000000000001" customHeight="1" x14ac:dyDescent="0.2">
      <c r="A1" s="141" t="s">
        <v>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23"/>
    </row>
    <row r="2" spans="1:37" s="4" customFormat="1" ht="20.100000000000001" customHeight="1" x14ac:dyDescent="0.2">
      <c r="A2" s="140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48"/>
      <c r="AI2" s="124" t="s">
        <v>42</v>
      </c>
    </row>
    <row r="3" spans="1:37" s="5" customFormat="1" ht="20.100000000000001" customHeight="1" x14ac:dyDescent="0.2">
      <c r="A3" s="140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20" t="s">
        <v>41</v>
      </c>
      <c r="AH3" s="27" t="s">
        <v>39</v>
      </c>
      <c r="AI3" s="124" t="s">
        <v>43</v>
      </c>
    </row>
    <row r="4" spans="1:37" s="5" customFormat="1" ht="20.100000000000001" customHeight="1" x14ac:dyDescent="0.2">
      <c r="A4" s="14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20" t="s">
        <v>37</v>
      </c>
      <c r="AH4" s="27" t="s">
        <v>37</v>
      </c>
      <c r="AI4" s="125"/>
    </row>
    <row r="5" spans="1:37" s="5" customFormat="1" ht="20.100000000000001" customHeight="1" x14ac:dyDescent="0.2">
      <c r="A5" s="129" t="s">
        <v>44</v>
      </c>
      <c r="B5" s="15">
        <f>[1]Agosto!$K$5</f>
        <v>0</v>
      </c>
      <c r="C5" s="15">
        <f>[1]Agosto!$K$6</f>
        <v>0</v>
      </c>
      <c r="D5" s="15">
        <f>[1]Agosto!$K$7</f>
        <v>0</v>
      </c>
      <c r="E5" s="15">
        <f>[1]Agosto!$K$8</f>
        <v>4.2</v>
      </c>
      <c r="F5" s="15">
        <f>[1]Agosto!$K$9</f>
        <v>0.2</v>
      </c>
      <c r="G5" s="15">
        <f>[1]Agosto!$K$10</f>
        <v>10.399999999999999</v>
      </c>
      <c r="H5" s="15">
        <f>[1]Agosto!$K$11</f>
        <v>0</v>
      </c>
      <c r="I5" s="15">
        <f>[1]Agosto!$K$12</f>
        <v>0</v>
      </c>
      <c r="J5" s="15">
        <f>[1]Agosto!$K$13</f>
        <v>0</v>
      </c>
      <c r="K5" s="15">
        <f>[1]Agosto!$K$14</f>
        <v>0</v>
      </c>
      <c r="L5" s="15">
        <f>[1]Agosto!$K$15</f>
        <v>0</v>
      </c>
      <c r="M5" s="15">
        <f>[1]Agosto!$K$16</f>
        <v>0</v>
      </c>
      <c r="N5" s="15">
        <f>[1]Agosto!$K$17</f>
        <v>0</v>
      </c>
      <c r="O5" s="15">
        <f>[1]Agosto!$K$18</f>
        <v>0</v>
      </c>
      <c r="P5" s="15">
        <f>[1]Agosto!$K$19</f>
        <v>0</v>
      </c>
      <c r="Q5" s="15">
        <f>[1]Agosto!$K$20</f>
        <v>0</v>
      </c>
      <c r="R5" s="15">
        <f>[1]Agosto!$K$21</f>
        <v>0</v>
      </c>
      <c r="S5" s="15">
        <f>[1]Agosto!$K$22</f>
        <v>0</v>
      </c>
      <c r="T5" s="15">
        <f>[1]Agosto!$K$23</f>
        <v>0</v>
      </c>
      <c r="U5" s="15">
        <f>[1]Agosto!$K$24</f>
        <v>0</v>
      </c>
      <c r="V5" s="15">
        <f>[1]Agosto!$K$25</f>
        <v>0</v>
      </c>
      <c r="W5" s="15">
        <f>[1]Agosto!$K$26</f>
        <v>1.6</v>
      </c>
      <c r="X5" s="15">
        <f>[1]Agosto!$K$27</f>
        <v>0.4</v>
      </c>
      <c r="Y5" s="15">
        <f>[1]Agosto!$K$28</f>
        <v>1.2</v>
      </c>
      <c r="Z5" s="15">
        <f>[1]Agosto!$K$29</f>
        <v>0</v>
      </c>
      <c r="AA5" s="15">
        <f>[1]Agosto!$K$30</f>
        <v>0</v>
      </c>
      <c r="AB5" s="15">
        <f>[1]Agosto!$K$31</f>
        <v>0</v>
      </c>
      <c r="AC5" s="15">
        <f>[1]Agosto!$K$32</f>
        <v>0</v>
      </c>
      <c r="AD5" s="15">
        <f>[1]Agosto!$K$33</f>
        <v>0</v>
      </c>
      <c r="AE5" s="15">
        <f>[1]Agosto!$K$34</f>
        <v>0</v>
      </c>
      <c r="AF5" s="14">
        <f>[1]Agosto!$K$35</f>
        <v>0</v>
      </c>
      <c r="AG5" s="21">
        <f>SUM(B5:AF5)</f>
        <v>17.999999999999996</v>
      </c>
      <c r="AH5" s="28">
        <f>MAX(B5:AF5)</f>
        <v>10.399999999999999</v>
      </c>
      <c r="AI5" s="126">
        <f t="shared" ref="AI5:AI31" si="1">COUNTIF(B5:AF5,"=0,0")</f>
        <v>25</v>
      </c>
    </row>
    <row r="6" spans="1:37" ht="17.100000000000001" customHeight="1" x14ac:dyDescent="0.2">
      <c r="A6" s="129" t="s">
        <v>0</v>
      </c>
      <c r="B6" s="15">
        <f>[2]Agosto!$K$5</f>
        <v>0.4</v>
      </c>
      <c r="C6" s="15">
        <f>[2]Agosto!$K$6</f>
        <v>0</v>
      </c>
      <c r="D6" s="15">
        <f>[2]Agosto!$K$7</f>
        <v>0</v>
      </c>
      <c r="E6" s="15">
        <f>[2]Agosto!$K$8</f>
        <v>0</v>
      </c>
      <c r="F6" s="15">
        <f>[2]Agosto!$K$9</f>
        <v>0</v>
      </c>
      <c r="G6" s="15">
        <f>[2]Agosto!$K$10</f>
        <v>0</v>
      </c>
      <c r="H6" s="15">
        <f>[2]Agosto!$K$11</f>
        <v>0.2</v>
      </c>
      <c r="I6" s="15">
        <f>[2]Agosto!$K$12</f>
        <v>0.2</v>
      </c>
      <c r="J6" s="15">
        <f>[2]Agosto!$K$13</f>
        <v>0</v>
      </c>
      <c r="K6" s="15">
        <f>[2]Agosto!$K$14</f>
        <v>0</v>
      </c>
      <c r="L6" s="15">
        <f>[2]Agosto!$K$15</f>
        <v>0.2</v>
      </c>
      <c r="M6" s="15">
        <f>[2]Agosto!$K$16</f>
        <v>0.2</v>
      </c>
      <c r="N6" s="15">
        <f>[2]Agosto!$K$17</f>
        <v>0</v>
      </c>
      <c r="O6" s="15">
        <f>[2]Agosto!$K$18</f>
        <v>0</v>
      </c>
      <c r="P6" s="15">
        <f>[2]Agosto!$K$19</f>
        <v>0</v>
      </c>
      <c r="Q6" s="15">
        <f>[2]Agosto!$K$20</f>
        <v>0</v>
      </c>
      <c r="R6" s="15">
        <f>[2]Agosto!$K$21</f>
        <v>0</v>
      </c>
      <c r="S6" s="15">
        <f>[2]Agosto!$K$22</f>
        <v>0.2</v>
      </c>
      <c r="T6" s="15">
        <f>[2]Agosto!$K$23</f>
        <v>0</v>
      </c>
      <c r="U6" s="15">
        <f>[2]Agosto!$K$24</f>
        <v>0</v>
      </c>
      <c r="V6" s="15">
        <f>[2]Agosto!$K$25</f>
        <v>0</v>
      </c>
      <c r="W6" s="15">
        <f>[2]Agosto!$K$26</f>
        <v>0</v>
      </c>
      <c r="X6" s="15">
        <f>[2]Agosto!$K$27</f>
        <v>0</v>
      </c>
      <c r="Y6" s="15">
        <f>[2]Agosto!$K$28</f>
        <v>0</v>
      </c>
      <c r="Z6" s="15">
        <f>[2]Agosto!$K$29</f>
        <v>0</v>
      </c>
      <c r="AA6" s="15">
        <f>[2]Agosto!$K$30</f>
        <v>0</v>
      </c>
      <c r="AB6" s="15">
        <f>[2]Agosto!$K$31</f>
        <v>0</v>
      </c>
      <c r="AC6" s="15">
        <f>[2]Agosto!$K$32</f>
        <v>0</v>
      </c>
      <c r="AD6" s="15">
        <f>[2]Agosto!$K$33</f>
        <v>0</v>
      </c>
      <c r="AE6" s="15">
        <f>[2]Agosto!$K$34</f>
        <v>0</v>
      </c>
      <c r="AF6" s="15">
        <f>[2]Agosto!$K$35</f>
        <v>0.60000000000000009</v>
      </c>
      <c r="AG6" s="22">
        <f t="shared" ref="AG6:AG17" si="2">SUM(B6:AF6)</f>
        <v>2</v>
      </c>
      <c r="AH6" s="24">
        <f>MAX(B6:AF6)</f>
        <v>0.60000000000000009</v>
      </c>
      <c r="AI6" s="126">
        <f t="shared" si="1"/>
        <v>24</v>
      </c>
    </row>
    <row r="7" spans="1:37" ht="17.100000000000001" customHeight="1" x14ac:dyDescent="0.2">
      <c r="A7" s="129" t="s">
        <v>1</v>
      </c>
      <c r="B7" s="15">
        <f>[3]Agosto!$K$5</f>
        <v>0</v>
      </c>
      <c r="C7" s="15">
        <f>[3]Agosto!$K$6</f>
        <v>0</v>
      </c>
      <c r="D7" s="15">
        <f>[3]Agosto!$K$7</f>
        <v>0</v>
      </c>
      <c r="E7" s="15">
        <f>[3]Agosto!$K$8</f>
        <v>17</v>
      </c>
      <c r="F7" s="15">
        <f>[3]Agosto!$K$9</f>
        <v>7.6</v>
      </c>
      <c r="G7" s="15">
        <f>[3]Agosto!$K$10</f>
        <v>0.2</v>
      </c>
      <c r="H7" s="15">
        <f>[3]Agosto!$K$11</f>
        <v>0</v>
      </c>
      <c r="I7" s="15">
        <f>[3]Agosto!$K$12</f>
        <v>0</v>
      </c>
      <c r="J7" s="15">
        <f>[3]Agosto!$K$13</f>
        <v>0</v>
      </c>
      <c r="K7" s="15">
        <f>[3]Agosto!$K$14</f>
        <v>0</v>
      </c>
      <c r="L7" s="15">
        <f>[3]Agosto!$K$15</f>
        <v>0</v>
      </c>
      <c r="M7" s="15">
        <f>[3]Agosto!$K$16</f>
        <v>0</v>
      </c>
      <c r="N7" s="15">
        <f>[3]Agosto!$K$17</f>
        <v>0</v>
      </c>
      <c r="O7" s="15">
        <f>[3]Agosto!$K$18</f>
        <v>0</v>
      </c>
      <c r="P7" s="15">
        <f>[3]Agosto!$K$19</f>
        <v>0</v>
      </c>
      <c r="Q7" s="15">
        <f>[3]Agosto!$K$20</f>
        <v>7</v>
      </c>
      <c r="R7" s="15">
        <f>[3]Agosto!$K$21</f>
        <v>0</v>
      </c>
      <c r="S7" s="15">
        <f>[3]Agosto!$K$22</f>
        <v>0</v>
      </c>
      <c r="T7" s="15">
        <f>[3]Agosto!$K$23</f>
        <v>0</v>
      </c>
      <c r="U7" s="15">
        <f>[3]Agosto!$K$24</f>
        <v>0</v>
      </c>
      <c r="V7" s="15">
        <f>[3]Agosto!$K$25</f>
        <v>0</v>
      </c>
      <c r="W7" s="15">
        <f>[3]Agosto!$K$26</f>
        <v>5.9999999999999991</v>
      </c>
      <c r="X7" s="15">
        <f>[3]Agosto!$K$27</f>
        <v>0</v>
      </c>
      <c r="Y7" s="15">
        <f>[3]Agosto!$K$28</f>
        <v>0</v>
      </c>
      <c r="Z7" s="15">
        <f>[3]Agosto!$K$29</f>
        <v>11.2</v>
      </c>
      <c r="AA7" s="15">
        <f>[3]Agosto!$K$30</f>
        <v>0</v>
      </c>
      <c r="AB7" s="15">
        <f>[3]Agosto!$K$31</f>
        <v>0</v>
      </c>
      <c r="AC7" s="15">
        <f>[3]Agosto!$K$32</f>
        <v>0</v>
      </c>
      <c r="AD7" s="15">
        <f>[3]Agosto!$K$33</f>
        <v>0</v>
      </c>
      <c r="AE7" s="15">
        <f>[3]Agosto!$K$34</f>
        <v>0</v>
      </c>
      <c r="AF7" s="15">
        <f>[3]Agosto!$K$35</f>
        <v>8.8000000000000007</v>
      </c>
      <c r="AG7" s="22">
        <f t="shared" si="2"/>
        <v>57.8</v>
      </c>
      <c r="AH7" s="24">
        <f>MAX(B7:AF7)</f>
        <v>17</v>
      </c>
      <c r="AI7" s="126">
        <f t="shared" si="1"/>
        <v>24</v>
      </c>
    </row>
    <row r="8" spans="1:37" ht="17.100000000000001" customHeight="1" x14ac:dyDescent="0.2">
      <c r="A8" s="129" t="s">
        <v>71</v>
      </c>
      <c r="B8" s="15">
        <f>[4]Agosto!$K$5</f>
        <v>0</v>
      </c>
      <c r="C8" s="15">
        <f>[4]Agosto!$K$6</f>
        <v>0</v>
      </c>
      <c r="D8" s="15">
        <f>[4]Agosto!$K$7</f>
        <v>8</v>
      </c>
      <c r="E8" s="15">
        <f>[4]Agosto!$K$8</f>
        <v>0.4</v>
      </c>
      <c r="F8" s="15">
        <f>[4]Agosto!$K$9</f>
        <v>2.4000000000000008</v>
      </c>
      <c r="G8" s="15">
        <f>[4]Agosto!$K$10</f>
        <v>17.999999999999996</v>
      </c>
      <c r="H8" s="15">
        <f>[4]Agosto!$K$11</f>
        <v>0</v>
      </c>
      <c r="I8" s="15">
        <f>[4]Agosto!$K$12</f>
        <v>3</v>
      </c>
      <c r="J8" s="15">
        <f>[4]Agosto!$K$13</f>
        <v>2</v>
      </c>
      <c r="K8" s="15">
        <f>[4]Agosto!$K$14</f>
        <v>0.2</v>
      </c>
      <c r="L8" s="15">
        <f>[4]Agosto!$K$15</f>
        <v>0</v>
      </c>
      <c r="M8" s="15">
        <f>[4]Agosto!$K$16</f>
        <v>0</v>
      </c>
      <c r="N8" s="15">
        <f>[4]Agosto!$K$17</f>
        <v>0</v>
      </c>
      <c r="O8" s="15">
        <f>[4]Agosto!$K$18</f>
        <v>0</v>
      </c>
      <c r="P8" s="15">
        <f>[4]Agosto!$K$19</f>
        <v>0</v>
      </c>
      <c r="Q8" s="15">
        <f>[4]Agosto!$K$20</f>
        <v>1.4000000000000001</v>
      </c>
      <c r="R8" s="15">
        <f>[4]Agosto!$K$21</f>
        <v>0</v>
      </c>
      <c r="S8" s="15">
        <f>[4]Agosto!$K$22</f>
        <v>0</v>
      </c>
      <c r="T8" s="15">
        <f>[4]Agosto!$K$23</f>
        <v>0</v>
      </c>
      <c r="U8" s="15">
        <f>[4]Agosto!$K$24</f>
        <v>0</v>
      </c>
      <c r="V8" s="15">
        <f>[4]Agosto!$K$25</f>
        <v>0</v>
      </c>
      <c r="W8" s="15">
        <f>[4]Agosto!$K$26</f>
        <v>15.4</v>
      </c>
      <c r="X8" s="15">
        <f>[4]Agosto!$K$27</f>
        <v>0.8</v>
      </c>
      <c r="Y8" s="15">
        <f>[4]Agosto!$K$28</f>
        <v>4.8000000000000007</v>
      </c>
      <c r="Z8" s="15">
        <f>[4]Agosto!$K$29</f>
        <v>0</v>
      </c>
      <c r="AA8" s="15">
        <f>[4]Agosto!$K$30</f>
        <v>0</v>
      </c>
      <c r="AB8" s="15">
        <f>[4]Agosto!$K$31</f>
        <v>0</v>
      </c>
      <c r="AC8" s="15">
        <f>[4]Agosto!$K$32</f>
        <v>0</v>
      </c>
      <c r="AD8" s="15">
        <f>[4]Agosto!$K$33</f>
        <v>0</v>
      </c>
      <c r="AE8" s="15">
        <f>[4]Agosto!$K$34</f>
        <v>0</v>
      </c>
      <c r="AF8" s="15">
        <f>[4]Agosto!$K$35</f>
        <v>0</v>
      </c>
      <c r="AG8" s="22">
        <f t="shared" si="2"/>
        <v>56.399999999999991</v>
      </c>
      <c r="AH8" s="24">
        <f t="shared" ref="AH8:AH17" si="3">MAX(B8:AF8)</f>
        <v>17.999999999999996</v>
      </c>
      <c r="AI8" s="126">
        <f t="shared" si="1"/>
        <v>20</v>
      </c>
    </row>
    <row r="9" spans="1:37" ht="17.100000000000001" customHeight="1" x14ac:dyDescent="0.2">
      <c r="A9" s="129" t="s">
        <v>45</v>
      </c>
      <c r="B9" s="15">
        <f>[5]Agosto!$K$5</f>
        <v>0</v>
      </c>
      <c r="C9" s="15">
        <f>[5]Agosto!$K$6</f>
        <v>0.2</v>
      </c>
      <c r="D9" s="15">
        <f>[5]Agosto!$K$7</f>
        <v>8</v>
      </c>
      <c r="E9" s="15">
        <f>[5]Agosto!$K$8</f>
        <v>0</v>
      </c>
      <c r="F9" s="15">
        <f>[5]Agosto!$K$9</f>
        <v>3.1999999999999997</v>
      </c>
      <c r="G9" s="15">
        <f>[5]Agosto!$K$10</f>
        <v>0.2</v>
      </c>
      <c r="H9" s="15">
        <f>[5]Agosto!$K$11</f>
        <v>0.2</v>
      </c>
      <c r="I9" s="15">
        <f>[5]Agosto!$K$12</f>
        <v>3.8</v>
      </c>
      <c r="J9" s="15">
        <f>[5]Agosto!$K$13</f>
        <v>0</v>
      </c>
      <c r="K9" s="15">
        <f>[5]Agosto!$K$14</f>
        <v>0</v>
      </c>
      <c r="L9" s="15">
        <f>[5]Agosto!$K$15</f>
        <v>0.2</v>
      </c>
      <c r="M9" s="15">
        <f>[5]Agosto!$K$16</f>
        <v>0</v>
      </c>
      <c r="N9" s="15">
        <f>[5]Agosto!$K$17</f>
        <v>0</v>
      </c>
      <c r="O9" s="15">
        <f>[5]Agosto!$K$18</f>
        <v>0</v>
      </c>
      <c r="P9" s="15">
        <f>[5]Agosto!$K$19</f>
        <v>0.60000000000000009</v>
      </c>
      <c r="Q9" s="15">
        <f>[5]Agosto!$K$20</f>
        <v>0.2</v>
      </c>
      <c r="R9" s="15">
        <f>[5]Agosto!$K$21</f>
        <v>0.2</v>
      </c>
      <c r="S9" s="15">
        <f>[5]Agosto!$K$22</f>
        <v>0</v>
      </c>
      <c r="T9" s="15">
        <f>[5]Agosto!$K$23</f>
        <v>0.2</v>
      </c>
      <c r="U9" s="15">
        <f>[5]Agosto!$K$24</f>
        <v>1</v>
      </c>
      <c r="V9" s="15">
        <f>[5]Agosto!$K$25</f>
        <v>1</v>
      </c>
      <c r="W9" s="15">
        <f>[5]Agosto!$K$26</f>
        <v>15.8</v>
      </c>
      <c r="X9" s="15">
        <f>[5]Agosto!$K$27</f>
        <v>0</v>
      </c>
      <c r="Y9" s="15">
        <f>[5]Agosto!$K$28</f>
        <v>0</v>
      </c>
      <c r="Z9" s="15">
        <f>[5]Agosto!$K$29</f>
        <v>0</v>
      </c>
      <c r="AA9" s="15">
        <f>[5]Agosto!$K$30</f>
        <v>0</v>
      </c>
      <c r="AB9" s="15">
        <f>[5]Agosto!$K$31</f>
        <v>0</v>
      </c>
      <c r="AC9" s="15">
        <f>[5]Agosto!$K$32</f>
        <v>0</v>
      </c>
      <c r="AD9" s="15">
        <f>[5]Agosto!$K$33</f>
        <v>0</v>
      </c>
      <c r="AE9" s="15">
        <f>[5]Agosto!$K$34</f>
        <v>0</v>
      </c>
      <c r="AF9" s="15">
        <f>[5]Agosto!$K$35</f>
        <v>0</v>
      </c>
      <c r="AG9" s="22">
        <f t="shared" ref="AG9" si="4">SUM(B9:AF9)</f>
        <v>34.799999999999997</v>
      </c>
      <c r="AH9" s="24">
        <f t="shared" ref="AH9" si="5">MAX(B9:AF9)</f>
        <v>15.8</v>
      </c>
      <c r="AI9" s="126">
        <f t="shared" si="1"/>
        <v>17</v>
      </c>
    </row>
    <row r="10" spans="1:37" ht="17.100000000000001" customHeight="1" x14ac:dyDescent="0.2">
      <c r="A10" s="129" t="s">
        <v>2</v>
      </c>
      <c r="B10" s="15">
        <f>[6]Agosto!$K$5</f>
        <v>0</v>
      </c>
      <c r="C10" s="15">
        <f>[6]Agosto!$K$6</f>
        <v>0</v>
      </c>
      <c r="D10" s="15">
        <f>[6]Agosto!$K$7</f>
        <v>0</v>
      </c>
      <c r="E10" s="15">
        <f>[6]Agosto!$K$8</f>
        <v>16.8</v>
      </c>
      <c r="F10" s="15">
        <f>[6]Agosto!$K$9</f>
        <v>15.6</v>
      </c>
      <c r="G10" s="15">
        <f>[6]Agosto!$K$10</f>
        <v>42</v>
      </c>
      <c r="H10" s="15">
        <f>[6]Agosto!$K$11</f>
        <v>0</v>
      </c>
      <c r="I10" s="15">
        <f>[6]Agosto!$K$12</f>
        <v>0</v>
      </c>
      <c r="J10" s="15">
        <f>[6]Agosto!$K$13</f>
        <v>0.8</v>
      </c>
      <c r="K10" s="15">
        <f>[6]Agosto!$K$14</f>
        <v>0</v>
      </c>
      <c r="L10" s="15">
        <f>[6]Agosto!$K$15</f>
        <v>0</v>
      </c>
      <c r="M10" s="15">
        <f>[6]Agosto!$K$16</f>
        <v>0</v>
      </c>
      <c r="N10" s="15">
        <f>[6]Agosto!$K$17</f>
        <v>0</v>
      </c>
      <c r="O10" s="15">
        <f>[6]Agosto!$K$18</f>
        <v>0</v>
      </c>
      <c r="P10" s="15">
        <f>[6]Agosto!$K$19</f>
        <v>0</v>
      </c>
      <c r="Q10" s="15">
        <f>[6]Agosto!$K$20</f>
        <v>3.0000000000000004</v>
      </c>
      <c r="R10" s="15">
        <f>[6]Agosto!$K$21</f>
        <v>0</v>
      </c>
      <c r="S10" s="15">
        <f>[6]Agosto!$K$22</f>
        <v>0</v>
      </c>
      <c r="T10" s="15">
        <f>[6]Agosto!$K$23</f>
        <v>0</v>
      </c>
      <c r="U10" s="15">
        <f>[6]Agosto!$K$24</f>
        <v>0</v>
      </c>
      <c r="V10" s="15">
        <f>[6]Agosto!$K$25</f>
        <v>0.2</v>
      </c>
      <c r="W10" s="15">
        <f>[6]Agosto!$K$26</f>
        <v>30.799999999999997</v>
      </c>
      <c r="X10" s="15">
        <f>[6]Agosto!$K$27</f>
        <v>0.2</v>
      </c>
      <c r="Y10" s="15">
        <f>[6]Agosto!$K$28</f>
        <v>0</v>
      </c>
      <c r="Z10" s="15">
        <f>[6]Agosto!$K$29</f>
        <v>2.8000000000000007</v>
      </c>
      <c r="AA10" s="15">
        <f>[6]Agosto!$K$30</f>
        <v>0</v>
      </c>
      <c r="AB10" s="15">
        <f>[6]Agosto!$K$31</f>
        <v>0</v>
      </c>
      <c r="AC10" s="15">
        <f>[6]Agosto!$K$32</f>
        <v>0</v>
      </c>
      <c r="AD10" s="15">
        <f>[6]Agosto!$K$33</f>
        <v>0</v>
      </c>
      <c r="AE10" s="15">
        <f>[6]Agosto!$K$34</f>
        <v>0</v>
      </c>
      <c r="AF10" s="15">
        <f>[6]Agosto!$K$35</f>
        <v>0</v>
      </c>
      <c r="AG10" s="22">
        <f t="shared" si="2"/>
        <v>112.2</v>
      </c>
      <c r="AH10" s="24">
        <f t="shared" si="3"/>
        <v>42</v>
      </c>
      <c r="AI10" s="126">
        <f t="shared" si="1"/>
        <v>22</v>
      </c>
    </row>
    <row r="11" spans="1:37" ht="17.100000000000001" customHeight="1" x14ac:dyDescent="0.2">
      <c r="A11" s="129" t="s">
        <v>3</v>
      </c>
      <c r="B11" s="15">
        <f>[7]Agosto!$K$5</f>
        <v>0</v>
      </c>
      <c r="C11" s="15">
        <f>[7]Agosto!$K$6</f>
        <v>0</v>
      </c>
      <c r="D11" s="15">
        <f>[7]Agosto!$K$7</f>
        <v>0</v>
      </c>
      <c r="E11" s="15">
        <f>[7]Agosto!$K$8</f>
        <v>0</v>
      </c>
      <c r="F11" s="15">
        <f>[7]Agosto!$K$9</f>
        <v>0</v>
      </c>
      <c r="G11" s="15">
        <f>[7]Agosto!$K$10</f>
        <v>1.4000000000000001</v>
      </c>
      <c r="H11" s="15">
        <f>[7]Agosto!$K$11</f>
        <v>0</v>
      </c>
      <c r="I11" s="15">
        <f>[7]Agosto!$K$12</f>
        <v>0.2</v>
      </c>
      <c r="J11" s="15">
        <f>[7]Agosto!$K$13</f>
        <v>0</v>
      </c>
      <c r="K11" s="15">
        <f>[7]Agosto!$K$14</f>
        <v>0</v>
      </c>
      <c r="L11" s="15">
        <f>[7]Agosto!$K$15</f>
        <v>0</v>
      </c>
      <c r="M11" s="15">
        <f>[7]Agosto!$K$16</f>
        <v>0</v>
      </c>
      <c r="N11" s="15">
        <f>[7]Agosto!$K$17</f>
        <v>0</v>
      </c>
      <c r="O11" s="15">
        <f>[7]Agosto!$K$18</f>
        <v>0</v>
      </c>
      <c r="P11" s="15">
        <f>[7]Agosto!$K$19</f>
        <v>0</v>
      </c>
      <c r="Q11" s="15">
        <f>[7]Agosto!$K$20</f>
        <v>0</v>
      </c>
      <c r="R11" s="15">
        <f>[7]Agosto!$K$21</f>
        <v>0</v>
      </c>
      <c r="S11" s="15">
        <f>[7]Agosto!$K$22</f>
        <v>0</v>
      </c>
      <c r="T11" s="15">
        <f>[7]Agosto!$K$23</f>
        <v>0</v>
      </c>
      <c r="U11" s="15">
        <f>[7]Agosto!$K$24</f>
        <v>0</v>
      </c>
      <c r="V11" s="15">
        <f>[7]Agosto!$K$25</f>
        <v>0</v>
      </c>
      <c r="W11" s="15">
        <f>[7]Agosto!$K$26</f>
        <v>0</v>
      </c>
      <c r="X11" s="15">
        <f>[7]Agosto!$K$27</f>
        <v>0</v>
      </c>
      <c r="Y11" s="15">
        <f>[7]Agosto!$K$28</f>
        <v>0</v>
      </c>
      <c r="Z11" s="15">
        <f>[7]Agosto!$K$29</f>
        <v>0.6</v>
      </c>
      <c r="AA11" s="15">
        <f>[7]Agosto!$K$30</f>
        <v>0</v>
      </c>
      <c r="AB11" s="15">
        <f>[7]Agosto!$K$31</f>
        <v>0</v>
      </c>
      <c r="AC11" s="15">
        <f>[7]Agosto!$K$32</f>
        <v>0</v>
      </c>
      <c r="AD11" s="15">
        <f>[7]Agosto!$K$33</f>
        <v>0</v>
      </c>
      <c r="AE11" s="15">
        <f>[7]Agosto!$K$34</f>
        <v>0</v>
      </c>
      <c r="AF11" s="15">
        <f>[7]Agosto!$K$35</f>
        <v>0</v>
      </c>
      <c r="AG11" s="22">
        <f t="shared" si="2"/>
        <v>2.2000000000000002</v>
      </c>
      <c r="AH11" s="24">
        <f t="shared" si="3"/>
        <v>1.4000000000000001</v>
      </c>
      <c r="AI11" s="126">
        <f t="shared" si="1"/>
        <v>28</v>
      </c>
    </row>
    <row r="12" spans="1:37" ht="17.100000000000001" customHeight="1" x14ac:dyDescent="0.2">
      <c r="A12" s="129" t="s">
        <v>4</v>
      </c>
      <c r="B12" s="15" t="str">
        <f>[8]Agosto!$K$5</f>
        <v>*</v>
      </c>
      <c r="C12" s="15" t="str">
        <f>[8]Agosto!$K$6</f>
        <v>*</v>
      </c>
      <c r="D12" s="15" t="str">
        <f>[8]Agosto!$K$7</f>
        <v>*</v>
      </c>
      <c r="E12" s="15" t="str">
        <f>[8]Agosto!$K$8</f>
        <v>*</v>
      </c>
      <c r="F12" s="15" t="str">
        <f>[8]Agosto!$K$9</f>
        <v>*</v>
      </c>
      <c r="G12" s="15" t="str">
        <f>[8]Agosto!$K$10</f>
        <v>*</v>
      </c>
      <c r="H12" s="15" t="str">
        <f>[8]Agosto!$K$11</f>
        <v>*</v>
      </c>
      <c r="I12" s="15" t="str">
        <f>[8]Agosto!$K$12</f>
        <v>*</v>
      </c>
      <c r="J12" s="15" t="str">
        <f>[8]Agosto!$K$13</f>
        <v>*</v>
      </c>
      <c r="K12" s="15" t="str">
        <f>[8]Agosto!$K$14</f>
        <v>*</v>
      </c>
      <c r="L12" s="15" t="str">
        <f>[8]Agosto!$K$15</f>
        <v>*</v>
      </c>
      <c r="M12" s="15" t="str">
        <f>[8]Agosto!$K$16</f>
        <v>*</v>
      </c>
      <c r="N12" s="15" t="str">
        <f>[8]Agosto!$K$17</f>
        <v>*</v>
      </c>
      <c r="O12" s="15" t="str">
        <f>[8]Agosto!$K$18</f>
        <v>*</v>
      </c>
      <c r="P12" s="15" t="str">
        <f>[8]Agosto!$K$19</f>
        <v>*</v>
      </c>
      <c r="Q12" s="15" t="str">
        <f>[8]Agosto!$K$20</f>
        <v>*</v>
      </c>
      <c r="R12" s="15" t="str">
        <f>[8]Agosto!$K$21</f>
        <v>*</v>
      </c>
      <c r="S12" s="15" t="str">
        <f>[8]Agosto!$K$22</f>
        <v>*</v>
      </c>
      <c r="T12" s="15" t="str">
        <f>[8]Agosto!$K$23</f>
        <v>*</v>
      </c>
      <c r="U12" s="15" t="str">
        <f>[8]Agosto!$K$24</f>
        <v>*</v>
      </c>
      <c r="V12" s="15" t="str">
        <f>[8]Agosto!$K$25</f>
        <v>*</v>
      </c>
      <c r="W12" s="15" t="str">
        <f>[8]Agosto!$K$26</f>
        <v>*</v>
      </c>
      <c r="X12" s="15" t="str">
        <f>[8]Agosto!$K$27</f>
        <v>*</v>
      </c>
      <c r="Y12" s="15" t="str">
        <f>[8]Agosto!$K$28</f>
        <v>*</v>
      </c>
      <c r="Z12" s="15" t="str">
        <f>[8]Agosto!$K$29</f>
        <v>*</v>
      </c>
      <c r="AA12" s="15" t="str">
        <f>[8]Agosto!$K$30</f>
        <v>*</v>
      </c>
      <c r="AB12" s="15" t="str">
        <f>[8]Agosto!$K$31</f>
        <v>*</v>
      </c>
      <c r="AC12" s="15" t="str">
        <f>[8]Agosto!$K$32</f>
        <v>*</v>
      </c>
      <c r="AD12" s="15" t="str">
        <f>[8]Agosto!$K$33</f>
        <v>*</v>
      </c>
      <c r="AE12" s="15" t="str">
        <f>[8]Agosto!$K$34</f>
        <v>*</v>
      </c>
      <c r="AF12" s="15" t="str">
        <f>[8]Agosto!$K$35</f>
        <v>*</v>
      </c>
      <c r="AG12" s="22" t="s">
        <v>134</v>
      </c>
      <c r="AH12" s="24" t="s">
        <v>134</v>
      </c>
      <c r="AI12" s="126" t="s">
        <v>134</v>
      </c>
      <c r="AK12" s="18" t="s">
        <v>51</v>
      </c>
    </row>
    <row r="13" spans="1:37" ht="17.100000000000001" customHeight="1" x14ac:dyDescent="0.2">
      <c r="A13" s="129" t="s">
        <v>5</v>
      </c>
      <c r="B13" s="15">
        <f>[9]Agosto!$K$5</f>
        <v>0</v>
      </c>
      <c r="C13" s="15">
        <f>[9]Agosto!$K$6</f>
        <v>0</v>
      </c>
      <c r="D13" s="15">
        <f>[9]Agosto!$K$7</f>
        <v>0</v>
      </c>
      <c r="E13" s="15">
        <f>[9]Agosto!$K$8</f>
        <v>0.2</v>
      </c>
      <c r="F13" s="15" t="str">
        <f>[9]Agosto!$K$9</f>
        <v>*</v>
      </c>
      <c r="G13" s="15" t="str">
        <f>[9]Agosto!$K$10</f>
        <v>*</v>
      </c>
      <c r="H13" s="15">
        <f>[9]Agosto!$K$11</f>
        <v>0</v>
      </c>
      <c r="I13" s="15">
        <f>[9]Agosto!$K$12</f>
        <v>0.6</v>
      </c>
      <c r="J13" s="15">
        <f>[9]Agosto!$K$13</f>
        <v>0</v>
      </c>
      <c r="K13" s="15">
        <f>[9]Agosto!$K$14</f>
        <v>0</v>
      </c>
      <c r="L13" s="15">
        <f>[9]Agosto!$K$15</f>
        <v>0</v>
      </c>
      <c r="M13" s="15">
        <f>[9]Agosto!$K$16</f>
        <v>0</v>
      </c>
      <c r="N13" s="15">
        <f>[9]Agosto!$K$17</f>
        <v>0</v>
      </c>
      <c r="O13" s="15" t="str">
        <f>[9]Agosto!$K$18</f>
        <v>*</v>
      </c>
      <c r="P13" s="15" t="str">
        <f>[9]Agosto!$K$19</f>
        <v>*</v>
      </c>
      <c r="Q13" s="15">
        <f>[9]Agosto!$K$20</f>
        <v>0</v>
      </c>
      <c r="R13" s="15">
        <f>[9]Agosto!$K$21</f>
        <v>0</v>
      </c>
      <c r="S13" s="15">
        <f>[9]Agosto!$K$22</f>
        <v>0</v>
      </c>
      <c r="T13" s="15">
        <f>[9]Agosto!$K$23</f>
        <v>0</v>
      </c>
      <c r="U13" s="15">
        <f>[9]Agosto!$K$24</f>
        <v>0.4</v>
      </c>
      <c r="V13" s="15" t="str">
        <f>[9]Agosto!$K$25</f>
        <v>*</v>
      </c>
      <c r="W13" s="15">
        <f>[9]Agosto!$K$26</f>
        <v>0</v>
      </c>
      <c r="X13" s="15">
        <f>[9]Agosto!$K$27</f>
        <v>0</v>
      </c>
      <c r="Y13" s="15">
        <f>[9]Agosto!$K$28</f>
        <v>0</v>
      </c>
      <c r="Z13" s="15">
        <f>[9]Agosto!$K$29</f>
        <v>0</v>
      </c>
      <c r="AA13" s="15">
        <f>[9]Agosto!$K$30</f>
        <v>0</v>
      </c>
      <c r="AB13" s="15" t="str">
        <f>[9]Agosto!$K$31</f>
        <v>*</v>
      </c>
      <c r="AC13" s="15" t="str">
        <f>[9]Agosto!$K$32</f>
        <v>*</v>
      </c>
      <c r="AD13" s="15" t="str">
        <f>[9]Agosto!$K$33</f>
        <v>*</v>
      </c>
      <c r="AE13" s="15" t="str">
        <f>[9]Agosto!$K$34</f>
        <v>*</v>
      </c>
      <c r="AF13" s="15" t="str">
        <f>[9]Agosto!$K$35</f>
        <v>*</v>
      </c>
      <c r="AG13" s="22">
        <f t="shared" si="2"/>
        <v>1.2000000000000002</v>
      </c>
      <c r="AH13" s="24">
        <f t="shared" si="3"/>
        <v>0.6</v>
      </c>
      <c r="AI13" s="126">
        <f t="shared" si="1"/>
        <v>18</v>
      </c>
    </row>
    <row r="14" spans="1:37" ht="17.100000000000001" customHeight="1" x14ac:dyDescent="0.2">
      <c r="A14" s="129" t="s">
        <v>47</v>
      </c>
      <c r="B14" s="15">
        <f>[10]Agosto!$K$5</f>
        <v>0</v>
      </c>
      <c r="C14" s="15">
        <f>[10]Agosto!$K$6</f>
        <v>0</v>
      </c>
      <c r="D14" s="15">
        <f>[10]Agosto!$K$7</f>
        <v>0</v>
      </c>
      <c r="E14" s="15">
        <f>[10]Agosto!$K$8</f>
        <v>0</v>
      </c>
      <c r="F14" s="15">
        <f>[10]Agosto!$K$9</f>
        <v>0</v>
      </c>
      <c r="G14" s="15">
        <f>[10]Agosto!$K$10</f>
        <v>0</v>
      </c>
      <c r="H14" s="15">
        <f>[10]Agosto!$K$11</f>
        <v>0</v>
      </c>
      <c r="I14" s="15">
        <f>[10]Agosto!$K$12</f>
        <v>0</v>
      </c>
      <c r="J14" s="15">
        <f>[10]Agosto!$K$13</f>
        <v>0</v>
      </c>
      <c r="K14" s="15">
        <f>[10]Agosto!$K$14</f>
        <v>0</v>
      </c>
      <c r="L14" s="15">
        <f>[10]Agosto!$K$15</f>
        <v>0</v>
      </c>
      <c r="M14" s="15">
        <f>[10]Agosto!$K$16</f>
        <v>0</v>
      </c>
      <c r="N14" s="15">
        <f>[10]Agosto!$K$17</f>
        <v>0</v>
      </c>
      <c r="O14" s="15">
        <f>[10]Agosto!$K$18</f>
        <v>0</v>
      </c>
      <c r="P14" s="15">
        <f>[10]Agosto!$K$19</f>
        <v>0</v>
      </c>
      <c r="Q14" s="15">
        <f>[10]Agosto!$K$20</f>
        <v>0</v>
      </c>
      <c r="R14" s="15">
        <f>[10]Agosto!$K$21</f>
        <v>0</v>
      </c>
      <c r="S14" s="15">
        <f>[10]Agosto!$K$22</f>
        <v>0</v>
      </c>
      <c r="T14" s="15">
        <f>[10]Agosto!$K$23</f>
        <v>0</v>
      </c>
      <c r="U14" s="15">
        <f>[10]Agosto!$K$24</f>
        <v>0</v>
      </c>
      <c r="V14" s="15">
        <f>[10]Agosto!$K$25</f>
        <v>0</v>
      </c>
      <c r="W14" s="15">
        <f>[10]Agosto!$K$26</f>
        <v>0</v>
      </c>
      <c r="X14" s="15">
        <f>[10]Agosto!$K$27</f>
        <v>0</v>
      </c>
      <c r="Y14" s="15">
        <f>[10]Agosto!$K$28</f>
        <v>0</v>
      </c>
      <c r="Z14" s="15">
        <f>[10]Agosto!$K$29</f>
        <v>7.4</v>
      </c>
      <c r="AA14" s="15">
        <f>[10]Agosto!$K$30</f>
        <v>0</v>
      </c>
      <c r="AB14" s="15">
        <f>[10]Agosto!$K$31</f>
        <v>0</v>
      </c>
      <c r="AC14" s="15">
        <f>[10]Agosto!$K$32</f>
        <v>0</v>
      </c>
      <c r="AD14" s="15">
        <f>[10]Agosto!$K$33</f>
        <v>0</v>
      </c>
      <c r="AE14" s="15">
        <f>[10]Agosto!$K$34</f>
        <v>0</v>
      </c>
      <c r="AF14" s="15">
        <f>[10]Agosto!$K$35</f>
        <v>0</v>
      </c>
      <c r="AG14" s="22">
        <f>SUM(B14:AF14)</f>
        <v>7.4</v>
      </c>
      <c r="AH14" s="24">
        <f>MAX(B14:AF14)</f>
        <v>7.4</v>
      </c>
      <c r="AI14" s="126">
        <f t="shared" si="1"/>
        <v>30</v>
      </c>
    </row>
    <row r="15" spans="1:37" ht="17.100000000000001" customHeight="1" x14ac:dyDescent="0.2">
      <c r="A15" s="129" t="s">
        <v>6</v>
      </c>
      <c r="B15" s="15">
        <f>[11]Agosto!$K$5</f>
        <v>0</v>
      </c>
      <c r="C15" s="15">
        <f>[11]Agosto!$K$6</f>
        <v>0</v>
      </c>
      <c r="D15" s="15">
        <f>[11]Agosto!$K$7</f>
        <v>0</v>
      </c>
      <c r="E15" s="15">
        <f>[11]Agosto!$K$8</f>
        <v>0</v>
      </c>
      <c r="F15" s="15">
        <f>[11]Agosto!$K$9</f>
        <v>0</v>
      </c>
      <c r="G15" s="15">
        <f>[11]Agosto!$K$10</f>
        <v>0</v>
      </c>
      <c r="H15" s="15">
        <f>[11]Agosto!$K$11</f>
        <v>0</v>
      </c>
      <c r="I15" s="15">
        <f>[11]Agosto!$K$12</f>
        <v>0</v>
      </c>
      <c r="J15" s="15">
        <f>[11]Agosto!$K$13</f>
        <v>0</v>
      </c>
      <c r="K15" s="15">
        <f>[11]Agosto!$K$14</f>
        <v>0</v>
      </c>
      <c r="L15" s="15">
        <f>[11]Agosto!$K$15</f>
        <v>0</v>
      </c>
      <c r="M15" s="15">
        <f>[11]Agosto!$K$16</f>
        <v>0</v>
      </c>
      <c r="N15" s="15">
        <f>[11]Agosto!$K$17</f>
        <v>0</v>
      </c>
      <c r="O15" s="15">
        <f>[11]Agosto!$K$18</f>
        <v>0</v>
      </c>
      <c r="P15" s="15">
        <f>[11]Agosto!$K$19</f>
        <v>0</v>
      </c>
      <c r="Q15" s="15">
        <f>[11]Agosto!$K$20</f>
        <v>0</v>
      </c>
      <c r="R15" s="15">
        <f>[11]Agosto!$K$21</f>
        <v>0</v>
      </c>
      <c r="S15" s="15">
        <f>[11]Agosto!$K$22</f>
        <v>0</v>
      </c>
      <c r="T15" s="15">
        <f>[11]Agosto!$K$23</f>
        <v>0</v>
      </c>
      <c r="U15" s="15">
        <f>[11]Agosto!$K$24</f>
        <v>0</v>
      </c>
      <c r="V15" s="15">
        <f>[11]Agosto!$K$25</f>
        <v>0</v>
      </c>
      <c r="W15" s="15">
        <f>[11]Agosto!$K$26</f>
        <v>0</v>
      </c>
      <c r="X15" s="15">
        <f>[11]Agosto!$K$27</f>
        <v>0</v>
      </c>
      <c r="Y15" s="15">
        <f>[11]Agosto!$K$28</f>
        <v>0</v>
      </c>
      <c r="Z15" s="15">
        <f>[11]Agosto!$K$29</f>
        <v>0</v>
      </c>
      <c r="AA15" s="15">
        <f>[11]Agosto!$K$30</f>
        <v>0</v>
      </c>
      <c r="AB15" s="15">
        <f>[11]Agosto!$K$31</f>
        <v>0</v>
      </c>
      <c r="AC15" s="15">
        <f>[11]Agosto!$K$32</f>
        <v>0</v>
      </c>
      <c r="AD15" s="15">
        <f>[11]Agosto!$K$33</f>
        <v>0</v>
      </c>
      <c r="AE15" s="15">
        <f>[11]Agosto!$K$34</f>
        <v>0</v>
      </c>
      <c r="AF15" s="15">
        <f>[11]Agosto!$K$35</f>
        <v>0</v>
      </c>
      <c r="AG15" s="22">
        <f t="shared" si="2"/>
        <v>0</v>
      </c>
      <c r="AH15" s="24">
        <f t="shared" si="3"/>
        <v>0</v>
      </c>
      <c r="AI15" s="126">
        <f t="shared" si="1"/>
        <v>31</v>
      </c>
    </row>
    <row r="16" spans="1:37" ht="17.100000000000001" customHeight="1" x14ac:dyDescent="0.2">
      <c r="A16" s="129" t="s">
        <v>7</v>
      </c>
      <c r="B16" s="15">
        <f>[12]Agosto!$K$5</f>
        <v>0</v>
      </c>
      <c r="C16" s="15">
        <f>[12]Agosto!$K$6</f>
        <v>0</v>
      </c>
      <c r="D16" s="15">
        <f>[12]Agosto!$K$7</f>
        <v>4.4000000000000004</v>
      </c>
      <c r="E16" s="15">
        <f>[12]Agosto!$K$8</f>
        <v>0.2</v>
      </c>
      <c r="F16" s="15">
        <f>[12]Agosto!$K$9</f>
        <v>19.200000000000003</v>
      </c>
      <c r="G16" s="15">
        <f>[12]Agosto!$K$10</f>
        <v>3.2</v>
      </c>
      <c r="H16" s="15">
        <f>[12]Agosto!$K$11</f>
        <v>0.4</v>
      </c>
      <c r="I16" s="15">
        <f>[12]Agosto!$K$12</f>
        <v>23.2</v>
      </c>
      <c r="J16" s="15">
        <f>[12]Agosto!$K$13</f>
        <v>1</v>
      </c>
      <c r="K16" s="15">
        <f>[12]Agosto!$K$14</f>
        <v>0</v>
      </c>
      <c r="L16" s="15">
        <f>[12]Agosto!$K$15</f>
        <v>0</v>
      </c>
      <c r="M16" s="15">
        <f>[12]Agosto!$K$16</f>
        <v>0</v>
      </c>
      <c r="N16" s="15">
        <f>[12]Agosto!$K$17</f>
        <v>0</v>
      </c>
      <c r="O16" s="15">
        <f>[12]Agosto!$K$18</f>
        <v>0</v>
      </c>
      <c r="P16" s="15">
        <f>[12]Agosto!$K$19</f>
        <v>0.2</v>
      </c>
      <c r="Q16" s="15">
        <f>[12]Agosto!$K$20</f>
        <v>0.2</v>
      </c>
      <c r="R16" s="15">
        <f>[12]Agosto!$K$21</f>
        <v>0</v>
      </c>
      <c r="S16" s="15">
        <f>[12]Agosto!$K$22</f>
        <v>0</v>
      </c>
      <c r="T16" s="15">
        <f>[12]Agosto!$K$23</f>
        <v>0</v>
      </c>
      <c r="U16" s="15">
        <f>[12]Agosto!$K$24</f>
        <v>0</v>
      </c>
      <c r="V16" s="15">
        <f>[12]Agosto!$K$25</f>
        <v>3</v>
      </c>
      <c r="W16" s="15">
        <f>[12]Agosto!$K$26</f>
        <v>11.399999999999999</v>
      </c>
      <c r="X16" s="15">
        <f>[12]Agosto!$K$27</f>
        <v>0</v>
      </c>
      <c r="Y16" s="15">
        <f>[12]Agosto!$K$28</f>
        <v>0.2</v>
      </c>
      <c r="Z16" s="15">
        <f>[12]Agosto!$K$29</f>
        <v>0</v>
      </c>
      <c r="AA16" s="15">
        <f>[12]Agosto!$K$30</f>
        <v>0</v>
      </c>
      <c r="AB16" s="15">
        <f>[12]Agosto!$K$31</f>
        <v>0</v>
      </c>
      <c r="AC16" s="15">
        <f>[12]Agosto!$K$32</f>
        <v>0</v>
      </c>
      <c r="AD16" s="15">
        <f>[12]Agosto!$K$33</f>
        <v>0</v>
      </c>
      <c r="AE16" s="15">
        <f>[12]Agosto!$K$34</f>
        <v>0</v>
      </c>
      <c r="AF16" s="15">
        <f>[12]Agosto!$K$35</f>
        <v>0</v>
      </c>
      <c r="AG16" s="22">
        <f t="shared" si="2"/>
        <v>66.600000000000009</v>
      </c>
      <c r="AH16" s="24">
        <f t="shared" si="3"/>
        <v>23.2</v>
      </c>
      <c r="AI16" s="126">
        <f t="shared" si="1"/>
        <v>19</v>
      </c>
    </row>
    <row r="17" spans="1:37" ht="17.100000000000001" customHeight="1" x14ac:dyDescent="0.2">
      <c r="A17" s="129" t="s">
        <v>8</v>
      </c>
      <c r="B17" s="15">
        <f>[13]Agosto!$K$5</f>
        <v>0</v>
      </c>
      <c r="C17" s="15">
        <f>[13]Agosto!$K$6</f>
        <v>6.6</v>
      </c>
      <c r="D17" s="15">
        <f>[13]Agosto!$K$7</f>
        <v>78.40000000000002</v>
      </c>
      <c r="E17" s="15">
        <f>[13]Agosto!$K$8</f>
        <v>1.2</v>
      </c>
      <c r="F17" s="15">
        <f>[13]Agosto!$K$9</f>
        <v>0</v>
      </c>
      <c r="G17" s="15">
        <f>[13]Agosto!$K$10</f>
        <v>0</v>
      </c>
      <c r="H17" s="15">
        <f>[13]Agosto!$K$11</f>
        <v>0.2</v>
      </c>
      <c r="I17" s="15">
        <f>[13]Agosto!$K$12</f>
        <v>19.200000000000003</v>
      </c>
      <c r="J17" s="15">
        <f>[13]Agosto!$K$13</f>
        <v>0.4</v>
      </c>
      <c r="K17" s="15">
        <f>[13]Agosto!$K$14</f>
        <v>0</v>
      </c>
      <c r="L17" s="15">
        <f>[13]Agosto!$K$15</f>
        <v>0</v>
      </c>
      <c r="M17" s="15">
        <f>[13]Agosto!$K$16</f>
        <v>0</v>
      </c>
      <c r="N17" s="15">
        <f>[13]Agosto!$K$17</f>
        <v>0</v>
      </c>
      <c r="O17" s="15">
        <f>[13]Agosto!$K$18</f>
        <v>0</v>
      </c>
      <c r="P17" s="15">
        <f>[13]Agosto!$K$19</f>
        <v>0</v>
      </c>
      <c r="Q17" s="15">
        <f>[13]Agosto!$K$20</f>
        <v>0.4</v>
      </c>
      <c r="R17" s="15">
        <f>[13]Agosto!$K$21</f>
        <v>0</v>
      </c>
      <c r="S17" s="15">
        <f>[13]Agosto!$K$22</f>
        <v>0</v>
      </c>
      <c r="T17" s="15">
        <f>[13]Agosto!$K$23</f>
        <v>0</v>
      </c>
      <c r="U17" s="15">
        <f>[13]Agosto!$K$24</f>
        <v>0.4</v>
      </c>
      <c r="V17" s="15">
        <f>[13]Agosto!$K$25</f>
        <v>1.6</v>
      </c>
      <c r="W17" s="15">
        <f>[13]Agosto!$K$26</f>
        <v>9.2000000000000011</v>
      </c>
      <c r="X17" s="15">
        <f>[13]Agosto!$K$27</f>
        <v>0.8</v>
      </c>
      <c r="Y17" s="15">
        <f>[13]Agosto!$K$28</f>
        <v>1.7999999999999998</v>
      </c>
      <c r="Z17" s="15">
        <f>[13]Agosto!$K$29</f>
        <v>0</v>
      </c>
      <c r="AA17" s="15">
        <f>[13]Agosto!$K$30</f>
        <v>0</v>
      </c>
      <c r="AB17" s="15">
        <f>[13]Agosto!$K$31</f>
        <v>0</v>
      </c>
      <c r="AC17" s="15">
        <f>[13]Agosto!$K$32</f>
        <v>0</v>
      </c>
      <c r="AD17" s="15">
        <f>[13]Agosto!$K$33</f>
        <v>0</v>
      </c>
      <c r="AE17" s="15">
        <f>[13]Agosto!$K$34</f>
        <v>0</v>
      </c>
      <c r="AF17" s="15">
        <f>[13]Agosto!$K$35</f>
        <v>6.2</v>
      </c>
      <c r="AG17" s="22">
        <f t="shared" si="2"/>
        <v>126.40000000000003</v>
      </c>
      <c r="AH17" s="24">
        <f t="shared" si="3"/>
        <v>78.40000000000002</v>
      </c>
      <c r="AI17" s="126">
        <f t="shared" si="1"/>
        <v>18</v>
      </c>
      <c r="AK17" s="18" t="s">
        <v>51</v>
      </c>
    </row>
    <row r="18" spans="1:37" ht="17.100000000000001" customHeight="1" x14ac:dyDescent="0.2">
      <c r="A18" s="129" t="s">
        <v>9</v>
      </c>
      <c r="B18" s="15">
        <f>[14]Agosto!$K$5</f>
        <v>0</v>
      </c>
      <c r="C18" s="15">
        <f>[14]Agosto!$K$6</f>
        <v>0</v>
      </c>
      <c r="D18" s="15">
        <f>[14]Agosto!$K$7</f>
        <v>8.8000000000000007</v>
      </c>
      <c r="E18" s="15">
        <f>[14]Agosto!$K$8</f>
        <v>4.3999999999999995</v>
      </c>
      <c r="F18" s="15">
        <f>[14]Agosto!$K$9</f>
        <v>18.400000000000006</v>
      </c>
      <c r="G18" s="15">
        <f>[14]Agosto!$K$10</f>
        <v>8.6</v>
      </c>
      <c r="H18" s="15">
        <f>[14]Agosto!$K$11</f>
        <v>0.2</v>
      </c>
      <c r="I18" s="15">
        <f>[14]Agosto!$K$12</f>
        <v>33.200000000000003</v>
      </c>
      <c r="J18" s="15">
        <f>[14]Agosto!$K$13</f>
        <v>4.2</v>
      </c>
      <c r="K18" s="15">
        <f>[14]Agosto!$K$14</f>
        <v>0</v>
      </c>
      <c r="L18" s="15">
        <f>[14]Agosto!$K$15</f>
        <v>0</v>
      </c>
      <c r="M18" s="15">
        <f>[14]Agosto!$K$16</f>
        <v>0</v>
      </c>
      <c r="N18" s="15">
        <f>[14]Agosto!$K$17</f>
        <v>0</v>
      </c>
      <c r="O18" s="15">
        <f>[14]Agosto!$K$18</f>
        <v>0</v>
      </c>
      <c r="P18" s="15">
        <f>[14]Agosto!$K$19</f>
        <v>0.4</v>
      </c>
      <c r="Q18" s="15">
        <f>[14]Agosto!$K$20</f>
        <v>0.6</v>
      </c>
      <c r="R18" s="15">
        <f>[14]Agosto!$K$21</f>
        <v>0</v>
      </c>
      <c r="S18" s="15">
        <f>[14]Agosto!$K$22</f>
        <v>0</v>
      </c>
      <c r="T18" s="15">
        <f>[14]Agosto!$K$23</f>
        <v>0</v>
      </c>
      <c r="U18" s="15">
        <f>[14]Agosto!$K$24</f>
        <v>0</v>
      </c>
      <c r="V18" s="15">
        <f>[14]Agosto!$K$25</f>
        <v>0</v>
      </c>
      <c r="W18" s="15">
        <f>[14]Agosto!$K$26</f>
        <v>17.000000000000004</v>
      </c>
      <c r="X18" s="15">
        <f>[14]Agosto!$K$27</f>
        <v>1.2</v>
      </c>
      <c r="Y18" s="15">
        <f>[14]Agosto!$K$28</f>
        <v>16</v>
      </c>
      <c r="Z18" s="15">
        <f>[14]Agosto!$K$29</f>
        <v>19.399999999999999</v>
      </c>
      <c r="AA18" s="15">
        <f>[14]Agosto!$K$30</f>
        <v>0</v>
      </c>
      <c r="AB18" s="15">
        <f>[14]Agosto!$K$31</f>
        <v>0</v>
      </c>
      <c r="AC18" s="15">
        <f>[14]Agosto!$K$32</f>
        <v>0</v>
      </c>
      <c r="AD18" s="15">
        <f>[14]Agosto!$K$33</f>
        <v>0</v>
      </c>
      <c r="AE18" s="15">
        <f>[14]Agosto!$K$34</f>
        <v>0</v>
      </c>
      <c r="AF18" s="15">
        <f>[14]Agosto!$K$35</f>
        <v>0</v>
      </c>
      <c r="AG18" s="22">
        <f t="shared" ref="AG18:AG29" si="6">SUM(B18:AF18)</f>
        <v>132.4</v>
      </c>
      <c r="AH18" s="24">
        <f t="shared" ref="AH18:AH29" si="7">MAX(B18:AF18)</f>
        <v>33.200000000000003</v>
      </c>
      <c r="AI18" s="126">
        <f t="shared" si="1"/>
        <v>18</v>
      </c>
      <c r="AJ18" s="18" t="s">
        <v>51</v>
      </c>
      <c r="AK18" s="18" t="s">
        <v>51</v>
      </c>
    </row>
    <row r="19" spans="1:37" ht="17.100000000000001" customHeight="1" x14ac:dyDescent="0.2">
      <c r="A19" s="129" t="s">
        <v>46</v>
      </c>
      <c r="B19" s="15">
        <f>[15]Agosto!$K$5</f>
        <v>0</v>
      </c>
      <c r="C19" s="15">
        <f>[15]Agosto!$K$6</f>
        <v>0</v>
      </c>
      <c r="D19" s="15">
        <f>[15]Agosto!$K$7</f>
        <v>0.8</v>
      </c>
      <c r="E19" s="15">
        <f>[15]Agosto!$K$8</f>
        <v>7.2</v>
      </c>
      <c r="F19" s="15">
        <f>[15]Agosto!$K$9</f>
        <v>30</v>
      </c>
      <c r="G19" s="15">
        <f>[15]Agosto!$K$10</f>
        <v>1.7999999999999998</v>
      </c>
      <c r="H19" s="15">
        <f>[15]Agosto!$K$11</f>
        <v>0</v>
      </c>
      <c r="I19" s="15">
        <f>[15]Agosto!$K$12</f>
        <v>1.2</v>
      </c>
      <c r="J19" s="15">
        <f>[15]Agosto!$K$13</f>
        <v>0</v>
      </c>
      <c r="K19" s="15">
        <f>[15]Agosto!$K$14</f>
        <v>0</v>
      </c>
      <c r="L19" s="15">
        <f>[15]Agosto!$K$15</f>
        <v>0</v>
      </c>
      <c r="M19" s="15">
        <f>[15]Agosto!$K$16</f>
        <v>0</v>
      </c>
      <c r="N19" s="15">
        <f>[15]Agosto!$K$17</f>
        <v>0</v>
      </c>
      <c r="O19" s="15">
        <f>[15]Agosto!$K$18</f>
        <v>0</v>
      </c>
      <c r="P19" s="15">
        <f>[15]Agosto!$K$19</f>
        <v>3.1999999999999997</v>
      </c>
      <c r="Q19" s="15">
        <f>[15]Agosto!$K$20</f>
        <v>0.2</v>
      </c>
      <c r="R19" s="15">
        <f>[15]Agosto!$K$21</f>
        <v>0</v>
      </c>
      <c r="S19" s="15">
        <f>[15]Agosto!$K$22</f>
        <v>0</v>
      </c>
      <c r="T19" s="15">
        <f>[15]Agosto!$K$23</f>
        <v>0</v>
      </c>
      <c r="U19" s="15">
        <f>[15]Agosto!$K$24</f>
        <v>0</v>
      </c>
      <c r="V19" s="15">
        <f>[15]Agosto!$K$25</f>
        <v>2.2000000000000002</v>
      </c>
      <c r="W19" s="15">
        <f>[15]Agosto!$K$26</f>
        <v>9</v>
      </c>
      <c r="X19" s="15">
        <f>[15]Agosto!$K$27</f>
        <v>0</v>
      </c>
      <c r="Y19" s="15">
        <f>[15]Agosto!$K$28</f>
        <v>0</v>
      </c>
      <c r="Z19" s="15">
        <f>[15]Agosto!$K$29</f>
        <v>0</v>
      </c>
      <c r="AA19" s="15">
        <f>[15]Agosto!$K$30</f>
        <v>0</v>
      </c>
      <c r="AB19" s="15">
        <f>[15]Agosto!$K$31</f>
        <v>0</v>
      </c>
      <c r="AC19" s="15">
        <f>[15]Agosto!$K$32</f>
        <v>0</v>
      </c>
      <c r="AD19" s="15">
        <f>[15]Agosto!$K$33</f>
        <v>0</v>
      </c>
      <c r="AE19" s="15">
        <f>[15]Agosto!$K$34</f>
        <v>0</v>
      </c>
      <c r="AF19" s="15">
        <f>[15]Agosto!$K$35</f>
        <v>1.4</v>
      </c>
      <c r="AG19" s="22">
        <f t="shared" ref="AG19:AG20" si="8">SUM(B19:AF19)</f>
        <v>57.000000000000007</v>
      </c>
      <c r="AH19" s="24">
        <f t="shared" ref="AH19:AH20" si="9">MAX(B19:AF19)</f>
        <v>30</v>
      </c>
      <c r="AI19" s="126">
        <f t="shared" si="1"/>
        <v>21</v>
      </c>
    </row>
    <row r="20" spans="1:37" ht="17.100000000000001" customHeight="1" x14ac:dyDescent="0.2">
      <c r="A20" s="129" t="s">
        <v>10</v>
      </c>
      <c r="B20" s="15">
        <f>[16]Agosto!$K$5</f>
        <v>0</v>
      </c>
      <c r="C20" s="15">
        <f>[16]Agosto!$K$6</f>
        <v>8.2000000000000011</v>
      </c>
      <c r="D20" s="15">
        <f>[16]Agosto!$K$7</f>
        <v>23.200000000000003</v>
      </c>
      <c r="E20" s="15">
        <f>[16]Agosto!$K$8</f>
        <v>1.6</v>
      </c>
      <c r="F20" s="15">
        <f>[16]Agosto!$K$9</f>
        <v>0.8</v>
      </c>
      <c r="G20" s="15">
        <f>[16]Agosto!$K$10</f>
        <v>1.2</v>
      </c>
      <c r="H20" s="15">
        <f>[16]Agosto!$K$11</f>
        <v>0</v>
      </c>
      <c r="I20" s="15">
        <f>[16]Agosto!$K$12</f>
        <v>16.8</v>
      </c>
      <c r="J20" s="15">
        <f>[16]Agosto!$K$13</f>
        <v>6.4</v>
      </c>
      <c r="K20" s="15">
        <f>[16]Agosto!$K$14</f>
        <v>0</v>
      </c>
      <c r="L20" s="15">
        <f>[16]Agosto!$K$15</f>
        <v>0.2</v>
      </c>
      <c r="M20" s="15">
        <f>[16]Agosto!$K$16</f>
        <v>0</v>
      </c>
      <c r="N20" s="15">
        <f>[16]Agosto!$K$17</f>
        <v>0</v>
      </c>
      <c r="O20" s="15">
        <f>[16]Agosto!$K$18</f>
        <v>0</v>
      </c>
      <c r="P20" s="15">
        <f>[16]Agosto!$K$19</f>
        <v>1.4</v>
      </c>
      <c r="Q20" s="15">
        <f>[16]Agosto!$K$20</f>
        <v>0.2</v>
      </c>
      <c r="R20" s="15">
        <f>[16]Agosto!$K$21</f>
        <v>0</v>
      </c>
      <c r="S20" s="15">
        <f>[16]Agosto!$K$22</f>
        <v>0</v>
      </c>
      <c r="T20" s="15">
        <f>[16]Agosto!$K$23</f>
        <v>0</v>
      </c>
      <c r="U20" s="15">
        <f>[16]Agosto!$K$24</f>
        <v>0</v>
      </c>
      <c r="V20" s="15">
        <f>[16]Agosto!$K$25</f>
        <v>1.2</v>
      </c>
      <c r="W20" s="15">
        <f>[16]Agosto!$K$26</f>
        <v>11.400000000000002</v>
      </c>
      <c r="X20" s="15">
        <f>[16]Agosto!$K$27</f>
        <v>0</v>
      </c>
      <c r="Y20" s="15">
        <f>[16]Agosto!$K$28</f>
        <v>0</v>
      </c>
      <c r="Z20" s="15">
        <f>[16]Agosto!$K$29</f>
        <v>0</v>
      </c>
      <c r="AA20" s="15">
        <f>[16]Agosto!$K$30</f>
        <v>0</v>
      </c>
      <c r="AB20" s="15">
        <f>[16]Agosto!$K$31</f>
        <v>0</v>
      </c>
      <c r="AC20" s="15">
        <f>[16]Agosto!$K$32</f>
        <v>0</v>
      </c>
      <c r="AD20" s="15">
        <f>[16]Agosto!$K$33</f>
        <v>0</v>
      </c>
      <c r="AE20" s="15">
        <f>[16]Agosto!$K$34</f>
        <v>0</v>
      </c>
      <c r="AF20" s="15">
        <f>[16]Agosto!$K$35</f>
        <v>0</v>
      </c>
      <c r="AG20" s="22">
        <f t="shared" si="8"/>
        <v>72.600000000000023</v>
      </c>
      <c r="AH20" s="24">
        <f t="shared" si="9"/>
        <v>23.200000000000003</v>
      </c>
      <c r="AI20" s="126">
        <f t="shared" si="1"/>
        <v>19</v>
      </c>
      <c r="AJ20" s="18" t="s">
        <v>51</v>
      </c>
    </row>
    <row r="21" spans="1:37" ht="17.100000000000001" customHeight="1" x14ac:dyDescent="0.2">
      <c r="A21" s="129" t="s">
        <v>11</v>
      </c>
      <c r="B21" s="15">
        <f>[17]Agosto!$K$5</f>
        <v>0</v>
      </c>
      <c r="C21" s="15">
        <f>[17]Agosto!$K$6</f>
        <v>0</v>
      </c>
      <c r="D21" s="15">
        <f>[17]Agosto!$K$7</f>
        <v>0.8</v>
      </c>
      <c r="E21" s="15">
        <f>[17]Agosto!$K$8</f>
        <v>3.0000000000000004</v>
      </c>
      <c r="F21" s="15">
        <f>[17]Agosto!$K$9</f>
        <v>22.199999999999996</v>
      </c>
      <c r="G21" s="15">
        <f>[17]Agosto!$K$10</f>
        <v>5.6000000000000005</v>
      </c>
      <c r="H21" s="15">
        <f>[17]Agosto!$K$11</f>
        <v>0</v>
      </c>
      <c r="I21" s="15">
        <f>[17]Agosto!$K$12</f>
        <v>0.6</v>
      </c>
      <c r="J21" s="15">
        <f>[17]Agosto!$K$13</f>
        <v>0</v>
      </c>
      <c r="K21" s="15">
        <f>[17]Agosto!$K$14</f>
        <v>0</v>
      </c>
      <c r="L21" s="15">
        <f>[17]Agosto!$K$15</f>
        <v>0</v>
      </c>
      <c r="M21" s="15">
        <f>[17]Agosto!$K$16</f>
        <v>0</v>
      </c>
      <c r="N21" s="15">
        <f>[17]Agosto!$K$17</f>
        <v>0</v>
      </c>
      <c r="O21" s="15">
        <f>[17]Agosto!$K$18</f>
        <v>0</v>
      </c>
      <c r="P21" s="15">
        <f>[17]Agosto!$K$19</f>
        <v>8</v>
      </c>
      <c r="Q21" s="15">
        <f>[17]Agosto!$K$20</f>
        <v>0.4</v>
      </c>
      <c r="R21" s="15">
        <f>[17]Agosto!$K$21</f>
        <v>0</v>
      </c>
      <c r="S21" s="15">
        <f>[17]Agosto!$K$22</f>
        <v>0</v>
      </c>
      <c r="T21" s="15">
        <f>[17]Agosto!$K$23</f>
        <v>0</v>
      </c>
      <c r="U21" s="15">
        <f>[17]Agosto!$K$24</f>
        <v>1.2</v>
      </c>
      <c r="V21" s="15">
        <f>[17]Agosto!$K$25</f>
        <v>2</v>
      </c>
      <c r="W21" s="15">
        <f>[17]Agosto!$K$26</f>
        <v>17.600000000000001</v>
      </c>
      <c r="X21" s="15">
        <f>[17]Agosto!$K$27</f>
        <v>0</v>
      </c>
      <c r="Y21" s="15">
        <f>[17]Agosto!$K$28</f>
        <v>0.2</v>
      </c>
      <c r="Z21" s="15">
        <f>[17]Agosto!$K$29</f>
        <v>0</v>
      </c>
      <c r="AA21" s="15">
        <f>[17]Agosto!$K$30</f>
        <v>0</v>
      </c>
      <c r="AB21" s="15">
        <f>[17]Agosto!$K$31</f>
        <v>0</v>
      </c>
      <c r="AC21" s="15">
        <f>[17]Agosto!$K$32</f>
        <v>0</v>
      </c>
      <c r="AD21" s="15">
        <f>[17]Agosto!$K$33</f>
        <v>0</v>
      </c>
      <c r="AE21" s="15">
        <f>[17]Agosto!$K$34</f>
        <v>0</v>
      </c>
      <c r="AF21" s="15">
        <f>[17]Agosto!$K$35</f>
        <v>0</v>
      </c>
      <c r="AG21" s="22">
        <f t="shared" si="6"/>
        <v>61.6</v>
      </c>
      <c r="AH21" s="24">
        <f t="shared" si="7"/>
        <v>22.199999999999996</v>
      </c>
      <c r="AI21" s="126">
        <f t="shared" si="1"/>
        <v>20</v>
      </c>
    </row>
    <row r="22" spans="1:37" ht="17.100000000000001" customHeight="1" x14ac:dyDescent="0.2">
      <c r="A22" s="129" t="s">
        <v>12</v>
      </c>
      <c r="B22" s="15">
        <f>[18]Agosto!$K$5</f>
        <v>0</v>
      </c>
      <c r="C22" s="15">
        <f>[18]Agosto!$K$6</f>
        <v>0</v>
      </c>
      <c r="D22" s="15">
        <f>[18]Agosto!$K$7</f>
        <v>0.6</v>
      </c>
      <c r="E22" s="15" t="str">
        <f>[18]Agosto!$K$8</f>
        <v>*</v>
      </c>
      <c r="F22" s="15" t="str">
        <f>[18]Agosto!$K$9</f>
        <v>*</v>
      </c>
      <c r="G22" s="15">
        <f>[18]Agosto!$K$10</f>
        <v>0</v>
      </c>
      <c r="H22" s="15">
        <f>[18]Agosto!$K$11</f>
        <v>0</v>
      </c>
      <c r="I22" s="15">
        <f>[18]Agosto!$K$12</f>
        <v>0</v>
      </c>
      <c r="J22" s="15">
        <f>[18]Agosto!$K$13</f>
        <v>0</v>
      </c>
      <c r="K22" s="15">
        <f>[18]Agosto!$K$14</f>
        <v>0</v>
      </c>
      <c r="L22" s="15">
        <f>[18]Agosto!$K$15</f>
        <v>0</v>
      </c>
      <c r="M22" s="15">
        <f>[18]Agosto!$K$16</f>
        <v>0</v>
      </c>
      <c r="N22" s="15">
        <f>[18]Agosto!$K$17</f>
        <v>0</v>
      </c>
      <c r="O22" s="15">
        <f>[18]Agosto!$K$18</f>
        <v>0</v>
      </c>
      <c r="P22" s="15">
        <f>[18]Agosto!$K$19</f>
        <v>0</v>
      </c>
      <c r="Q22" s="15">
        <f>[18]Agosto!$K$20</f>
        <v>3.4</v>
      </c>
      <c r="R22" s="15">
        <f>[18]Agosto!$K$21</f>
        <v>0</v>
      </c>
      <c r="S22" s="15">
        <f>[18]Agosto!$K$22</f>
        <v>0</v>
      </c>
      <c r="T22" s="15">
        <f>[18]Agosto!$K$23</f>
        <v>0</v>
      </c>
      <c r="U22" s="15">
        <f>[18]Agosto!$K$24</f>
        <v>0</v>
      </c>
      <c r="V22" s="15">
        <f>[18]Agosto!$K$25</f>
        <v>0</v>
      </c>
      <c r="W22" s="15">
        <f>[18]Agosto!$K$26</f>
        <v>1.2</v>
      </c>
      <c r="X22" s="15">
        <f>[18]Agosto!$K$27</f>
        <v>0</v>
      </c>
      <c r="Y22" s="15">
        <f>[18]Agosto!$K$28</f>
        <v>0</v>
      </c>
      <c r="Z22" s="15">
        <f>[18]Agosto!$K$29</f>
        <v>0</v>
      </c>
      <c r="AA22" s="15">
        <f>[18]Agosto!$K$30</f>
        <v>0</v>
      </c>
      <c r="AB22" s="15">
        <f>[18]Agosto!$K$31</f>
        <v>0</v>
      </c>
      <c r="AC22" s="15">
        <f>[18]Agosto!$K$32</f>
        <v>0</v>
      </c>
      <c r="AD22" s="15">
        <f>[18]Agosto!$K$33</f>
        <v>0</v>
      </c>
      <c r="AE22" s="15">
        <f>[18]Agosto!$K$34</f>
        <v>0</v>
      </c>
      <c r="AF22" s="15">
        <f>[18]Agosto!$K$35</f>
        <v>0</v>
      </c>
      <c r="AG22" s="22">
        <f t="shared" si="6"/>
        <v>5.2</v>
      </c>
      <c r="AH22" s="24">
        <f t="shared" si="7"/>
        <v>3.4</v>
      </c>
      <c r="AI22" s="126">
        <f t="shared" si="1"/>
        <v>26</v>
      </c>
    </row>
    <row r="23" spans="1:37" ht="17.100000000000001" customHeight="1" x14ac:dyDescent="0.2">
      <c r="A23" s="129" t="s">
        <v>13</v>
      </c>
      <c r="B23" s="15">
        <f>[19]Agosto!$K$5</f>
        <v>0</v>
      </c>
      <c r="C23" s="15">
        <f>[19]Agosto!$K$6</f>
        <v>0</v>
      </c>
      <c r="D23" s="15">
        <f>[19]Agosto!$K$7</f>
        <v>0</v>
      </c>
      <c r="E23" s="15">
        <f>[19]Agosto!$K$8</f>
        <v>6.4</v>
      </c>
      <c r="F23" s="15">
        <f>[19]Agosto!$K$9</f>
        <v>9</v>
      </c>
      <c r="G23" s="15">
        <f>[19]Agosto!$K$10</f>
        <v>3.4000000000000004</v>
      </c>
      <c r="H23" s="15">
        <f>[19]Agosto!$K$11</f>
        <v>0.2</v>
      </c>
      <c r="I23" s="15">
        <f>[19]Agosto!$K$12</f>
        <v>2.2000000000000002</v>
      </c>
      <c r="J23" s="15">
        <f>[19]Agosto!$K$13</f>
        <v>0.2</v>
      </c>
      <c r="K23" s="15">
        <f>[19]Agosto!$K$14</f>
        <v>0</v>
      </c>
      <c r="L23" s="15">
        <f>[19]Agosto!$K$15</f>
        <v>0</v>
      </c>
      <c r="M23" s="15">
        <f>[19]Agosto!$K$16</f>
        <v>0.2</v>
      </c>
      <c r="N23" s="15">
        <f>[19]Agosto!$K$17</f>
        <v>0.2</v>
      </c>
      <c r="O23" s="15">
        <f>[19]Agosto!$K$18</f>
        <v>0</v>
      </c>
      <c r="P23" s="15">
        <f>[19]Agosto!$K$19</f>
        <v>0</v>
      </c>
      <c r="Q23" s="15">
        <f>[19]Agosto!$K$20</f>
        <v>0</v>
      </c>
      <c r="R23" s="15">
        <f>[19]Agosto!$K$21</f>
        <v>0</v>
      </c>
      <c r="S23" s="15">
        <f>[19]Agosto!$K$22</f>
        <v>0.2</v>
      </c>
      <c r="T23" s="15">
        <f>[19]Agosto!$K$23</f>
        <v>0</v>
      </c>
      <c r="U23" s="15">
        <f>[19]Agosto!$K$24</f>
        <v>0</v>
      </c>
      <c r="V23" s="15">
        <f>[19]Agosto!$K$25</f>
        <v>0</v>
      </c>
      <c r="W23" s="15">
        <f>[19]Agosto!$K$26</f>
        <v>1.8</v>
      </c>
      <c r="X23" s="15">
        <f>[19]Agosto!$K$27</f>
        <v>0</v>
      </c>
      <c r="Y23" s="15">
        <f>[19]Agosto!$K$28</f>
        <v>0</v>
      </c>
      <c r="Z23" s="15">
        <f>[19]Agosto!$K$29</f>
        <v>0</v>
      </c>
      <c r="AA23" s="15">
        <f>[19]Agosto!$K$30</f>
        <v>0</v>
      </c>
      <c r="AB23" s="15">
        <f>[19]Agosto!$K$31</f>
        <v>0</v>
      </c>
      <c r="AC23" s="15">
        <f>[19]Agosto!$K$32</f>
        <v>0</v>
      </c>
      <c r="AD23" s="15">
        <f>[19]Agosto!$K$33</f>
        <v>0</v>
      </c>
      <c r="AE23" s="15">
        <f>[19]Agosto!$K$34</f>
        <v>0</v>
      </c>
      <c r="AF23" s="15">
        <f>[19]Agosto!$K$35</f>
        <v>0</v>
      </c>
      <c r="AG23" s="22">
        <f t="shared" si="6"/>
        <v>23.799999999999997</v>
      </c>
      <c r="AH23" s="24">
        <f t="shared" si="7"/>
        <v>9</v>
      </c>
      <c r="AI23" s="126">
        <f t="shared" si="1"/>
        <v>21</v>
      </c>
    </row>
    <row r="24" spans="1:37" ht="17.100000000000001" customHeight="1" x14ac:dyDescent="0.2">
      <c r="A24" s="129" t="s">
        <v>14</v>
      </c>
      <c r="B24" s="15">
        <f>[20]Agosto!$K$5</f>
        <v>0</v>
      </c>
      <c r="C24" s="15">
        <f>[20]Agosto!$K$6</f>
        <v>0</v>
      </c>
      <c r="D24" s="15">
        <f>[20]Agosto!$K$7</f>
        <v>0</v>
      </c>
      <c r="E24" s="15">
        <f>[20]Agosto!$K$8</f>
        <v>0</v>
      </c>
      <c r="F24" s="15">
        <f>[20]Agosto!$K$9</f>
        <v>0</v>
      </c>
      <c r="G24" s="15">
        <f>[20]Agosto!$K$10</f>
        <v>2.6</v>
      </c>
      <c r="H24" s="15">
        <f>[20]Agosto!$K$11</f>
        <v>0</v>
      </c>
      <c r="I24" s="15">
        <f>[20]Agosto!$K$12</f>
        <v>0</v>
      </c>
      <c r="J24" s="15">
        <f>[20]Agosto!$K$13</f>
        <v>0</v>
      </c>
      <c r="K24" s="15">
        <f>[20]Agosto!$K$14</f>
        <v>0.2</v>
      </c>
      <c r="L24" s="15">
        <f>[20]Agosto!$K$15</f>
        <v>0</v>
      </c>
      <c r="M24" s="15">
        <f>[20]Agosto!$K$16</f>
        <v>0</v>
      </c>
      <c r="N24" s="15">
        <f>[20]Agosto!$K$17</f>
        <v>0</v>
      </c>
      <c r="O24" s="15">
        <f>[20]Agosto!$K$18</f>
        <v>0</v>
      </c>
      <c r="P24" s="15">
        <f>[20]Agosto!$K$19</f>
        <v>0</v>
      </c>
      <c r="Q24" s="15">
        <f>[20]Agosto!$K$20</f>
        <v>0</v>
      </c>
      <c r="R24" s="15">
        <f>[20]Agosto!$K$21</f>
        <v>0</v>
      </c>
      <c r="S24" s="15">
        <f>[20]Agosto!$K$22</f>
        <v>0</v>
      </c>
      <c r="T24" s="15">
        <f>[20]Agosto!$K$23</f>
        <v>0</v>
      </c>
      <c r="U24" s="15">
        <f>[20]Agosto!$K$24</f>
        <v>0</v>
      </c>
      <c r="V24" s="15">
        <f>[20]Agosto!$K$25</f>
        <v>0</v>
      </c>
      <c r="W24" s="15">
        <f>[20]Agosto!$K$26</f>
        <v>0</v>
      </c>
      <c r="X24" s="15">
        <f>[20]Agosto!$K$27</f>
        <v>0</v>
      </c>
      <c r="Y24" s="15">
        <f>[20]Agosto!$K$28</f>
        <v>6.2</v>
      </c>
      <c r="Z24" s="15">
        <f>[20]Agosto!$K$29</f>
        <v>1</v>
      </c>
      <c r="AA24" s="15">
        <f>[20]Agosto!$K$30</f>
        <v>0</v>
      </c>
      <c r="AB24" s="15">
        <f>[20]Agosto!$K$31</f>
        <v>0</v>
      </c>
      <c r="AC24" s="15">
        <f>[20]Agosto!$K$32</f>
        <v>0</v>
      </c>
      <c r="AD24" s="15">
        <f>[20]Agosto!$K$33</f>
        <v>0</v>
      </c>
      <c r="AE24" s="15">
        <f>[20]Agosto!$K$34</f>
        <v>0</v>
      </c>
      <c r="AF24" s="15">
        <f>[20]Agosto!$K$35</f>
        <v>0</v>
      </c>
      <c r="AG24" s="22">
        <f t="shared" si="6"/>
        <v>10</v>
      </c>
      <c r="AH24" s="24">
        <f t="shared" si="7"/>
        <v>6.2</v>
      </c>
      <c r="AI24" s="126">
        <f t="shared" si="1"/>
        <v>27</v>
      </c>
    </row>
    <row r="25" spans="1:37" ht="17.100000000000001" customHeight="1" x14ac:dyDescent="0.2">
      <c r="A25" s="129" t="s">
        <v>15</v>
      </c>
      <c r="B25" s="15">
        <f>[21]Agosto!$K$5</f>
        <v>0</v>
      </c>
      <c r="C25" s="15">
        <f>[21]Agosto!$K$6</f>
        <v>4.8</v>
      </c>
      <c r="D25" s="15">
        <f>[21]Agosto!$K$7</f>
        <v>10.399999999999999</v>
      </c>
      <c r="E25" s="15">
        <f>[21]Agosto!$K$8</f>
        <v>0.60000000000000009</v>
      </c>
      <c r="F25" s="15">
        <f>[21]Agosto!$K$9</f>
        <v>1.4</v>
      </c>
      <c r="G25" s="15">
        <f>[21]Agosto!$K$10</f>
        <v>0.2</v>
      </c>
      <c r="H25" s="15">
        <f>[21]Agosto!$K$11</f>
        <v>0.2</v>
      </c>
      <c r="I25" s="15">
        <f>[21]Agosto!$K$12</f>
        <v>14.599999999999998</v>
      </c>
      <c r="J25" s="15">
        <f>[21]Agosto!$K$13</f>
        <v>0.60000000000000009</v>
      </c>
      <c r="K25" s="15">
        <f>[21]Agosto!$K$14</f>
        <v>0</v>
      </c>
      <c r="L25" s="15">
        <f>[21]Agosto!$K$15</f>
        <v>0</v>
      </c>
      <c r="M25" s="15">
        <f>[21]Agosto!$K$16</f>
        <v>0</v>
      </c>
      <c r="N25" s="15">
        <f>[21]Agosto!$K$17</f>
        <v>0</v>
      </c>
      <c r="O25" s="15">
        <f>[21]Agosto!$K$18</f>
        <v>0</v>
      </c>
      <c r="P25" s="15">
        <f>[21]Agosto!$K$19</f>
        <v>0.8</v>
      </c>
      <c r="Q25" s="15">
        <f>[21]Agosto!$K$20</f>
        <v>0.2</v>
      </c>
      <c r="R25" s="15">
        <f>[21]Agosto!$K$21</f>
        <v>0</v>
      </c>
      <c r="S25" s="15">
        <f>[21]Agosto!$K$22</f>
        <v>0</v>
      </c>
      <c r="T25" s="15">
        <f>[21]Agosto!$K$23</f>
        <v>0</v>
      </c>
      <c r="U25" s="15">
        <f>[21]Agosto!$K$24</f>
        <v>0.8</v>
      </c>
      <c r="V25" s="15">
        <f>[21]Agosto!$K$25</f>
        <v>2.8000000000000007</v>
      </c>
      <c r="W25" s="15">
        <f>[21]Agosto!$K$26</f>
        <v>1.6</v>
      </c>
      <c r="X25" s="15">
        <f>[21]Agosto!$K$27</f>
        <v>0</v>
      </c>
      <c r="Y25" s="15">
        <f>[21]Agosto!$K$28</f>
        <v>0</v>
      </c>
      <c r="Z25" s="15">
        <f>[21]Agosto!$K$29</f>
        <v>0</v>
      </c>
      <c r="AA25" s="15">
        <f>[21]Agosto!$K$30</f>
        <v>0</v>
      </c>
      <c r="AB25" s="15">
        <f>[21]Agosto!$K$31</f>
        <v>0</v>
      </c>
      <c r="AC25" s="15">
        <f>[21]Agosto!$K$32</f>
        <v>0</v>
      </c>
      <c r="AD25" s="15">
        <f>[21]Agosto!$K$33</f>
        <v>0</v>
      </c>
      <c r="AE25" s="15">
        <f>[21]Agosto!$K$34</f>
        <v>0</v>
      </c>
      <c r="AF25" s="15">
        <f>[21]Agosto!$K$35</f>
        <v>0.2</v>
      </c>
      <c r="AG25" s="22">
        <f t="shared" si="6"/>
        <v>39.199999999999996</v>
      </c>
      <c r="AH25" s="24">
        <f t="shared" si="7"/>
        <v>14.599999999999998</v>
      </c>
      <c r="AI25" s="126">
        <f t="shared" si="1"/>
        <v>17</v>
      </c>
      <c r="AJ25" s="18" t="s">
        <v>51</v>
      </c>
    </row>
    <row r="26" spans="1:37" ht="17.100000000000001" customHeight="1" x14ac:dyDescent="0.2">
      <c r="A26" s="129" t="s">
        <v>16</v>
      </c>
      <c r="B26" s="15">
        <f>[22]Agosto!$K$5</f>
        <v>0</v>
      </c>
      <c r="C26" s="15">
        <f>[22]Agosto!$K$6</f>
        <v>0.4</v>
      </c>
      <c r="D26" s="15">
        <f>[22]Agosto!$K$7</f>
        <v>1.2</v>
      </c>
      <c r="E26" s="15">
        <f>[22]Agosto!$K$8</f>
        <v>2.1999999999999997</v>
      </c>
      <c r="F26" s="15">
        <f>[22]Agosto!$K$9</f>
        <v>2.8000000000000003</v>
      </c>
      <c r="G26" s="15">
        <f>[22]Agosto!$K$10</f>
        <v>0.2</v>
      </c>
      <c r="H26" s="15">
        <f>[22]Agosto!$K$11</f>
        <v>0</v>
      </c>
      <c r="I26" s="15">
        <f>[22]Agosto!$K$12</f>
        <v>4.8</v>
      </c>
      <c r="J26" s="15">
        <f>[22]Agosto!$K$13</f>
        <v>0</v>
      </c>
      <c r="K26" s="15">
        <f>[22]Agosto!$K$14</f>
        <v>0</v>
      </c>
      <c r="L26" s="15">
        <f>[22]Agosto!$K$15</f>
        <v>0</v>
      </c>
      <c r="M26" s="15">
        <f>[22]Agosto!$K$16</f>
        <v>0</v>
      </c>
      <c r="N26" s="15">
        <f>[22]Agosto!$K$17</f>
        <v>0</v>
      </c>
      <c r="O26" s="15">
        <f>[22]Agosto!$K$18</f>
        <v>0.2</v>
      </c>
      <c r="P26" s="15">
        <f>[22]Agosto!$K$19</f>
        <v>0</v>
      </c>
      <c r="Q26" s="15">
        <f>[22]Agosto!$K$20</f>
        <v>0.2</v>
      </c>
      <c r="R26" s="15">
        <f>[22]Agosto!$K$21</f>
        <v>0</v>
      </c>
      <c r="S26" s="15">
        <f>[22]Agosto!$K$22</f>
        <v>0</v>
      </c>
      <c r="T26" s="15">
        <f>[22]Agosto!$K$23</f>
        <v>5.4</v>
      </c>
      <c r="U26" s="15">
        <f>[22]Agosto!$K$24</f>
        <v>3.6000000000000005</v>
      </c>
      <c r="V26" s="15">
        <f>[22]Agosto!$K$25</f>
        <v>1.8</v>
      </c>
      <c r="W26" s="15">
        <f>[22]Agosto!$K$26</f>
        <v>0.4</v>
      </c>
      <c r="X26" s="15">
        <f>[22]Agosto!$K$27</f>
        <v>0</v>
      </c>
      <c r="Y26" s="15">
        <f>[22]Agosto!$K$28</f>
        <v>0</v>
      </c>
      <c r="Z26" s="15">
        <f>[22]Agosto!$K$29</f>
        <v>0</v>
      </c>
      <c r="AA26" s="15">
        <f>[22]Agosto!$K$30</f>
        <v>0</v>
      </c>
      <c r="AB26" s="15">
        <f>[22]Agosto!$K$31</f>
        <v>0</v>
      </c>
      <c r="AC26" s="15">
        <f>[22]Agosto!$K$32</f>
        <v>0</v>
      </c>
      <c r="AD26" s="15">
        <f>[22]Agosto!$K$33</f>
        <v>0</v>
      </c>
      <c r="AE26" s="15">
        <f>[22]Agosto!$K$34</f>
        <v>0</v>
      </c>
      <c r="AF26" s="15">
        <f>[22]Agosto!$K$35</f>
        <v>0</v>
      </c>
      <c r="AG26" s="22">
        <f t="shared" si="6"/>
        <v>23.2</v>
      </c>
      <c r="AH26" s="24">
        <f t="shared" si="7"/>
        <v>5.4</v>
      </c>
      <c r="AI26" s="126">
        <f t="shared" si="1"/>
        <v>19</v>
      </c>
    </row>
    <row r="27" spans="1:37" ht="17.100000000000001" customHeight="1" x14ac:dyDescent="0.2">
      <c r="A27" s="129" t="s">
        <v>17</v>
      </c>
      <c r="B27" s="15">
        <f>[23]Agosto!$K$5</f>
        <v>0</v>
      </c>
      <c r="C27" s="15">
        <f>[23]Agosto!$K$6</f>
        <v>0</v>
      </c>
      <c r="D27" s="15">
        <f>[23]Agosto!$K$7</f>
        <v>3.6</v>
      </c>
      <c r="E27" s="15">
        <f>[23]Agosto!$K$8</f>
        <v>6.6</v>
      </c>
      <c r="F27" s="15">
        <f>[23]Agosto!$K$9</f>
        <v>23.200000000000003</v>
      </c>
      <c r="G27" s="15">
        <f>[23]Agosto!$K$10</f>
        <v>8.0000000000000018</v>
      </c>
      <c r="H27" s="15">
        <f>[23]Agosto!$K$11</f>
        <v>0</v>
      </c>
      <c r="I27" s="15">
        <f>[23]Agosto!$K$12</f>
        <v>6.2</v>
      </c>
      <c r="J27" s="15">
        <f>[23]Agosto!$K$13</f>
        <v>0</v>
      </c>
      <c r="K27" s="15">
        <f>[23]Agosto!$K$14</f>
        <v>0</v>
      </c>
      <c r="L27" s="15">
        <f>[23]Agosto!$K$15</f>
        <v>0.2</v>
      </c>
      <c r="M27" s="15">
        <f>[23]Agosto!$K$16</f>
        <v>0</v>
      </c>
      <c r="N27" s="15">
        <f>[23]Agosto!$K$17</f>
        <v>0</v>
      </c>
      <c r="O27" s="15">
        <f>[23]Agosto!$K$18</f>
        <v>0</v>
      </c>
      <c r="P27" s="15">
        <f>[23]Agosto!$K$19</f>
        <v>4.4000000000000004</v>
      </c>
      <c r="Q27" s="15">
        <f>[23]Agosto!$K$20</f>
        <v>7.2000000000000011</v>
      </c>
      <c r="R27" s="15">
        <f>[23]Agosto!$K$21</f>
        <v>0</v>
      </c>
      <c r="S27" s="15">
        <f>[23]Agosto!$K$22</f>
        <v>0</v>
      </c>
      <c r="T27" s="15">
        <f>[23]Agosto!$K$23</f>
        <v>0</v>
      </c>
      <c r="U27" s="15">
        <f>[23]Agosto!$K$24</f>
        <v>0</v>
      </c>
      <c r="V27" s="15">
        <f>[23]Agosto!$K$25</f>
        <v>0.60000000000000009</v>
      </c>
      <c r="W27" s="15">
        <f>[23]Agosto!$K$26</f>
        <v>28.000000000000004</v>
      </c>
      <c r="X27" s="15">
        <f>[23]Agosto!$K$27</f>
        <v>0</v>
      </c>
      <c r="Y27" s="15">
        <f>[23]Agosto!$K$28</f>
        <v>0</v>
      </c>
      <c r="Z27" s="15">
        <f>[23]Agosto!$K$29</f>
        <v>0</v>
      </c>
      <c r="AA27" s="15">
        <f>[23]Agosto!$K$30</f>
        <v>0</v>
      </c>
      <c r="AB27" s="15">
        <f>[23]Agosto!$K$31</f>
        <v>0</v>
      </c>
      <c r="AC27" s="15">
        <f>[23]Agosto!$K$32</f>
        <v>0</v>
      </c>
      <c r="AD27" s="15">
        <f>[23]Agosto!$K$33</f>
        <v>0</v>
      </c>
      <c r="AE27" s="15">
        <f>[23]Agosto!$K$34</f>
        <v>0</v>
      </c>
      <c r="AF27" s="15">
        <f>[23]Agosto!$K$35</f>
        <v>0</v>
      </c>
      <c r="AG27" s="22">
        <f t="shared" si="6"/>
        <v>88.000000000000014</v>
      </c>
      <c r="AH27" s="24">
        <f t="shared" si="7"/>
        <v>28.000000000000004</v>
      </c>
      <c r="AI27" s="126">
        <f t="shared" si="1"/>
        <v>21</v>
      </c>
    </row>
    <row r="28" spans="1:37" ht="17.100000000000001" customHeight="1" x14ac:dyDescent="0.2">
      <c r="A28" s="129" t="s">
        <v>18</v>
      </c>
      <c r="B28" s="15">
        <f>[24]Agosto!$K$5</f>
        <v>0</v>
      </c>
      <c r="C28" s="15">
        <f>[24]Agosto!$K$6</f>
        <v>0</v>
      </c>
      <c r="D28" s="15">
        <f>[24]Agosto!$K$7</f>
        <v>0</v>
      </c>
      <c r="E28" s="15">
        <f>[24]Agosto!$K$8</f>
        <v>2.2000000000000002</v>
      </c>
      <c r="F28" s="15">
        <f>[24]Agosto!$K$9</f>
        <v>0.2</v>
      </c>
      <c r="G28" s="15">
        <f>[24]Agosto!$K$10</f>
        <v>7.4000000000000012</v>
      </c>
      <c r="H28" s="15">
        <f>[24]Agosto!$K$11</f>
        <v>0.2</v>
      </c>
      <c r="I28" s="15">
        <f>[24]Agosto!$K$12</f>
        <v>0</v>
      </c>
      <c r="J28" s="15">
        <f>[24]Agosto!$K$13</f>
        <v>0</v>
      </c>
      <c r="K28" s="15">
        <f>[24]Agosto!$K$14</f>
        <v>0</v>
      </c>
      <c r="L28" s="15">
        <f>[24]Agosto!$K$15</f>
        <v>0</v>
      </c>
      <c r="M28" s="15">
        <f>[24]Agosto!$K$16</f>
        <v>0</v>
      </c>
      <c r="N28" s="15">
        <f>[24]Agosto!$K$17</f>
        <v>0</v>
      </c>
      <c r="O28" s="15">
        <f>[24]Agosto!$K$18</f>
        <v>0</v>
      </c>
      <c r="P28" s="15">
        <f>[24]Agosto!$K$19</f>
        <v>0</v>
      </c>
      <c r="Q28" s="15">
        <f>[24]Agosto!$K$20</f>
        <v>1.7999999999999998</v>
      </c>
      <c r="R28" s="15">
        <f>[24]Agosto!$K$21</f>
        <v>0</v>
      </c>
      <c r="S28" s="15">
        <f>[24]Agosto!$K$22</f>
        <v>0</v>
      </c>
      <c r="T28" s="15">
        <f>[24]Agosto!$K$23</f>
        <v>0</v>
      </c>
      <c r="U28" s="15">
        <f>[24]Agosto!$K$24</f>
        <v>0</v>
      </c>
      <c r="V28" s="15">
        <f>[24]Agosto!$K$25</f>
        <v>0</v>
      </c>
      <c r="W28" s="15">
        <f>[24]Agosto!$K$26</f>
        <v>2</v>
      </c>
      <c r="X28" s="15">
        <f>[24]Agosto!$K$27</f>
        <v>0</v>
      </c>
      <c r="Y28" s="15">
        <f>[24]Agosto!$K$28</f>
        <v>0</v>
      </c>
      <c r="Z28" s="15">
        <f>[24]Agosto!$K$29</f>
        <v>8.3999999999999986</v>
      </c>
      <c r="AA28" s="15">
        <f>[24]Agosto!$K$30</f>
        <v>0.4</v>
      </c>
      <c r="AB28" s="15">
        <f>[24]Agosto!$K$31</f>
        <v>0.2</v>
      </c>
      <c r="AC28" s="15">
        <f>[24]Agosto!$K$32</f>
        <v>0.2</v>
      </c>
      <c r="AD28" s="15">
        <f>[24]Agosto!$K$33</f>
        <v>0.2</v>
      </c>
      <c r="AE28" s="15">
        <f>[24]Agosto!$K$34</f>
        <v>0</v>
      </c>
      <c r="AF28" s="15">
        <f>[24]Agosto!$K$35</f>
        <v>0</v>
      </c>
      <c r="AG28" s="22">
        <f t="shared" si="6"/>
        <v>23.199999999999996</v>
      </c>
      <c r="AH28" s="24">
        <f t="shared" si="7"/>
        <v>8.3999999999999986</v>
      </c>
      <c r="AI28" s="126">
        <f t="shared" si="1"/>
        <v>20</v>
      </c>
    </row>
    <row r="29" spans="1:37" ht="17.100000000000001" customHeight="1" x14ac:dyDescent="0.2">
      <c r="A29" s="129" t="s">
        <v>19</v>
      </c>
      <c r="B29" s="15">
        <f>[25]Agosto!$K$5</f>
        <v>0</v>
      </c>
      <c r="C29" s="15">
        <f>[25]Agosto!$K$6</f>
        <v>0</v>
      </c>
      <c r="D29" s="15">
        <f>[25]Agosto!$K$7</f>
        <v>79.59999999999998</v>
      </c>
      <c r="E29" s="15">
        <f>[25]Agosto!$K$8</f>
        <v>0.8</v>
      </c>
      <c r="F29" s="15">
        <f>[25]Agosto!$K$9</f>
        <v>0</v>
      </c>
      <c r="G29" s="15">
        <f>[25]Agosto!$K$10</f>
        <v>0</v>
      </c>
      <c r="H29" s="15">
        <f>[25]Agosto!$K$11</f>
        <v>0.2</v>
      </c>
      <c r="I29" s="15">
        <f>[25]Agosto!$K$12</f>
        <v>8.1999999999999993</v>
      </c>
      <c r="J29" s="15">
        <f>[25]Agosto!$K$13</f>
        <v>0</v>
      </c>
      <c r="K29" s="15">
        <f>[25]Agosto!$K$14</f>
        <v>0</v>
      </c>
      <c r="L29" s="15">
        <f>[25]Agosto!$K$15</f>
        <v>0</v>
      </c>
      <c r="M29" s="15">
        <f>[25]Agosto!$K$16</f>
        <v>0</v>
      </c>
      <c r="N29" s="15">
        <f>[25]Agosto!$K$17</f>
        <v>0</v>
      </c>
      <c r="O29" s="15">
        <f>[25]Agosto!$K$18</f>
        <v>0</v>
      </c>
      <c r="P29" s="15">
        <f>[25]Agosto!$K$19</f>
        <v>0</v>
      </c>
      <c r="Q29" s="15">
        <f>[25]Agosto!$K$20</f>
        <v>0.4</v>
      </c>
      <c r="R29" s="15">
        <f>[25]Agosto!$K$21</f>
        <v>0</v>
      </c>
      <c r="S29" s="15">
        <f>[25]Agosto!$K$22</f>
        <v>0</v>
      </c>
      <c r="T29" s="15">
        <f>[25]Agosto!$K$23</f>
        <v>0</v>
      </c>
      <c r="U29" s="15">
        <f>[25]Agosto!$K$24</f>
        <v>2.6</v>
      </c>
      <c r="V29" s="15">
        <f>[25]Agosto!$K$25</f>
        <v>2</v>
      </c>
      <c r="W29" s="15">
        <f>[25]Agosto!$K$26</f>
        <v>5.2</v>
      </c>
      <c r="X29" s="15">
        <f>[25]Agosto!$K$27</f>
        <v>0.2</v>
      </c>
      <c r="Y29" s="15">
        <f>[25]Agosto!$K$28</f>
        <v>0</v>
      </c>
      <c r="Z29" s="15">
        <f>[25]Agosto!$K$29</f>
        <v>0</v>
      </c>
      <c r="AA29" s="15">
        <f>[25]Agosto!$K$30</f>
        <v>0</v>
      </c>
      <c r="AB29" s="15">
        <f>[25]Agosto!$K$31</f>
        <v>0</v>
      </c>
      <c r="AC29" s="15">
        <f>[25]Agosto!$K$32</f>
        <v>0</v>
      </c>
      <c r="AD29" s="15">
        <f>[25]Agosto!$K$33</f>
        <v>0</v>
      </c>
      <c r="AE29" s="15">
        <f>[25]Agosto!$K$34</f>
        <v>0</v>
      </c>
      <c r="AF29" s="15">
        <f>[25]Agosto!$K$35</f>
        <v>12.799999999999999</v>
      </c>
      <c r="AG29" s="22">
        <f t="shared" si="6"/>
        <v>111.99999999999999</v>
      </c>
      <c r="AH29" s="24">
        <f t="shared" si="7"/>
        <v>79.59999999999998</v>
      </c>
      <c r="AI29" s="126">
        <f t="shared" si="1"/>
        <v>21</v>
      </c>
    </row>
    <row r="30" spans="1:37" ht="17.100000000000001" customHeight="1" x14ac:dyDescent="0.2">
      <c r="A30" s="129" t="s">
        <v>31</v>
      </c>
      <c r="B30" s="15">
        <f>[26]Agosto!$K$5</f>
        <v>0</v>
      </c>
      <c r="C30" s="15">
        <f>[26]Agosto!$K$6</f>
        <v>0</v>
      </c>
      <c r="D30" s="15">
        <f>[26]Agosto!$K$7</f>
        <v>0</v>
      </c>
      <c r="E30" s="15">
        <f>[26]Agosto!$K$8</f>
        <v>1.4</v>
      </c>
      <c r="F30" s="15">
        <f>[26]Agosto!$K$9</f>
        <v>0.60000000000000009</v>
      </c>
      <c r="G30" s="15">
        <f>[26]Agosto!$K$10</f>
        <v>9.7999999999999989</v>
      </c>
      <c r="H30" s="15">
        <f>[26]Agosto!$K$11</f>
        <v>3.4</v>
      </c>
      <c r="I30" s="15">
        <f>[26]Agosto!$K$12</f>
        <v>0.2</v>
      </c>
      <c r="J30" s="15">
        <f>[26]Agosto!$K$13</f>
        <v>0.2</v>
      </c>
      <c r="K30" s="15">
        <f>[26]Agosto!$K$14</f>
        <v>0</v>
      </c>
      <c r="L30" s="15">
        <f>[26]Agosto!$K$15</f>
        <v>0</v>
      </c>
      <c r="M30" s="15">
        <f>[26]Agosto!$K$16</f>
        <v>0</v>
      </c>
      <c r="N30" s="15">
        <f>[26]Agosto!$K$17</f>
        <v>0.2</v>
      </c>
      <c r="O30" s="15">
        <f>[26]Agosto!$K$18</f>
        <v>0</v>
      </c>
      <c r="P30" s="15">
        <f>[26]Agosto!$K$19</f>
        <v>0.2</v>
      </c>
      <c r="Q30" s="15">
        <f>[26]Agosto!$K$20</f>
        <v>0</v>
      </c>
      <c r="R30" s="15">
        <f>[26]Agosto!$K$21</f>
        <v>0</v>
      </c>
      <c r="S30" s="15">
        <f>[26]Agosto!$K$22</f>
        <v>0</v>
      </c>
      <c r="T30" s="15">
        <f>[26]Agosto!$K$23</f>
        <v>0</v>
      </c>
      <c r="U30" s="15">
        <f>[26]Agosto!$K$24</f>
        <v>0</v>
      </c>
      <c r="V30" s="15">
        <f>[26]Agosto!$K$25</f>
        <v>0</v>
      </c>
      <c r="W30" s="15">
        <f>[26]Agosto!$K$26</f>
        <v>0.8</v>
      </c>
      <c r="X30" s="15">
        <f>[26]Agosto!$K$27</f>
        <v>0.2</v>
      </c>
      <c r="Y30" s="15">
        <f>[26]Agosto!$K$28</f>
        <v>0.2</v>
      </c>
      <c r="Z30" s="15">
        <f>[26]Agosto!$K$29</f>
        <v>0</v>
      </c>
      <c r="AA30" s="15">
        <f>[26]Agosto!$K$30</f>
        <v>0</v>
      </c>
      <c r="AB30" s="15">
        <f>[26]Agosto!$K$31</f>
        <v>0</v>
      </c>
      <c r="AC30" s="15">
        <f>[26]Agosto!$K$32</f>
        <v>0</v>
      </c>
      <c r="AD30" s="15">
        <f>[26]Agosto!$K$33</f>
        <v>0</v>
      </c>
      <c r="AE30" s="15">
        <f>[26]Agosto!$K$34</f>
        <v>0</v>
      </c>
      <c r="AF30" s="15">
        <f>[26]Agosto!$K$35</f>
        <v>0</v>
      </c>
      <c r="AG30" s="22">
        <f t="shared" ref="AG30" si="10">SUM(B30:AF30)</f>
        <v>17.199999999999996</v>
      </c>
      <c r="AH30" s="24">
        <f t="shared" ref="AH30" si="11">MAX(B30:AF30)</f>
        <v>9.7999999999999989</v>
      </c>
      <c r="AI30" s="126">
        <f t="shared" si="1"/>
        <v>20</v>
      </c>
    </row>
    <row r="31" spans="1:37" ht="17.100000000000001" customHeight="1" x14ac:dyDescent="0.2">
      <c r="A31" s="129" t="s">
        <v>48</v>
      </c>
      <c r="B31" s="15">
        <f>[27]Agosto!$K$5</f>
        <v>0</v>
      </c>
      <c r="C31" s="15">
        <f>[27]Agosto!$K$6</f>
        <v>0</v>
      </c>
      <c r="D31" s="15">
        <f>[27]Agosto!$K$7</f>
        <v>0</v>
      </c>
      <c r="E31" s="15">
        <f>[27]Agosto!$K$8</f>
        <v>0</v>
      </c>
      <c r="F31" s="15">
        <f>[27]Agosto!$K$9</f>
        <v>0</v>
      </c>
      <c r="G31" s="15">
        <f>[27]Agosto!$K$10</f>
        <v>0</v>
      </c>
      <c r="H31" s="15">
        <f>[27]Agosto!$K$11</f>
        <v>0</v>
      </c>
      <c r="I31" s="15">
        <f>[27]Agosto!$K$12</f>
        <v>0</v>
      </c>
      <c r="J31" s="15">
        <f>[27]Agosto!$K$13</f>
        <v>0</v>
      </c>
      <c r="K31" s="15">
        <f>[27]Agosto!$K$14</f>
        <v>0</v>
      </c>
      <c r="L31" s="15">
        <f>[27]Agosto!$K$15</f>
        <v>0</v>
      </c>
      <c r="M31" s="15">
        <f>[27]Agosto!$K$16</f>
        <v>0</v>
      </c>
      <c r="N31" s="15">
        <f>[27]Agosto!$K$17</f>
        <v>0</v>
      </c>
      <c r="O31" s="15">
        <f>[27]Agosto!$K$18</f>
        <v>0</v>
      </c>
      <c r="P31" s="15">
        <f>[27]Agosto!$K$19</f>
        <v>0</v>
      </c>
      <c r="Q31" s="15">
        <f>[27]Agosto!$K$20</f>
        <v>0</v>
      </c>
      <c r="R31" s="15">
        <f>[27]Agosto!$K$21</f>
        <v>0</v>
      </c>
      <c r="S31" s="15">
        <f>[27]Agosto!$K$22</f>
        <v>0</v>
      </c>
      <c r="T31" s="15">
        <f>[27]Agosto!$K$23</f>
        <v>0</v>
      </c>
      <c r="U31" s="15">
        <f>[27]Agosto!$K$24</f>
        <v>0</v>
      </c>
      <c r="V31" s="15">
        <f>[27]Agosto!$K$25</f>
        <v>0.2</v>
      </c>
      <c r="W31" s="15">
        <f>[27]Agosto!$K$26</f>
        <v>0</v>
      </c>
      <c r="X31" s="15">
        <f>[27]Agosto!$K$27</f>
        <v>0</v>
      </c>
      <c r="Y31" s="15">
        <f>[27]Agosto!$K$28</f>
        <v>0</v>
      </c>
      <c r="Z31" s="15">
        <f>[27]Agosto!$K$29</f>
        <v>5.2</v>
      </c>
      <c r="AA31" s="15">
        <f>[27]Agosto!$K$30</f>
        <v>0.2</v>
      </c>
      <c r="AB31" s="15">
        <f>[27]Agosto!$K$31</f>
        <v>0</v>
      </c>
      <c r="AC31" s="15">
        <f>[27]Agosto!$K$32</f>
        <v>7.8000000000000007</v>
      </c>
      <c r="AD31" s="15">
        <f>[27]Agosto!$K$33</f>
        <v>4.8</v>
      </c>
      <c r="AE31" s="15">
        <f>[27]Agosto!$K$34</f>
        <v>0</v>
      </c>
      <c r="AF31" s="15">
        <f>[27]Agosto!$K$35</f>
        <v>0</v>
      </c>
      <c r="AG31" s="22">
        <f t="shared" ref="AG31:AG32" si="12">SUM(B31:AF31)</f>
        <v>18.200000000000003</v>
      </c>
      <c r="AH31" s="24">
        <f>MAX(B31:AF31)</f>
        <v>7.8000000000000007</v>
      </c>
      <c r="AI31" s="126">
        <f t="shared" si="1"/>
        <v>26</v>
      </c>
      <c r="AJ31" s="18" t="s">
        <v>51</v>
      </c>
    </row>
    <row r="32" spans="1:37" ht="17.100000000000001" customHeight="1" x14ac:dyDescent="0.2">
      <c r="A32" s="129" t="s">
        <v>20</v>
      </c>
      <c r="B32" s="15">
        <f>[28]Agosto!$K$5</f>
        <v>0</v>
      </c>
      <c r="C32" s="15">
        <f>[28]Agosto!$K$6</f>
        <v>0</v>
      </c>
      <c r="D32" s="15">
        <f>[28]Agosto!$K$7</f>
        <v>0</v>
      </c>
      <c r="E32" s="15">
        <f>[28]Agosto!$K$8</f>
        <v>1</v>
      </c>
      <c r="F32" s="15">
        <f>[28]Agosto!$K$9</f>
        <v>0.8</v>
      </c>
      <c r="G32" s="15">
        <f>[28]Agosto!$K$10</f>
        <v>15.199999999999998</v>
      </c>
      <c r="H32" s="15">
        <f>[28]Agosto!$K$11</f>
        <v>0</v>
      </c>
      <c r="I32" s="15">
        <f>[28]Agosto!$K$12</f>
        <v>0.4</v>
      </c>
      <c r="J32" s="15">
        <f>[28]Agosto!$K$13</f>
        <v>0.4</v>
      </c>
      <c r="K32" s="15">
        <f>[28]Agosto!$K$14</f>
        <v>0</v>
      </c>
      <c r="L32" s="15">
        <f>[28]Agosto!$K$15</f>
        <v>0</v>
      </c>
      <c r="M32" s="15">
        <f>[28]Agosto!$K$16</f>
        <v>0</v>
      </c>
      <c r="N32" s="15">
        <f>[28]Agosto!$K$17</f>
        <v>0</v>
      </c>
      <c r="O32" s="15">
        <f>[28]Agosto!$K$18</f>
        <v>0</v>
      </c>
      <c r="P32" s="15">
        <f>[28]Agosto!$K$19</f>
        <v>0</v>
      </c>
      <c r="Q32" s="15">
        <f>[28]Agosto!$K$20</f>
        <v>0</v>
      </c>
      <c r="R32" s="15">
        <f>[28]Agosto!$K$21</f>
        <v>0</v>
      </c>
      <c r="S32" s="15">
        <f>[28]Agosto!$K$22</f>
        <v>0</v>
      </c>
      <c r="T32" s="15">
        <f>[28]Agosto!$K$23</f>
        <v>0</v>
      </c>
      <c r="U32" s="15">
        <f>[28]Agosto!$K$24</f>
        <v>0</v>
      </c>
      <c r="V32" s="15">
        <f>[28]Agosto!$K$25</f>
        <v>0</v>
      </c>
      <c r="W32" s="15">
        <f>[28]Agosto!$K$26</f>
        <v>4.4000000000000004</v>
      </c>
      <c r="X32" s="15">
        <f>[28]Agosto!$K$27</f>
        <v>0.4</v>
      </c>
      <c r="Y32" s="15">
        <f>[28]Agosto!$K$28</f>
        <v>1.2000000000000002</v>
      </c>
      <c r="Z32" s="15">
        <f>[28]Agosto!$K$29</f>
        <v>6.1999999999999993</v>
      </c>
      <c r="AA32" s="15">
        <f>[28]Agosto!$K$30</f>
        <v>0</v>
      </c>
      <c r="AB32" s="15">
        <f>[28]Agosto!$K$31</f>
        <v>0</v>
      </c>
      <c r="AC32" s="15">
        <f>[28]Agosto!$K$32</f>
        <v>0</v>
      </c>
      <c r="AD32" s="15">
        <f>[28]Agosto!$K$33</f>
        <v>0</v>
      </c>
      <c r="AE32" s="15">
        <f>[28]Agosto!$K$34</f>
        <v>0</v>
      </c>
      <c r="AF32" s="15">
        <f>[28]Agosto!$K$35</f>
        <v>0</v>
      </c>
      <c r="AG32" s="22">
        <f t="shared" si="12"/>
        <v>29.999999999999993</v>
      </c>
      <c r="AH32" s="24">
        <f t="shared" ref="AH32" si="13">MAX(B32:AF32)</f>
        <v>15.199999999999998</v>
      </c>
      <c r="AI32" s="126">
        <f>COUNTIF(B32:AF32,"=0,0")</f>
        <v>22</v>
      </c>
      <c r="AJ32" s="18"/>
    </row>
    <row r="33" spans="1:36" ht="17.100000000000001" customHeight="1" x14ac:dyDescent="0.2">
      <c r="A33" s="89" t="s">
        <v>145</v>
      </c>
      <c r="B33" s="15">
        <f>[29]Agosto!$K$5</f>
        <v>0</v>
      </c>
      <c r="C33" s="15">
        <f>[29]Agosto!$K$6</f>
        <v>0.4</v>
      </c>
      <c r="D33" s="15">
        <f>[29]Agosto!$K$7</f>
        <v>8.1999999999999993</v>
      </c>
      <c r="E33" s="15">
        <f>[29]Agosto!$K$8</f>
        <v>3</v>
      </c>
      <c r="F33" s="15">
        <f>[29]Agosto!$K$9</f>
        <v>15.600000000000001</v>
      </c>
      <c r="G33" s="15">
        <f>[29]Agosto!$K$10</f>
        <v>10.600000000000001</v>
      </c>
      <c r="H33" s="15">
        <f>[29]Agosto!$K$11</f>
        <v>0</v>
      </c>
      <c r="I33" s="15">
        <f>[29]Agosto!$K$12</f>
        <v>17.599999999999998</v>
      </c>
      <c r="J33" s="15">
        <f>[29]Agosto!$K$13</f>
        <v>3.6000000000000005</v>
      </c>
      <c r="K33" s="15">
        <f>[29]Agosto!$K$14</f>
        <v>0</v>
      </c>
      <c r="L33" s="15">
        <f>[29]Agosto!$K$15</f>
        <v>0</v>
      </c>
      <c r="M33" s="15">
        <f>[29]Agosto!$K$16</f>
        <v>0</v>
      </c>
      <c r="N33" s="15">
        <f>[29]Agosto!$K$17</f>
        <v>0</v>
      </c>
      <c r="O33" s="15">
        <f>[29]Agosto!$K$18</f>
        <v>0</v>
      </c>
      <c r="P33" s="15">
        <f>[29]Agosto!$K$19</f>
        <v>0.8</v>
      </c>
      <c r="Q33" s="15">
        <f>[29]Agosto!$K$20</f>
        <v>1.4</v>
      </c>
      <c r="R33" s="15">
        <f>[29]Agosto!$K$21</f>
        <v>0</v>
      </c>
      <c r="S33" s="15">
        <f>[29]Agosto!$K$22</f>
        <v>0</v>
      </c>
      <c r="T33" s="15">
        <f>[29]Agosto!$K$23</f>
        <v>0</v>
      </c>
      <c r="U33" s="15">
        <f>[29]Agosto!$K$24</f>
        <v>0</v>
      </c>
      <c r="V33" s="15">
        <f>[29]Agosto!$K$25</f>
        <v>0</v>
      </c>
      <c r="W33" s="15">
        <f>[29]Agosto!$K$26</f>
        <v>33.200000000000003</v>
      </c>
      <c r="X33" s="15">
        <f>[29]Agosto!$K$27</f>
        <v>0.8</v>
      </c>
      <c r="Y33" s="15">
        <f>[29]Agosto!$K$28</f>
        <v>2.4</v>
      </c>
      <c r="Z33" s="15">
        <f>[29]Agosto!$K$29</f>
        <v>7.4</v>
      </c>
      <c r="AA33" s="15">
        <f>[29]Agosto!$K$30</f>
        <v>0</v>
      </c>
      <c r="AB33" s="15">
        <f>[29]Agosto!$K$31</f>
        <v>0</v>
      </c>
      <c r="AC33" s="15">
        <f>[29]Agosto!$K$32</f>
        <v>0</v>
      </c>
      <c r="AD33" s="15">
        <f>[29]Agosto!$K$33</f>
        <v>0</v>
      </c>
      <c r="AE33" s="15">
        <f>[29]Agosto!$K$34</f>
        <v>0</v>
      </c>
      <c r="AF33" s="14">
        <f>[29]Agosto!$K$35</f>
        <v>0</v>
      </c>
      <c r="AG33" s="21">
        <f>SUM(B33:AF33)</f>
        <v>105.00000000000001</v>
      </c>
      <c r="AH33" s="28">
        <f>MAX(B33:AF33)</f>
        <v>33.200000000000003</v>
      </c>
      <c r="AI33" s="126">
        <f t="shared" ref="AI33:AI49" si="14">COUNTIF(B33:AF33,"=0,0")</f>
        <v>18</v>
      </c>
      <c r="AJ33" s="18"/>
    </row>
    <row r="34" spans="1:36" ht="17.100000000000001" customHeight="1" x14ac:dyDescent="0.2">
      <c r="A34" s="89" t="s">
        <v>146</v>
      </c>
      <c r="B34" s="15">
        <f>[30]Agosto!$K$5</f>
        <v>0</v>
      </c>
      <c r="C34" s="15">
        <f>[30]Agosto!$K$6</f>
        <v>5.1999999999999993</v>
      </c>
      <c r="D34" s="15">
        <f>[30]Agosto!$K$7</f>
        <v>25</v>
      </c>
      <c r="E34" s="15">
        <f>[30]Agosto!$K$8</f>
        <v>0.60000000000000009</v>
      </c>
      <c r="F34" s="15">
        <f>[30]Agosto!$K$9</f>
        <v>0.4</v>
      </c>
      <c r="G34" s="15">
        <f>[30]Agosto!$K$10</f>
        <v>0</v>
      </c>
      <c r="H34" s="15">
        <f>[30]Agosto!$K$11</f>
        <v>0</v>
      </c>
      <c r="I34" s="15">
        <f>[30]Agosto!$K$12</f>
        <v>5</v>
      </c>
      <c r="J34" s="15">
        <f>[30]Agosto!$K$13</f>
        <v>0.8</v>
      </c>
      <c r="K34" s="15">
        <f>[30]Agosto!$K$14</f>
        <v>0</v>
      </c>
      <c r="L34" s="15">
        <f>[30]Agosto!$K$15</f>
        <v>0</v>
      </c>
      <c r="M34" s="15">
        <f>[30]Agosto!$K$16</f>
        <v>0</v>
      </c>
      <c r="N34" s="15">
        <f>[30]Agosto!$K$17</f>
        <v>0</v>
      </c>
      <c r="O34" s="15">
        <f>[30]Agosto!$K$18</f>
        <v>0</v>
      </c>
      <c r="P34" s="15">
        <f>[30]Agosto!$K$19</f>
        <v>0</v>
      </c>
      <c r="Q34" s="15">
        <f>[30]Agosto!$K$20</f>
        <v>0</v>
      </c>
      <c r="R34" s="15">
        <f>[30]Agosto!$K$21</f>
        <v>0</v>
      </c>
      <c r="S34" s="15">
        <f>[30]Agosto!$K$22</f>
        <v>0</v>
      </c>
      <c r="T34" s="15">
        <f>[30]Agosto!$K$23</f>
        <v>0</v>
      </c>
      <c r="U34" s="15">
        <f>[30]Agosto!$K$24</f>
        <v>1.6</v>
      </c>
      <c r="V34" s="15">
        <f>[30]Agosto!$K$25</f>
        <v>3.4</v>
      </c>
      <c r="W34" s="15">
        <f>[30]Agosto!$K$26</f>
        <v>1.2</v>
      </c>
      <c r="X34" s="15">
        <f>[30]Agosto!$K$27</f>
        <v>0.2</v>
      </c>
      <c r="Y34" s="15">
        <f>[30]Agosto!$K$28</f>
        <v>5.8</v>
      </c>
      <c r="Z34" s="15">
        <f>[30]Agosto!$K$29</f>
        <v>0</v>
      </c>
      <c r="AA34" s="15">
        <f>[30]Agosto!$K$30</f>
        <v>0</v>
      </c>
      <c r="AB34" s="15">
        <f>[30]Agosto!$K$31</f>
        <v>0</v>
      </c>
      <c r="AC34" s="15">
        <f>[30]Agosto!$K$32</f>
        <v>0</v>
      </c>
      <c r="AD34" s="15">
        <f>[30]Agosto!$K$33</f>
        <v>0</v>
      </c>
      <c r="AE34" s="15">
        <f>[30]Agosto!$K$34</f>
        <v>0</v>
      </c>
      <c r="AF34" s="15">
        <f>[30]Agosto!$K$35</f>
        <v>6.8</v>
      </c>
      <c r="AG34" s="22">
        <f t="shared" ref="AG34:AG45" si="15">SUM(B34:AF34)</f>
        <v>56</v>
      </c>
      <c r="AH34" s="24">
        <f>MAX(B34:AF34)</f>
        <v>25</v>
      </c>
      <c r="AI34" s="126">
        <f t="shared" si="14"/>
        <v>19</v>
      </c>
      <c r="AJ34" s="18"/>
    </row>
    <row r="35" spans="1:36" ht="17.100000000000001" customHeight="1" x14ac:dyDescent="0.2">
      <c r="A35" s="89" t="s">
        <v>147</v>
      </c>
      <c r="B35" s="15">
        <f>[31]Agosto!$K$5</f>
        <v>0</v>
      </c>
      <c r="C35" s="15">
        <f>[31]Agosto!$K$6</f>
        <v>0</v>
      </c>
      <c r="D35" s="15">
        <f>[31]Agosto!$K$7</f>
        <v>0</v>
      </c>
      <c r="E35" s="15">
        <f>[31]Agosto!$K$8</f>
        <v>8.4</v>
      </c>
      <c r="F35" s="15">
        <f>[31]Agosto!$K$9</f>
        <v>0.4</v>
      </c>
      <c r="G35" s="15">
        <f>[31]Agosto!$K$10</f>
        <v>20.2</v>
      </c>
      <c r="H35" s="15">
        <f>[31]Agosto!$K$11</f>
        <v>0</v>
      </c>
      <c r="I35" s="15">
        <f>[31]Agosto!$K$12</f>
        <v>0</v>
      </c>
      <c r="J35" s="15">
        <f>[31]Agosto!$K$13</f>
        <v>0</v>
      </c>
      <c r="K35" s="15">
        <f>[31]Agosto!$K$14</f>
        <v>0</v>
      </c>
      <c r="L35" s="15">
        <f>[31]Agosto!$K$15</f>
        <v>0</v>
      </c>
      <c r="M35" s="15">
        <f>[31]Agosto!$K$16</f>
        <v>0</v>
      </c>
      <c r="N35" s="15">
        <f>[31]Agosto!$K$17</f>
        <v>0</v>
      </c>
      <c r="O35" s="15">
        <f>[31]Agosto!$K$18</f>
        <v>0</v>
      </c>
      <c r="P35" s="15">
        <f>[31]Agosto!$K$19</f>
        <v>0</v>
      </c>
      <c r="Q35" s="15">
        <f>[31]Agosto!$K$20</f>
        <v>0</v>
      </c>
      <c r="R35" s="15">
        <f>[31]Agosto!$K$21</f>
        <v>0</v>
      </c>
      <c r="S35" s="15">
        <f>[31]Agosto!$K$22</f>
        <v>0</v>
      </c>
      <c r="T35" s="15">
        <f>[31]Agosto!$K$23</f>
        <v>0</v>
      </c>
      <c r="U35" s="15">
        <f>[31]Agosto!$K$24</f>
        <v>0</v>
      </c>
      <c r="V35" s="15">
        <f>[31]Agosto!$K$25</f>
        <v>0</v>
      </c>
      <c r="W35" s="15">
        <f>[31]Agosto!$K$26</f>
        <v>2.6000000000000005</v>
      </c>
      <c r="X35" s="15">
        <f>[31]Agosto!$K$27</f>
        <v>0.2</v>
      </c>
      <c r="Y35" s="15">
        <f>[31]Agosto!$K$28</f>
        <v>4.8000000000000007</v>
      </c>
      <c r="Z35" s="15">
        <f>[31]Agosto!$K$29</f>
        <v>0.2</v>
      </c>
      <c r="AA35" s="15">
        <f>[31]Agosto!$K$30</f>
        <v>0</v>
      </c>
      <c r="AB35" s="15">
        <f>[31]Agosto!$K$31</f>
        <v>0</v>
      </c>
      <c r="AC35" s="15">
        <f>[31]Agosto!$K$32</f>
        <v>0</v>
      </c>
      <c r="AD35" s="15">
        <f>[31]Agosto!$K$33</f>
        <v>0</v>
      </c>
      <c r="AE35" s="15">
        <f>[31]Agosto!$K$34</f>
        <v>0</v>
      </c>
      <c r="AF35" s="15">
        <f>[31]Agosto!$K$35</f>
        <v>0</v>
      </c>
      <c r="AG35" s="22">
        <f t="shared" si="15"/>
        <v>36.800000000000004</v>
      </c>
      <c r="AH35" s="24">
        <f>MAX(B35:AF35)</f>
        <v>20.2</v>
      </c>
      <c r="AI35" s="126">
        <f t="shared" si="14"/>
        <v>24</v>
      </c>
      <c r="AJ35" s="18"/>
    </row>
    <row r="36" spans="1:36" ht="17.100000000000001" customHeight="1" x14ac:dyDescent="0.2">
      <c r="A36" s="89" t="s">
        <v>148</v>
      </c>
      <c r="B36" s="15" t="str">
        <f>[32]Agosto!$K$5</f>
        <v>*</v>
      </c>
      <c r="C36" s="15" t="str">
        <f>[32]Agosto!$K$6</f>
        <v>*</v>
      </c>
      <c r="D36" s="15" t="str">
        <f>[32]Agosto!$K$7</f>
        <v>*</v>
      </c>
      <c r="E36" s="15" t="str">
        <f>[32]Agosto!$K$8</f>
        <v>*</v>
      </c>
      <c r="F36" s="15" t="str">
        <f>[32]Agosto!$K$9</f>
        <v>*</v>
      </c>
      <c r="G36" s="15" t="str">
        <f>[32]Agosto!$K$10</f>
        <v>*</v>
      </c>
      <c r="H36" s="15">
        <f>[32]Agosto!$K$11</f>
        <v>0</v>
      </c>
      <c r="I36" s="15">
        <f>[32]Agosto!$K$12</f>
        <v>3.2</v>
      </c>
      <c r="J36" s="15">
        <f>[32]Agosto!$K$13</f>
        <v>0</v>
      </c>
      <c r="K36" s="15">
        <f>[32]Agosto!$K$14</f>
        <v>0</v>
      </c>
      <c r="L36" s="15">
        <f>[32]Agosto!$K$15</f>
        <v>0</v>
      </c>
      <c r="M36" s="15">
        <f>[32]Agosto!$K$16</f>
        <v>0</v>
      </c>
      <c r="N36" s="15">
        <f>[32]Agosto!$K$17</f>
        <v>0</v>
      </c>
      <c r="O36" s="15">
        <f>[32]Agosto!$K$18</f>
        <v>0</v>
      </c>
      <c r="P36" s="15">
        <f>[32]Agosto!$K$19</f>
        <v>3.2000000000000006</v>
      </c>
      <c r="Q36" s="15">
        <f>[32]Agosto!$K$20</f>
        <v>1.7999999999999998</v>
      </c>
      <c r="R36" s="15">
        <f>[32]Agosto!$K$21</f>
        <v>0</v>
      </c>
      <c r="S36" s="15">
        <f>[32]Agosto!$K$22</f>
        <v>0</v>
      </c>
      <c r="T36" s="15">
        <f>[32]Agosto!$K$23</f>
        <v>0</v>
      </c>
      <c r="U36" s="15">
        <f>[32]Agosto!$K$24</f>
        <v>0</v>
      </c>
      <c r="V36" s="15">
        <f>[32]Agosto!$K$25</f>
        <v>2.2000000000000002</v>
      </c>
      <c r="W36" s="15">
        <f>[32]Agosto!$K$26</f>
        <v>14.2</v>
      </c>
      <c r="X36" s="15">
        <f>[32]Agosto!$K$27</f>
        <v>0.2</v>
      </c>
      <c r="Y36" s="15">
        <f>[32]Agosto!$K$28</f>
        <v>0.4</v>
      </c>
      <c r="Z36" s="15">
        <f>[32]Agosto!$K$29</f>
        <v>0</v>
      </c>
      <c r="AA36" s="15">
        <f>[32]Agosto!$K$30</f>
        <v>0</v>
      </c>
      <c r="AB36" s="15">
        <f>[32]Agosto!$K$31</f>
        <v>0</v>
      </c>
      <c r="AC36" s="15">
        <f>[32]Agosto!$K$32</f>
        <v>0</v>
      </c>
      <c r="AD36" s="15">
        <f>[32]Agosto!$K$33</f>
        <v>0</v>
      </c>
      <c r="AE36" s="15">
        <f>[32]Agosto!$K$34</f>
        <v>0</v>
      </c>
      <c r="AF36" s="15">
        <f>[32]Agosto!$K$35</f>
        <v>2</v>
      </c>
      <c r="AG36" s="22">
        <f t="shared" si="15"/>
        <v>27.199999999999996</v>
      </c>
      <c r="AH36" s="24">
        <f t="shared" ref="AH36:AH45" si="16">MAX(B36:AF36)</f>
        <v>14.2</v>
      </c>
      <c r="AI36" s="126">
        <f t="shared" si="14"/>
        <v>17</v>
      </c>
      <c r="AJ36" s="18"/>
    </row>
    <row r="37" spans="1:36" ht="17.100000000000001" customHeight="1" x14ac:dyDescent="0.2">
      <c r="A37" s="89" t="s">
        <v>149</v>
      </c>
      <c r="B37" s="15">
        <f>[33]Agosto!$K$5</f>
        <v>0</v>
      </c>
      <c r="C37" s="15">
        <f>[33]Agosto!$K$6</f>
        <v>0</v>
      </c>
      <c r="D37" s="15">
        <f>[33]Agosto!$K$7</f>
        <v>0.2</v>
      </c>
      <c r="E37" s="15">
        <f>[33]Agosto!$K$8</f>
        <v>0.2</v>
      </c>
      <c r="F37" s="15">
        <f>[33]Agosto!$K$9</f>
        <v>0.2</v>
      </c>
      <c r="G37" s="15">
        <f>[33]Agosto!$K$10</f>
        <v>21.400000000000002</v>
      </c>
      <c r="H37" s="15">
        <f>[33]Agosto!$K$11</f>
        <v>0</v>
      </c>
      <c r="I37" s="15">
        <f>[33]Agosto!$K$12</f>
        <v>0.6</v>
      </c>
      <c r="J37" s="15">
        <f>[33]Agosto!$K$13</f>
        <v>1.4</v>
      </c>
      <c r="K37" s="15">
        <f>[33]Agosto!$K$14</f>
        <v>0</v>
      </c>
      <c r="L37" s="15">
        <f>[33]Agosto!$K$15</f>
        <v>0</v>
      </c>
      <c r="M37" s="15">
        <f>[33]Agosto!$K$16</f>
        <v>0</v>
      </c>
      <c r="N37" s="15">
        <f>[33]Agosto!$K$17</f>
        <v>0</v>
      </c>
      <c r="O37" s="15">
        <f>[33]Agosto!$K$18</f>
        <v>0</v>
      </c>
      <c r="P37" s="15">
        <f>[33]Agosto!$K$19</f>
        <v>0</v>
      </c>
      <c r="Q37" s="15">
        <f>[33]Agosto!$K$20</f>
        <v>0</v>
      </c>
      <c r="R37" s="15">
        <f>[33]Agosto!$K$21</f>
        <v>0</v>
      </c>
      <c r="S37" s="15">
        <f>[33]Agosto!$K$22</f>
        <v>0</v>
      </c>
      <c r="T37" s="15">
        <f>[33]Agosto!$K$23</f>
        <v>0</v>
      </c>
      <c r="U37" s="15">
        <f>[33]Agosto!$K$24</f>
        <v>0</v>
      </c>
      <c r="V37" s="15">
        <f>[33]Agosto!$K$25</f>
        <v>0</v>
      </c>
      <c r="W37" s="15">
        <f>[33]Agosto!$K$26</f>
        <v>9.1999999999999993</v>
      </c>
      <c r="X37" s="15">
        <f>[33]Agosto!$K$27</f>
        <v>0</v>
      </c>
      <c r="Y37" s="15">
        <f>[33]Agosto!$K$28</f>
        <v>6.6000000000000005</v>
      </c>
      <c r="Z37" s="15">
        <f>[33]Agosto!$K$29</f>
        <v>0</v>
      </c>
      <c r="AA37" s="15">
        <f>[33]Agosto!$K$30</f>
        <v>0</v>
      </c>
      <c r="AB37" s="15">
        <f>[33]Agosto!$K$31</f>
        <v>0</v>
      </c>
      <c r="AC37" s="15">
        <f>[33]Agosto!$K$32</f>
        <v>0</v>
      </c>
      <c r="AD37" s="15">
        <f>[33]Agosto!$K$33</f>
        <v>0</v>
      </c>
      <c r="AE37" s="15">
        <f>[33]Agosto!$K$34</f>
        <v>0</v>
      </c>
      <c r="AF37" s="15">
        <f>[33]Agosto!$K$35</f>
        <v>0</v>
      </c>
      <c r="AG37" s="22">
        <f>SUM(B37:AF37)</f>
        <v>39.800000000000004</v>
      </c>
      <c r="AH37" s="24">
        <f>MAX(B37:AF37)</f>
        <v>21.400000000000002</v>
      </c>
      <c r="AI37" s="126">
        <f t="shared" si="14"/>
        <v>23</v>
      </c>
      <c r="AJ37" s="18"/>
    </row>
    <row r="38" spans="1:36" ht="17.100000000000001" customHeight="1" x14ac:dyDescent="0.2">
      <c r="A38" s="89" t="s">
        <v>150</v>
      </c>
      <c r="B38" s="15">
        <f>[34]Agosto!$K$5</f>
        <v>0</v>
      </c>
      <c r="C38" s="15">
        <f>[34]Agosto!$K$6</f>
        <v>1.8</v>
      </c>
      <c r="D38" s="15">
        <f>[34]Agosto!$K$7</f>
        <v>9.6000000000000014</v>
      </c>
      <c r="E38" s="15">
        <f>[34]Agosto!$K$8</f>
        <v>0.8</v>
      </c>
      <c r="F38" s="15">
        <f>[34]Agosto!$K$9</f>
        <v>1.7999999999999998</v>
      </c>
      <c r="G38" s="15">
        <f>[34]Agosto!$K$10</f>
        <v>1.5999999999999999</v>
      </c>
      <c r="H38" s="15">
        <f>[34]Agosto!$K$11</f>
        <v>0.2</v>
      </c>
      <c r="I38" s="15">
        <f>[34]Agosto!$K$12</f>
        <v>16.399999999999999</v>
      </c>
      <c r="J38" s="15">
        <f>[34]Agosto!$K$13</f>
        <v>2.6000000000000005</v>
      </c>
      <c r="K38" s="15">
        <f>[34]Agosto!$K$14</f>
        <v>0</v>
      </c>
      <c r="L38" s="15">
        <f>[34]Agosto!$K$15</f>
        <v>0</v>
      </c>
      <c r="M38" s="15">
        <f>[34]Agosto!$K$16</f>
        <v>0</v>
      </c>
      <c r="N38" s="15">
        <f>[34]Agosto!$K$17</f>
        <v>0</v>
      </c>
      <c r="O38" s="15">
        <f>[34]Agosto!$K$18</f>
        <v>0</v>
      </c>
      <c r="P38" s="15">
        <f>[34]Agosto!$K$19</f>
        <v>0.4</v>
      </c>
      <c r="Q38" s="15">
        <f>[34]Agosto!$K$20</f>
        <v>0.4</v>
      </c>
      <c r="R38" s="15">
        <f>[34]Agosto!$K$21</f>
        <v>0</v>
      </c>
      <c r="S38" s="15">
        <f>[34]Agosto!$K$22</f>
        <v>0</v>
      </c>
      <c r="T38" s="15">
        <f>[34]Agosto!$K$23</f>
        <v>0</v>
      </c>
      <c r="U38" s="15">
        <f>[34]Agosto!$K$24</f>
        <v>0</v>
      </c>
      <c r="V38" s="15">
        <f>[34]Agosto!$K$25</f>
        <v>0.4</v>
      </c>
      <c r="W38" s="15">
        <f>[34]Agosto!$K$26</f>
        <v>2.5999999999999996</v>
      </c>
      <c r="X38" s="15">
        <f>[34]Agosto!$K$27</f>
        <v>0.4</v>
      </c>
      <c r="Y38" s="15">
        <f>[34]Agosto!$K$28</f>
        <v>0</v>
      </c>
      <c r="Z38" s="15">
        <f>[34]Agosto!$K$29</f>
        <v>0</v>
      </c>
      <c r="AA38" s="15">
        <f>[34]Agosto!$K$30</f>
        <v>0</v>
      </c>
      <c r="AB38" s="15">
        <f>[34]Agosto!$K$31</f>
        <v>0</v>
      </c>
      <c r="AC38" s="15">
        <f>[34]Agosto!$K$32</f>
        <v>0</v>
      </c>
      <c r="AD38" s="15">
        <f>[34]Agosto!$K$33</f>
        <v>0</v>
      </c>
      <c r="AE38" s="15">
        <f>[34]Agosto!$K$34</f>
        <v>0</v>
      </c>
      <c r="AF38" s="15">
        <f>[34]Agosto!$K$35</f>
        <v>2.4</v>
      </c>
      <c r="AG38" s="22">
        <f t="shared" si="15"/>
        <v>41.4</v>
      </c>
      <c r="AH38" s="24">
        <f t="shared" si="16"/>
        <v>16.399999999999999</v>
      </c>
      <c r="AI38" s="126">
        <f t="shared" si="14"/>
        <v>17</v>
      </c>
      <c r="AJ38" s="18"/>
    </row>
    <row r="39" spans="1:36" ht="17.100000000000001" customHeight="1" x14ac:dyDescent="0.2">
      <c r="A39" s="89" t="s">
        <v>151</v>
      </c>
      <c r="B39" s="15">
        <f>[35]Agosto!$K$5</f>
        <v>0</v>
      </c>
      <c r="C39" s="15">
        <f>[35]Agosto!$K$6</f>
        <v>0</v>
      </c>
      <c r="D39" s="15">
        <f>[35]Agosto!$K$7</f>
        <v>0</v>
      </c>
      <c r="E39" s="15">
        <f>[35]Agosto!$K$8</f>
        <v>1.2</v>
      </c>
      <c r="F39" s="15">
        <f>[35]Agosto!$K$9</f>
        <v>0.4</v>
      </c>
      <c r="G39" s="15">
        <f>[35]Agosto!$K$10</f>
        <v>2.1999999999999997</v>
      </c>
      <c r="H39" s="15">
        <f>[35]Agosto!$K$11</f>
        <v>0.2</v>
      </c>
      <c r="I39" s="15">
        <f>[35]Agosto!$K$12</f>
        <v>0</v>
      </c>
      <c r="J39" s="15">
        <f>[35]Agosto!$K$13</f>
        <v>0</v>
      </c>
      <c r="K39" s="15">
        <f>[35]Agosto!$K$14</f>
        <v>0</v>
      </c>
      <c r="L39" s="15">
        <f>[35]Agosto!$K$15</f>
        <v>0</v>
      </c>
      <c r="M39" s="15">
        <f>[35]Agosto!$K$16</f>
        <v>0</v>
      </c>
      <c r="N39" s="15">
        <f>[35]Agosto!$K$17</f>
        <v>0</v>
      </c>
      <c r="O39" s="15">
        <f>[35]Agosto!$K$18</f>
        <v>0</v>
      </c>
      <c r="P39" s="15">
        <f>[35]Agosto!$K$19</f>
        <v>0</v>
      </c>
      <c r="Q39" s="15">
        <f>[35]Agosto!$K$20</f>
        <v>3.8</v>
      </c>
      <c r="R39" s="15">
        <f>[35]Agosto!$K$21</f>
        <v>0.60000000000000009</v>
      </c>
      <c r="S39" s="15">
        <f>[35]Agosto!$K$22</f>
        <v>0</v>
      </c>
      <c r="T39" s="15">
        <f>[35]Agosto!$K$23</f>
        <v>0</v>
      </c>
      <c r="U39" s="15">
        <f>[35]Agosto!$K$24</f>
        <v>0</v>
      </c>
      <c r="V39" s="15">
        <f>[35]Agosto!$K$25</f>
        <v>0</v>
      </c>
      <c r="W39" s="15">
        <f>[35]Agosto!$K$26</f>
        <v>0.2</v>
      </c>
      <c r="X39" s="15">
        <f>[35]Agosto!$K$27</f>
        <v>0</v>
      </c>
      <c r="Y39" s="15">
        <f>[35]Agosto!$K$28</f>
        <v>0</v>
      </c>
      <c r="Z39" s="15">
        <f>[35]Agosto!$K$29</f>
        <v>6</v>
      </c>
      <c r="AA39" s="15">
        <f>[35]Agosto!$K$30</f>
        <v>0</v>
      </c>
      <c r="AB39" s="15">
        <f>[35]Agosto!$K$31</f>
        <v>0</v>
      </c>
      <c r="AC39" s="15">
        <f>[35]Agosto!$K$32</f>
        <v>0</v>
      </c>
      <c r="AD39" s="15">
        <f>[35]Agosto!$K$33</f>
        <v>0</v>
      </c>
      <c r="AE39" s="15">
        <f>[35]Agosto!$K$34</f>
        <v>0</v>
      </c>
      <c r="AF39" s="15">
        <f>[35]Agosto!$K$35</f>
        <v>0</v>
      </c>
      <c r="AG39" s="22">
        <f t="shared" si="15"/>
        <v>14.6</v>
      </c>
      <c r="AH39" s="24">
        <f t="shared" si="16"/>
        <v>6</v>
      </c>
      <c r="AI39" s="126">
        <f t="shared" si="14"/>
        <v>23</v>
      </c>
      <c r="AJ39" s="18"/>
    </row>
    <row r="40" spans="1:36" ht="17.100000000000001" customHeight="1" x14ac:dyDescent="0.2">
      <c r="A40" s="89" t="s">
        <v>152</v>
      </c>
      <c r="B40" s="15">
        <f>[36]Agosto!$K$5</f>
        <v>0</v>
      </c>
      <c r="C40" s="15">
        <f>[36]Agosto!$K$6</f>
        <v>0</v>
      </c>
      <c r="D40" s="15">
        <f>[36]Agosto!$K$7</f>
        <v>13.600000000000001</v>
      </c>
      <c r="E40" s="15">
        <f>[36]Agosto!$K$8</f>
        <v>3.4000000000000004</v>
      </c>
      <c r="F40" s="15">
        <f>[36]Agosto!$K$9</f>
        <v>16.600000000000001</v>
      </c>
      <c r="G40" s="15">
        <f>[36]Agosto!$K$10</f>
        <v>5.8000000000000007</v>
      </c>
      <c r="H40" s="15">
        <f>[36]Agosto!$K$11</f>
        <v>0</v>
      </c>
      <c r="I40" s="15">
        <f>[36]Agosto!$K$12</f>
        <v>21.4</v>
      </c>
      <c r="J40" s="15">
        <f>[36]Agosto!$K$13</f>
        <v>7.6000000000000005</v>
      </c>
      <c r="K40" s="15">
        <f>[36]Agosto!$K$14</f>
        <v>0</v>
      </c>
      <c r="L40" s="15">
        <f>[36]Agosto!$K$15</f>
        <v>0</v>
      </c>
      <c r="M40" s="15">
        <f>[36]Agosto!$K$16</f>
        <v>0</v>
      </c>
      <c r="N40" s="15">
        <f>[36]Agosto!$K$17</f>
        <v>0</v>
      </c>
      <c r="O40" s="15">
        <f>[36]Agosto!$K$18</f>
        <v>0</v>
      </c>
      <c r="P40" s="15">
        <f>[36]Agosto!$K$19</f>
        <v>0.4</v>
      </c>
      <c r="Q40" s="15">
        <f>[36]Agosto!$K$20</f>
        <v>0</v>
      </c>
      <c r="R40" s="15">
        <f>[36]Agosto!$K$21</f>
        <v>0</v>
      </c>
      <c r="S40" s="15">
        <f>[36]Agosto!$K$22</f>
        <v>0</v>
      </c>
      <c r="T40" s="15">
        <f>[36]Agosto!$K$23</f>
        <v>0</v>
      </c>
      <c r="U40" s="15">
        <f>[36]Agosto!$K$24</f>
        <v>0</v>
      </c>
      <c r="V40" s="15">
        <f>[36]Agosto!$K$25</f>
        <v>1.6</v>
      </c>
      <c r="W40" s="15">
        <f>[36]Agosto!$K$26</f>
        <v>27.599999999999994</v>
      </c>
      <c r="X40" s="15">
        <f>[36]Agosto!$K$27</f>
        <v>0</v>
      </c>
      <c r="Y40" s="15">
        <f>[36]Agosto!$K$28</f>
        <v>16</v>
      </c>
      <c r="Z40" s="15">
        <f>[36]Agosto!$K$29</f>
        <v>0.2</v>
      </c>
      <c r="AA40" s="15">
        <f>[36]Agosto!$K$30</f>
        <v>0</v>
      </c>
      <c r="AB40" s="15">
        <f>[36]Agosto!$K$31</f>
        <v>0</v>
      </c>
      <c r="AC40" s="15">
        <f>[36]Agosto!$K$32</f>
        <v>0</v>
      </c>
      <c r="AD40" s="15">
        <f>[36]Agosto!$K$33</f>
        <v>0</v>
      </c>
      <c r="AE40" s="15">
        <f>[36]Agosto!$K$34</f>
        <v>0</v>
      </c>
      <c r="AF40" s="15">
        <f>[36]Agosto!$K$35</f>
        <v>0</v>
      </c>
      <c r="AG40" s="22">
        <f t="shared" si="15"/>
        <v>114.2</v>
      </c>
      <c r="AH40" s="24">
        <f t="shared" si="16"/>
        <v>27.599999999999994</v>
      </c>
      <c r="AI40" s="126">
        <f t="shared" si="14"/>
        <v>20</v>
      </c>
      <c r="AJ40" s="18"/>
    </row>
    <row r="41" spans="1:36" ht="17.100000000000001" customHeight="1" x14ac:dyDescent="0.2">
      <c r="A41" s="89" t="s">
        <v>153</v>
      </c>
      <c r="B41" s="15">
        <f>[37]Agosto!$K$5</f>
        <v>0</v>
      </c>
      <c r="C41" s="15">
        <f>[37]Agosto!$K$6</f>
        <v>4.5999999999999996</v>
      </c>
      <c r="D41" s="15">
        <f>[37]Agosto!$K$7</f>
        <v>74.40000000000002</v>
      </c>
      <c r="E41" s="15">
        <f>[37]Agosto!$K$8</f>
        <v>0.2</v>
      </c>
      <c r="F41" s="15">
        <f>[37]Agosto!$K$9</f>
        <v>0</v>
      </c>
      <c r="G41" s="15">
        <f>[37]Agosto!$K$10</f>
        <v>0</v>
      </c>
      <c r="H41" s="15">
        <f>[37]Agosto!$K$11</f>
        <v>0</v>
      </c>
      <c r="I41" s="15">
        <f>[37]Agosto!$K$12</f>
        <v>15.200000000000001</v>
      </c>
      <c r="J41" s="15">
        <f>[37]Agosto!$K$13</f>
        <v>0.4</v>
      </c>
      <c r="K41" s="15">
        <f>[37]Agosto!$K$14</f>
        <v>0</v>
      </c>
      <c r="L41" s="15">
        <f>[37]Agosto!$K$15</f>
        <v>0</v>
      </c>
      <c r="M41" s="15">
        <f>[37]Agosto!$K$16</f>
        <v>0</v>
      </c>
      <c r="N41" s="15">
        <f>[37]Agosto!$K$17</f>
        <v>0</v>
      </c>
      <c r="O41" s="15">
        <f>[37]Agosto!$K$18</f>
        <v>0</v>
      </c>
      <c r="P41" s="15">
        <f>[37]Agosto!$K$19</f>
        <v>1.4</v>
      </c>
      <c r="Q41" s="15">
        <f>[37]Agosto!$K$20</f>
        <v>0.8</v>
      </c>
      <c r="R41" s="15">
        <f>[37]Agosto!$K$21</f>
        <v>0</v>
      </c>
      <c r="S41" s="15">
        <f>[37]Agosto!$K$22</f>
        <v>0</v>
      </c>
      <c r="T41" s="15">
        <f>[37]Agosto!$K$23</f>
        <v>0</v>
      </c>
      <c r="U41" s="15">
        <f>[37]Agosto!$K$24</f>
        <v>0.2</v>
      </c>
      <c r="V41" s="15">
        <f>[37]Agosto!$K$25</f>
        <v>1</v>
      </c>
      <c r="W41" s="15">
        <f>[37]Agosto!$K$26</f>
        <v>3</v>
      </c>
      <c r="X41" s="15">
        <f>[37]Agosto!$K$27</f>
        <v>0</v>
      </c>
      <c r="Y41" s="15">
        <f>[37]Agosto!$K$28</f>
        <v>1.2</v>
      </c>
      <c r="Z41" s="15">
        <f>[37]Agosto!$K$29</f>
        <v>0</v>
      </c>
      <c r="AA41" s="15">
        <f>[37]Agosto!$K$30</f>
        <v>0</v>
      </c>
      <c r="AB41" s="15">
        <f>[37]Agosto!$K$31</f>
        <v>0</v>
      </c>
      <c r="AC41" s="15">
        <f>[37]Agosto!$K$32</f>
        <v>0</v>
      </c>
      <c r="AD41" s="15">
        <f>[37]Agosto!$K$33</f>
        <v>0</v>
      </c>
      <c r="AE41" s="15">
        <f>[37]Agosto!$K$34</f>
        <v>0</v>
      </c>
      <c r="AF41" s="15">
        <f>[37]Agosto!$K$35</f>
        <v>11.2</v>
      </c>
      <c r="AG41" s="22">
        <f t="shared" si="15"/>
        <v>113.60000000000004</v>
      </c>
      <c r="AH41" s="24">
        <f t="shared" si="16"/>
        <v>74.40000000000002</v>
      </c>
      <c r="AI41" s="126">
        <f t="shared" si="14"/>
        <v>19</v>
      </c>
      <c r="AJ41" s="18"/>
    </row>
    <row r="42" spans="1:36" ht="17.100000000000001" customHeight="1" x14ac:dyDescent="0.2">
      <c r="A42" s="89" t="s">
        <v>154</v>
      </c>
      <c r="B42" s="15">
        <f>[38]Agosto!$K$5</f>
        <v>0</v>
      </c>
      <c r="C42" s="15">
        <f>[38]Agosto!$K$6</f>
        <v>0</v>
      </c>
      <c r="D42" s="15">
        <f>[38]Agosto!$K$7</f>
        <v>4.2</v>
      </c>
      <c r="E42" s="15">
        <f>[38]Agosto!$K$8</f>
        <v>0.60000000000000009</v>
      </c>
      <c r="F42" s="15">
        <f>[38]Agosto!$K$9</f>
        <v>20.8</v>
      </c>
      <c r="G42" s="15">
        <f>[38]Agosto!$K$10</f>
        <v>5.6</v>
      </c>
      <c r="H42" s="15">
        <f>[38]Agosto!$K$11</f>
        <v>0.2</v>
      </c>
      <c r="I42" s="15">
        <f>[38]Agosto!$K$12</f>
        <v>31</v>
      </c>
      <c r="J42" s="15">
        <f>[38]Agosto!$K$13</f>
        <v>0.2</v>
      </c>
      <c r="K42" s="15">
        <f>[38]Agosto!$K$14</f>
        <v>0</v>
      </c>
      <c r="L42" s="15">
        <f>[38]Agosto!$K$15</f>
        <v>0</v>
      </c>
      <c r="M42" s="15">
        <f>[38]Agosto!$K$16</f>
        <v>0</v>
      </c>
      <c r="N42" s="15">
        <f>[38]Agosto!$K$17</f>
        <v>0</v>
      </c>
      <c r="O42" s="15">
        <f>[38]Agosto!$K$18</f>
        <v>0</v>
      </c>
      <c r="P42" s="15">
        <f>[38]Agosto!$K$19</f>
        <v>0.60000000000000009</v>
      </c>
      <c r="Q42" s="15">
        <f>[38]Agosto!$K$20</f>
        <v>0.2</v>
      </c>
      <c r="R42" s="15">
        <f>[38]Agosto!$K$21</f>
        <v>0</v>
      </c>
      <c r="S42" s="15">
        <f>[38]Agosto!$K$22</f>
        <v>0</v>
      </c>
      <c r="T42" s="15">
        <f>[38]Agosto!$K$23</f>
        <v>0</v>
      </c>
      <c r="U42" s="15">
        <f>[38]Agosto!$K$24</f>
        <v>0</v>
      </c>
      <c r="V42" s="15">
        <f>[38]Agosto!$K$25</f>
        <v>3</v>
      </c>
      <c r="W42" s="15">
        <f>[38]Agosto!$K$26</f>
        <v>23</v>
      </c>
      <c r="X42" s="15">
        <f>[38]Agosto!$K$27</f>
        <v>0.4</v>
      </c>
      <c r="Y42" s="15">
        <f>[38]Agosto!$K$28</f>
        <v>0</v>
      </c>
      <c r="Z42" s="15">
        <f>[38]Agosto!$K$29</f>
        <v>0</v>
      </c>
      <c r="AA42" s="15">
        <f>[38]Agosto!$K$30</f>
        <v>0</v>
      </c>
      <c r="AB42" s="15">
        <f>[38]Agosto!$K$31</f>
        <v>0</v>
      </c>
      <c r="AC42" s="15">
        <f>[38]Agosto!$K$32</f>
        <v>0</v>
      </c>
      <c r="AD42" s="15">
        <f>[38]Agosto!$K$33</f>
        <v>0</v>
      </c>
      <c r="AE42" s="15">
        <f>[38]Agosto!$K$34</f>
        <v>0</v>
      </c>
      <c r="AF42" s="15">
        <f>[38]Agosto!$K$35</f>
        <v>0</v>
      </c>
      <c r="AG42" s="22">
        <f>SUM(B42:AF42)</f>
        <v>89.800000000000011</v>
      </c>
      <c r="AH42" s="24">
        <f>MAX(B42:AF42)</f>
        <v>31</v>
      </c>
      <c r="AI42" s="126">
        <f t="shared" si="14"/>
        <v>19</v>
      </c>
      <c r="AJ42" s="18"/>
    </row>
    <row r="43" spans="1:36" ht="17.100000000000001" customHeight="1" x14ac:dyDescent="0.2">
      <c r="A43" s="89" t="s">
        <v>155</v>
      </c>
      <c r="B43" s="15">
        <f>[39]Agosto!$K$5</f>
        <v>0</v>
      </c>
      <c r="C43" s="15">
        <f>[39]Agosto!$K$6</f>
        <v>2.8</v>
      </c>
      <c r="D43" s="15">
        <f>[39]Agosto!$K$7</f>
        <v>8</v>
      </c>
      <c r="E43" s="15">
        <f>[39]Agosto!$K$8</f>
        <v>0.8</v>
      </c>
      <c r="F43" s="15">
        <f>[39]Agosto!$K$9</f>
        <v>1</v>
      </c>
      <c r="G43" s="15">
        <f>[39]Agosto!$K$10</f>
        <v>1.7999999999999998</v>
      </c>
      <c r="H43" s="15">
        <f>[39]Agosto!$K$11</f>
        <v>0.2</v>
      </c>
      <c r="I43" s="15">
        <f>[39]Agosto!$K$12</f>
        <v>44.8</v>
      </c>
      <c r="J43" s="15">
        <f>[39]Agosto!$K$13</f>
        <v>0</v>
      </c>
      <c r="K43" s="15">
        <f>[39]Agosto!$K$14</f>
        <v>0</v>
      </c>
      <c r="L43" s="15">
        <f>[39]Agosto!$K$15</f>
        <v>0</v>
      </c>
      <c r="M43" s="15">
        <f>[39]Agosto!$K$16</f>
        <v>0</v>
      </c>
      <c r="N43" s="15">
        <f>[39]Agosto!$K$17</f>
        <v>0</v>
      </c>
      <c r="O43" s="15">
        <f>[39]Agosto!$K$18</f>
        <v>0</v>
      </c>
      <c r="P43" s="15">
        <f>[39]Agosto!$K$19</f>
        <v>0.4</v>
      </c>
      <c r="Q43" s="15">
        <f>[39]Agosto!$K$20</f>
        <v>0.2</v>
      </c>
      <c r="R43" s="15">
        <f>[39]Agosto!$K$21</f>
        <v>0</v>
      </c>
      <c r="S43" s="15">
        <f>[39]Agosto!$K$22</f>
        <v>0</v>
      </c>
      <c r="T43" s="15">
        <f>[39]Agosto!$K$23</f>
        <v>0</v>
      </c>
      <c r="U43" s="15">
        <f>[39]Agosto!$K$24</f>
        <v>0.2</v>
      </c>
      <c r="V43" s="15">
        <f>[39]Agosto!$K$25</f>
        <v>0.4</v>
      </c>
      <c r="W43" s="15">
        <f>[39]Agosto!$K$26</f>
        <v>1.2</v>
      </c>
      <c r="X43" s="15">
        <f>[39]Agosto!$K$27</f>
        <v>0.2</v>
      </c>
      <c r="Y43" s="15">
        <f>[39]Agosto!$K$28</f>
        <v>0.6</v>
      </c>
      <c r="Z43" s="15">
        <f>[39]Agosto!$K$29</f>
        <v>0</v>
      </c>
      <c r="AA43" s="15">
        <f>[39]Agosto!$K$30</f>
        <v>0</v>
      </c>
      <c r="AB43" s="15">
        <f>[39]Agosto!$K$31</f>
        <v>0</v>
      </c>
      <c r="AC43" s="15">
        <f>[39]Agosto!$K$32</f>
        <v>0</v>
      </c>
      <c r="AD43" s="15">
        <f>[39]Agosto!$K$33</f>
        <v>0</v>
      </c>
      <c r="AE43" s="15">
        <f>[39]Agosto!$K$34</f>
        <v>0</v>
      </c>
      <c r="AF43" s="15">
        <f>[39]Agosto!$K$35</f>
        <v>2.4</v>
      </c>
      <c r="AG43" s="22">
        <f t="shared" si="15"/>
        <v>65.000000000000014</v>
      </c>
      <c r="AH43" s="24">
        <f t="shared" si="16"/>
        <v>44.8</v>
      </c>
      <c r="AI43" s="126">
        <f t="shared" si="14"/>
        <v>16</v>
      </c>
      <c r="AJ43" s="18"/>
    </row>
    <row r="44" spans="1:36" ht="17.100000000000001" customHeight="1" x14ac:dyDescent="0.2">
      <c r="A44" s="89" t="s">
        <v>156</v>
      </c>
      <c r="B44" s="15">
        <f>[40]Agosto!$K$5</f>
        <v>0</v>
      </c>
      <c r="C44" s="15">
        <f>[40]Agosto!$K$6</f>
        <v>0</v>
      </c>
      <c r="D44" s="15">
        <f>[40]Agosto!$K$7</f>
        <v>2</v>
      </c>
      <c r="E44" s="15">
        <f>[40]Agosto!$K$8</f>
        <v>5</v>
      </c>
      <c r="F44" s="15">
        <f>[40]Agosto!$K$9</f>
        <v>26.6</v>
      </c>
      <c r="G44" s="15">
        <f>[40]Agosto!$K$10</f>
        <v>13.2</v>
      </c>
      <c r="H44" s="15">
        <f>[40]Agosto!$K$11</f>
        <v>0</v>
      </c>
      <c r="I44" s="15">
        <f>[40]Agosto!$K$12</f>
        <v>0</v>
      </c>
      <c r="J44" s="15">
        <f>[40]Agosto!$K$13</f>
        <v>0.4</v>
      </c>
      <c r="K44" s="15">
        <f>[40]Agosto!$K$14</f>
        <v>0</v>
      </c>
      <c r="L44" s="15">
        <f>[40]Agosto!$K$15</f>
        <v>0</v>
      </c>
      <c r="M44" s="15">
        <f>[40]Agosto!$K$16</f>
        <v>0</v>
      </c>
      <c r="N44" s="15">
        <f>[40]Agosto!$K$17</f>
        <v>0</v>
      </c>
      <c r="O44" s="15">
        <f>[40]Agosto!$K$18</f>
        <v>0</v>
      </c>
      <c r="P44" s="15">
        <f>[40]Agosto!$K$19</f>
        <v>0</v>
      </c>
      <c r="Q44" s="15">
        <f>[40]Agosto!$K$20</f>
        <v>1.8</v>
      </c>
      <c r="R44" s="15">
        <f>[40]Agosto!$K$21</f>
        <v>0</v>
      </c>
      <c r="S44" s="15">
        <f>[40]Agosto!$K$22</f>
        <v>0</v>
      </c>
      <c r="T44" s="15">
        <f>[40]Agosto!$K$23</f>
        <v>0</v>
      </c>
      <c r="U44" s="15">
        <f>[40]Agosto!$K$24</f>
        <v>0</v>
      </c>
      <c r="V44" s="15">
        <f>[40]Agosto!$K$25</f>
        <v>0</v>
      </c>
      <c r="W44" s="15">
        <f>[40]Agosto!$K$26</f>
        <v>43.000000000000007</v>
      </c>
      <c r="X44" s="15">
        <f>[40]Agosto!$K$27</f>
        <v>0</v>
      </c>
      <c r="Y44" s="15">
        <f>[40]Agosto!$K$28</f>
        <v>0</v>
      </c>
      <c r="Z44" s="15">
        <f>[40]Agosto!$K$29</f>
        <v>0</v>
      </c>
      <c r="AA44" s="15">
        <f>[40]Agosto!$K$30</f>
        <v>0</v>
      </c>
      <c r="AB44" s="15">
        <f>[40]Agosto!$K$31</f>
        <v>0</v>
      </c>
      <c r="AC44" s="15">
        <f>[40]Agosto!$K$32</f>
        <v>0</v>
      </c>
      <c r="AD44" s="15">
        <f>[40]Agosto!$K$33</f>
        <v>0</v>
      </c>
      <c r="AE44" s="15">
        <f>[40]Agosto!$K$34</f>
        <v>0</v>
      </c>
      <c r="AF44" s="15">
        <f>[40]Agosto!$K$35</f>
        <v>0</v>
      </c>
      <c r="AG44" s="22">
        <f t="shared" si="15"/>
        <v>92</v>
      </c>
      <c r="AH44" s="24">
        <f t="shared" si="16"/>
        <v>43.000000000000007</v>
      </c>
      <c r="AI44" s="126">
        <f t="shared" si="14"/>
        <v>24</v>
      </c>
      <c r="AJ44" s="18"/>
    </row>
    <row r="45" spans="1:36" ht="17.100000000000001" customHeight="1" x14ac:dyDescent="0.2">
      <c r="A45" s="89" t="s">
        <v>157</v>
      </c>
      <c r="B45" s="15">
        <f>[41]Agosto!$K$5</f>
        <v>0</v>
      </c>
      <c r="C45" s="15">
        <f>[41]Agosto!$K$6</f>
        <v>0.2</v>
      </c>
      <c r="D45" s="15">
        <f>[41]Agosto!$K$7</f>
        <v>5.4</v>
      </c>
      <c r="E45" s="15">
        <f>[41]Agosto!$K$8</f>
        <v>1.5999999999999999</v>
      </c>
      <c r="F45" s="15">
        <f>[41]Agosto!$K$9</f>
        <v>19.600000000000005</v>
      </c>
      <c r="G45" s="15">
        <f>[41]Agosto!$K$10</f>
        <v>14.6</v>
      </c>
      <c r="H45" s="15">
        <f>[41]Agosto!$K$11</f>
        <v>0.2</v>
      </c>
      <c r="I45" s="15">
        <f>[41]Agosto!$K$12</f>
        <v>26.6</v>
      </c>
      <c r="J45" s="15">
        <f>[41]Agosto!$K$13</f>
        <v>2.4</v>
      </c>
      <c r="K45" s="15">
        <f>[41]Agosto!$K$14</f>
        <v>0</v>
      </c>
      <c r="L45" s="15">
        <f>[41]Agosto!$K$15</f>
        <v>0</v>
      </c>
      <c r="M45" s="15">
        <f>[41]Agosto!$K$16</f>
        <v>0</v>
      </c>
      <c r="N45" s="15">
        <f>[41]Agosto!$K$17</f>
        <v>0</v>
      </c>
      <c r="O45" s="15">
        <f>[41]Agosto!$K$18</f>
        <v>0</v>
      </c>
      <c r="P45" s="15">
        <f>[41]Agosto!$K$19</f>
        <v>0</v>
      </c>
      <c r="Q45" s="15">
        <f>[41]Agosto!$K$20</f>
        <v>0.8</v>
      </c>
      <c r="R45" s="15">
        <f>[41]Agosto!$K$21</f>
        <v>0</v>
      </c>
      <c r="S45" s="15">
        <f>[41]Agosto!$K$22</f>
        <v>0</v>
      </c>
      <c r="T45" s="15">
        <f>[41]Agosto!$K$23</f>
        <v>0</v>
      </c>
      <c r="U45" s="15">
        <f>[41]Agosto!$K$24</f>
        <v>0</v>
      </c>
      <c r="V45" s="15">
        <f>[41]Agosto!$K$25</f>
        <v>0</v>
      </c>
      <c r="W45" s="15">
        <f>[41]Agosto!$K$26</f>
        <v>25.8</v>
      </c>
      <c r="X45" s="15">
        <f>[41]Agosto!$K$27</f>
        <v>1</v>
      </c>
      <c r="Y45" s="15">
        <f>[41]Agosto!$K$28</f>
        <v>0</v>
      </c>
      <c r="Z45" s="15">
        <f>[41]Agosto!$K$29</f>
        <v>20.6</v>
      </c>
      <c r="AA45" s="15">
        <f>[41]Agosto!$K$30</f>
        <v>0</v>
      </c>
      <c r="AB45" s="15">
        <f>[41]Agosto!$K$31</f>
        <v>0</v>
      </c>
      <c r="AC45" s="15">
        <f>[41]Agosto!$K$32</f>
        <v>0</v>
      </c>
      <c r="AD45" s="15">
        <f>[41]Agosto!$K$33</f>
        <v>0</v>
      </c>
      <c r="AE45" s="15">
        <f>[41]Agosto!$K$34</f>
        <v>0</v>
      </c>
      <c r="AF45" s="15">
        <f>[41]Agosto!$K$35</f>
        <v>0</v>
      </c>
      <c r="AG45" s="22">
        <f t="shared" si="15"/>
        <v>118.80000000000001</v>
      </c>
      <c r="AH45" s="24">
        <f t="shared" si="16"/>
        <v>26.6</v>
      </c>
      <c r="AI45" s="126">
        <f t="shared" si="14"/>
        <v>19</v>
      </c>
      <c r="AJ45" s="18"/>
    </row>
    <row r="46" spans="1:36" ht="17.100000000000001" customHeight="1" x14ac:dyDescent="0.2">
      <c r="A46" s="89" t="s">
        <v>158</v>
      </c>
      <c r="B46" s="15">
        <f>[42]Agosto!$K$5</f>
        <v>0</v>
      </c>
      <c r="C46" s="15">
        <f>[42]Agosto!$K$6</f>
        <v>0</v>
      </c>
      <c r="D46" s="15">
        <f>[42]Agosto!$K$7</f>
        <v>0</v>
      </c>
      <c r="E46" s="15">
        <f>[42]Agosto!$K$8</f>
        <v>0</v>
      </c>
      <c r="F46" s="15">
        <f>[42]Agosto!$K$9</f>
        <v>0</v>
      </c>
      <c r="G46" s="15">
        <f>[42]Agosto!$K$10</f>
        <v>0</v>
      </c>
      <c r="H46" s="15">
        <f>[42]Agosto!$K$11</f>
        <v>0</v>
      </c>
      <c r="I46" s="15">
        <f>[42]Agosto!$K$12</f>
        <v>0</v>
      </c>
      <c r="J46" s="15">
        <f>[42]Agosto!$K$13</f>
        <v>0</v>
      </c>
      <c r="K46" s="15">
        <f>[42]Agosto!$K$14</f>
        <v>0</v>
      </c>
      <c r="L46" s="15">
        <f>[42]Agosto!$K$15</f>
        <v>0</v>
      </c>
      <c r="M46" s="15">
        <f>[42]Agosto!$K$16</f>
        <v>0</v>
      </c>
      <c r="N46" s="15">
        <f>[42]Agosto!$K$17</f>
        <v>0</v>
      </c>
      <c r="O46" s="15">
        <f>[42]Agosto!$K$18</f>
        <v>0</v>
      </c>
      <c r="P46" s="15">
        <f>[42]Agosto!$K$19</f>
        <v>0</v>
      </c>
      <c r="Q46" s="15">
        <f>[42]Agosto!$K$20</f>
        <v>0</v>
      </c>
      <c r="R46" s="15">
        <f>[42]Agosto!$K$21</f>
        <v>0</v>
      </c>
      <c r="S46" s="15">
        <f>[42]Agosto!$K$22</f>
        <v>0</v>
      </c>
      <c r="T46" s="15">
        <f>[42]Agosto!$K$23</f>
        <v>0</v>
      </c>
      <c r="U46" s="15">
        <f>[42]Agosto!$K$24</f>
        <v>0</v>
      </c>
      <c r="V46" s="15">
        <f>[42]Agosto!$K$25</f>
        <v>0</v>
      </c>
      <c r="W46" s="15">
        <f>[42]Agosto!$K$26</f>
        <v>0</v>
      </c>
      <c r="X46" s="15">
        <f>[42]Agosto!$K$27</f>
        <v>0</v>
      </c>
      <c r="Y46" s="15">
        <f>[42]Agosto!$K$28</f>
        <v>0</v>
      </c>
      <c r="Z46" s="15">
        <f>[42]Agosto!$K$29</f>
        <v>30.400000000000002</v>
      </c>
      <c r="AA46" s="15">
        <f>[42]Agosto!$K$30</f>
        <v>0</v>
      </c>
      <c r="AB46" s="15">
        <f>[42]Agosto!$K$31</f>
        <v>0</v>
      </c>
      <c r="AC46" s="15">
        <f>[42]Agosto!$K$32</f>
        <v>0</v>
      </c>
      <c r="AD46" s="15">
        <f>[42]Agosto!$K$33</f>
        <v>0.2</v>
      </c>
      <c r="AE46" s="15">
        <f>[42]Agosto!$K$34</f>
        <v>0</v>
      </c>
      <c r="AF46" s="15">
        <f>[42]Agosto!$K$35</f>
        <v>0</v>
      </c>
      <c r="AG46" s="22">
        <f>SUM(B46:AF46)</f>
        <v>30.6</v>
      </c>
      <c r="AH46" s="24">
        <f>MAX(B46:AF46)</f>
        <v>30.400000000000002</v>
      </c>
      <c r="AI46" s="126">
        <f t="shared" si="14"/>
        <v>29</v>
      </c>
      <c r="AJ46" s="18"/>
    </row>
    <row r="47" spans="1:36" ht="17.100000000000001" customHeight="1" x14ac:dyDescent="0.2">
      <c r="A47" s="89" t="s">
        <v>159</v>
      </c>
      <c r="B47" s="15">
        <f>[43]Agosto!$K$5</f>
        <v>0</v>
      </c>
      <c r="C47" s="15">
        <f>[43]Agosto!$K$6</f>
        <v>0</v>
      </c>
      <c r="D47" s="15">
        <f>[43]Agosto!$K$7</f>
        <v>1</v>
      </c>
      <c r="E47" s="15">
        <f>[43]Agosto!$K$8</f>
        <v>1.6</v>
      </c>
      <c r="F47" s="15">
        <f>[43]Agosto!$K$9</f>
        <v>0</v>
      </c>
      <c r="G47" s="15">
        <f>[43]Agosto!$K$10</f>
        <v>38.800000000000004</v>
      </c>
      <c r="H47" s="15">
        <f>[43]Agosto!$K$11</f>
        <v>0</v>
      </c>
      <c r="I47" s="15">
        <f>[43]Agosto!$K$12</f>
        <v>0</v>
      </c>
      <c r="J47" s="15">
        <f>[43]Agosto!$K$13</f>
        <v>0</v>
      </c>
      <c r="K47" s="15">
        <f>[43]Agosto!$K$14</f>
        <v>0</v>
      </c>
      <c r="L47" s="15">
        <f>[43]Agosto!$K$15</f>
        <v>0</v>
      </c>
      <c r="M47" s="15">
        <f>[43]Agosto!$K$16</f>
        <v>0</v>
      </c>
      <c r="N47" s="15">
        <f>[43]Agosto!$K$17</f>
        <v>0</v>
      </c>
      <c r="O47" s="15">
        <f>[43]Agosto!$K$18</f>
        <v>0</v>
      </c>
      <c r="P47" s="15">
        <f>[43]Agosto!$K$19</f>
        <v>0</v>
      </c>
      <c r="Q47" s="15">
        <f>[43]Agosto!$K$20</f>
        <v>0</v>
      </c>
      <c r="R47" s="15">
        <f>[43]Agosto!$K$21</f>
        <v>0</v>
      </c>
      <c r="S47" s="15">
        <f>[43]Agosto!$K$22</f>
        <v>0</v>
      </c>
      <c r="T47" s="15">
        <f>[43]Agosto!$K$23</f>
        <v>0</v>
      </c>
      <c r="U47" s="15">
        <f>[43]Agosto!$K$24</f>
        <v>0</v>
      </c>
      <c r="V47" s="15">
        <f>[43]Agosto!$K$25</f>
        <v>0</v>
      </c>
      <c r="W47" s="15">
        <f>[43]Agosto!$K$26</f>
        <v>35.200000000000003</v>
      </c>
      <c r="X47" s="15">
        <f>[43]Agosto!$K$27</f>
        <v>1</v>
      </c>
      <c r="Y47" s="15">
        <f>[43]Agosto!$K$28</f>
        <v>0.8</v>
      </c>
      <c r="Z47" s="15">
        <f>[43]Agosto!$K$29</f>
        <v>1.5999999999999999</v>
      </c>
      <c r="AA47" s="15">
        <f>[43]Agosto!$K$30</f>
        <v>0</v>
      </c>
      <c r="AB47" s="15">
        <f>[43]Agosto!$K$31</f>
        <v>0</v>
      </c>
      <c r="AC47" s="15">
        <f>[43]Agosto!$K$32</f>
        <v>0</v>
      </c>
      <c r="AD47" s="15">
        <f>[43]Agosto!$K$33</f>
        <v>0</v>
      </c>
      <c r="AE47" s="15">
        <f>[43]Agosto!$K$34</f>
        <v>0</v>
      </c>
      <c r="AF47" s="15">
        <f>[43]Agosto!$K$35</f>
        <v>0</v>
      </c>
      <c r="AG47" s="22">
        <f>SUM(B47:AF47)</f>
        <v>80</v>
      </c>
      <c r="AH47" s="24">
        <f>MAX(B47:AF47)</f>
        <v>38.800000000000004</v>
      </c>
      <c r="AI47" s="126">
        <f t="shared" si="14"/>
        <v>24</v>
      </c>
      <c r="AJ47" s="18"/>
    </row>
    <row r="48" spans="1:36" ht="17.100000000000001" customHeight="1" x14ac:dyDescent="0.2">
      <c r="A48" s="89" t="s">
        <v>160</v>
      </c>
      <c r="B48" s="15">
        <f>[44]Agosto!$K$5</f>
        <v>0.2</v>
      </c>
      <c r="C48" s="15">
        <f>[44]Agosto!$K$6</f>
        <v>0.2</v>
      </c>
      <c r="D48" s="15">
        <f>[44]Agosto!$K$7</f>
        <v>0</v>
      </c>
      <c r="E48" s="15">
        <f>[44]Agosto!$K$8</f>
        <v>0</v>
      </c>
      <c r="F48" s="15">
        <f>[44]Agosto!$K$9</f>
        <v>2</v>
      </c>
      <c r="G48" s="15">
        <f>[44]Agosto!$K$10</f>
        <v>27.999999999999996</v>
      </c>
      <c r="H48" s="15">
        <f>[44]Agosto!$K$11</f>
        <v>0</v>
      </c>
      <c r="I48" s="15">
        <f>[44]Agosto!$K$12</f>
        <v>0.2</v>
      </c>
      <c r="J48" s="15">
        <f>[44]Agosto!$K$13</f>
        <v>0</v>
      </c>
      <c r="K48" s="15">
        <f>[44]Agosto!$K$14</f>
        <v>0</v>
      </c>
      <c r="L48" s="15">
        <f>[44]Agosto!$K$15</f>
        <v>0</v>
      </c>
      <c r="M48" s="15">
        <f>[44]Agosto!$K$16</f>
        <v>0</v>
      </c>
      <c r="N48" s="15">
        <f>[44]Agosto!$K$17</f>
        <v>0</v>
      </c>
      <c r="O48" s="15">
        <f>[44]Agosto!$K$18</f>
        <v>0</v>
      </c>
      <c r="P48" s="15">
        <f>[44]Agosto!$K$19</f>
        <v>0</v>
      </c>
      <c r="Q48" s="15">
        <f>[44]Agosto!$K$20</f>
        <v>0.4</v>
      </c>
      <c r="R48" s="15">
        <f>[44]Agosto!$K$21</f>
        <v>0.2</v>
      </c>
      <c r="S48" s="15">
        <f>[44]Agosto!$K$22</f>
        <v>0</v>
      </c>
      <c r="T48" s="15">
        <f>[44]Agosto!$K$23</f>
        <v>0</v>
      </c>
      <c r="U48" s="15">
        <f>[44]Agosto!$K$24</f>
        <v>0</v>
      </c>
      <c r="V48" s="15">
        <f>[44]Agosto!$K$25</f>
        <v>0</v>
      </c>
      <c r="W48" s="15">
        <f>[44]Agosto!$K$26</f>
        <v>15.200000000000003</v>
      </c>
      <c r="X48" s="15">
        <f>[44]Agosto!$K$27</f>
        <v>0.4</v>
      </c>
      <c r="Y48" s="15">
        <f>[44]Agosto!$K$28</f>
        <v>2</v>
      </c>
      <c r="Z48" s="15">
        <f>[44]Agosto!$K$29</f>
        <v>0</v>
      </c>
      <c r="AA48" s="15">
        <f>[44]Agosto!$K$30</f>
        <v>0</v>
      </c>
      <c r="AB48" s="15">
        <f>[44]Agosto!$K$31</f>
        <v>0</v>
      </c>
      <c r="AC48" s="15">
        <f>[44]Agosto!$K$32</f>
        <v>0</v>
      </c>
      <c r="AD48" s="15">
        <f>[44]Agosto!$K$33</f>
        <v>0</v>
      </c>
      <c r="AE48" s="15">
        <f>[44]Agosto!$K$34</f>
        <v>0</v>
      </c>
      <c r="AF48" s="15">
        <f>[44]Agosto!$K$35</f>
        <v>0</v>
      </c>
      <c r="AG48" s="22">
        <f>SUM(B48:AF48)</f>
        <v>48.79999999999999</v>
      </c>
      <c r="AH48" s="24">
        <f>MAX(B48:AF48)</f>
        <v>27.999999999999996</v>
      </c>
      <c r="AI48" s="126">
        <f t="shared" si="14"/>
        <v>21</v>
      </c>
      <c r="AJ48" s="18"/>
    </row>
    <row r="49" spans="1:35" ht="17.100000000000001" customHeight="1" x14ac:dyDescent="0.2">
      <c r="A49" s="89" t="s">
        <v>161</v>
      </c>
      <c r="B49" s="15">
        <f>[45]Agosto!$K$5</f>
        <v>0.4</v>
      </c>
      <c r="C49" s="15">
        <f>[45]Agosto!$K$6</f>
        <v>0</v>
      </c>
      <c r="D49" s="15">
        <f>[45]Agosto!$K$7</f>
        <v>0</v>
      </c>
      <c r="E49" s="15">
        <f>[45]Agosto!$K$8</f>
        <v>0.8</v>
      </c>
      <c r="F49" s="15">
        <f>[45]Agosto!$K$9</f>
        <v>1.4</v>
      </c>
      <c r="G49" s="15">
        <f>[45]Agosto!$K$10</f>
        <v>0.60000000000000009</v>
      </c>
      <c r="H49" s="15">
        <f>[45]Agosto!$K$11</f>
        <v>0</v>
      </c>
      <c r="I49" s="15">
        <f>[45]Agosto!$K$12</f>
        <v>1</v>
      </c>
      <c r="J49" s="15">
        <f>[45]Agosto!$K$13</f>
        <v>0</v>
      </c>
      <c r="K49" s="15">
        <f>[45]Agosto!$K$14</f>
        <v>0.2</v>
      </c>
      <c r="L49" s="15">
        <f>[45]Agosto!$K$15</f>
        <v>0</v>
      </c>
      <c r="M49" s="15">
        <f>[45]Agosto!$K$16</f>
        <v>0</v>
      </c>
      <c r="N49" s="15">
        <f>[45]Agosto!$K$17</f>
        <v>0</v>
      </c>
      <c r="O49" s="15">
        <f>[45]Agosto!$K$18</f>
        <v>0</v>
      </c>
      <c r="P49" s="15">
        <f>[45]Agosto!$K$19</f>
        <v>0</v>
      </c>
      <c r="Q49" s="15">
        <f>[45]Agosto!$K$20</f>
        <v>0</v>
      </c>
      <c r="R49" s="15">
        <f>[45]Agosto!$K$21</f>
        <v>0</v>
      </c>
      <c r="S49" s="15">
        <f>[45]Agosto!$K$22</f>
        <v>0</v>
      </c>
      <c r="T49" s="15">
        <f>[45]Agosto!$K$23</f>
        <v>0</v>
      </c>
      <c r="U49" s="15">
        <f>[45]Agosto!$K$24</f>
        <v>0</v>
      </c>
      <c r="V49" s="15">
        <f>[45]Agosto!$K$25</f>
        <v>0</v>
      </c>
      <c r="W49" s="15">
        <f>[45]Agosto!$K$26</f>
        <v>0</v>
      </c>
      <c r="X49" s="15">
        <f>[45]Agosto!$K$27</f>
        <v>0</v>
      </c>
      <c r="Y49" s="15">
        <f>[45]Agosto!$K$28</f>
        <v>2</v>
      </c>
      <c r="Z49" s="15">
        <f>[45]Agosto!$K$29</f>
        <v>3.4</v>
      </c>
      <c r="AA49" s="15">
        <f>[45]Agosto!$K$30</f>
        <v>0</v>
      </c>
      <c r="AB49" s="15">
        <f>[45]Agosto!$K$31</f>
        <v>0</v>
      </c>
      <c r="AC49" s="15">
        <f>[45]Agosto!$K$32</f>
        <v>0</v>
      </c>
      <c r="AD49" s="15">
        <f>[45]Agosto!$K$33</f>
        <v>0</v>
      </c>
      <c r="AE49" s="15">
        <f>[45]Agosto!$K$34</f>
        <v>0</v>
      </c>
      <c r="AF49" s="15">
        <f>[45]Agosto!$K$35</f>
        <v>0</v>
      </c>
      <c r="AG49" s="22">
        <f>SUM(B49:AF49)</f>
        <v>9.8000000000000007</v>
      </c>
      <c r="AH49" s="24">
        <f>MAX(B49:AF49)</f>
        <v>3.4</v>
      </c>
      <c r="AI49" s="126">
        <f t="shared" si="14"/>
        <v>23</v>
      </c>
    </row>
    <row r="50" spans="1:35" s="5" customFormat="1" ht="17.100000000000001" customHeight="1" x14ac:dyDescent="0.2">
      <c r="A50" s="92" t="s">
        <v>33</v>
      </c>
      <c r="B50" s="19">
        <f t="shared" ref="B50:AH50" si="17">MAX(B5:B49)</f>
        <v>0.4</v>
      </c>
      <c r="C50" s="19">
        <f t="shared" si="17"/>
        <v>8.2000000000000011</v>
      </c>
      <c r="D50" s="19">
        <f t="shared" si="17"/>
        <v>79.59999999999998</v>
      </c>
      <c r="E50" s="19">
        <f t="shared" si="17"/>
        <v>17</v>
      </c>
      <c r="F50" s="19">
        <f t="shared" si="17"/>
        <v>30</v>
      </c>
      <c r="G50" s="19">
        <f t="shared" si="17"/>
        <v>42</v>
      </c>
      <c r="H50" s="19">
        <f t="shared" si="17"/>
        <v>3.4</v>
      </c>
      <c r="I50" s="19">
        <f t="shared" si="17"/>
        <v>44.8</v>
      </c>
      <c r="J50" s="19">
        <f t="shared" si="17"/>
        <v>7.6000000000000005</v>
      </c>
      <c r="K50" s="19">
        <f t="shared" si="17"/>
        <v>0.2</v>
      </c>
      <c r="L50" s="19">
        <f t="shared" si="17"/>
        <v>0.2</v>
      </c>
      <c r="M50" s="19">
        <f t="shared" si="17"/>
        <v>0.2</v>
      </c>
      <c r="N50" s="19">
        <f t="shared" si="17"/>
        <v>0.2</v>
      </c>
      <c r="O50" s="19">
        <f t="shared" si="17"/>
        <v>0.2</v>
      </c>
      <c r="P50" s="19">
        <f t="shared" si="17"/>
        <v>8</v>
      </c>
      <c r="Q50" s="19">
        <f t="shared" si="17"/>
        <v>7.2000000000000011</v>
      </c>
      <c r="R50" s="19">
        <f t="shared" si="17"/>
        <v>0.60000000000000009</v>
      </c>
      <c r="S50" s="19">
        <f t="shared" si="17"/>
        <v>0.2</v>
      </c>
      <c r="T50" s="19">
        <f t="shared" si="17"/>
        <v>5.4</v>
      </c>
      <c r="U50" s="19">
        <f t="shared" si="17"/>
        <v>3.6000000000000005</v>
      </c>
      <c r="V50" s="19">
        <f t="shared" si="17"/>
        <v>3.4</v>
      </c>
      <c r="W50" s="19">
        <f t="shared" si="17"/>
        <v>43.000000000000007</v>
      </c>
      <c r="X50" s="19">
        <f t="shared" si="17"/>
        <v>1.2</v>
      </c>
      <c r="Y50" s="19">
        <f t="shared" si="17"/>
        <v>16</v>
      </c>
      <c r="Z50" s="19">
        <f t="shared" si="17"/>
        <v>30.400000000000002</v>
      </c>
      <c r="AA50" s="19">
        <f t="shared" si="17"/>
        <v>0.4</v>
      </c>
      <c r="AB50" s="19">
        <f t="shared" si="17"/>
        <v>0.2</v>
      </c>
      <c r="AC50" s="19">
        <f t="shared" si="17"/>
        <v>7.8000000000000007</v>
      </c>
      <c r="AD50" s="19">
        <f t="shared" si="17"/>
        <v>4.8</v>
      </c>
      <c r="AE50" s="19">
        <f t="shared" si="17"/>
        <v>0</v>
      </c>
      <c r="AF50" s="19">
        <f t="shared" si="17"/>
        <v>12.799999999999999</v>
      </c>
      <c r="AG50" s="21">
        <f t="shared" si="17"/>
        <v>132.4</v>
      </c>
      <c r="AH50" s="128">
        <f t="shared" si="17"/>
        <v>79.59999999999998</v>
      </c>
      <c r="AI50" s="149"/>
    </row>
    <row r="51" spans="1:35" s="10" customFormat="1" x14ac:dyDescent="0.2">
      <c r="A51" s="127" t="s">
        <v>36</v>
      </c>
      <c r="B51" s="30">
        <f t="shared" ref="B51:AG51" si="18">SUM(B5:B49)</f>
        <v>1</v>
      </c>
      <c r="C51" s="30">
        <f t="shared" si="18"/>
        <v>35.4</v>
      </c>
      <c r="D51" s="30">
        <f t="shared" si="18"/>
        <v>379.40000000000003</v>
      </c>
      <c r="E51" s="30">
        <f t="shared" si="18"/>
        <v>105.6</v>
      </c>
      <c r="F51" s="30">
        <f t="shared" si="18"/>
        <v>264.39999999999998</v>
      </c>
      <c r="G51" s="30">
        <f t="shared" si="18"/>
        <v>303.8</v>
      </c>
      <c r="H51" s="30">
        <f t="shared" si="18"/>
        <v>6.4</v>
      </c>
      <c r="I51" s="30">
        <f t="shared" si="18"/>
        <v>321.59999999999997</v>
      </c>
      <c r="J51" s="30">
        <f t="shared" si="18"/>
        <v>35.6</v>
      </c>
      <c r="K51" s="30">
        <f t="shared" si="18"/>
        <v>0.60000000000000009</v>
      </c>
      <c r="L51" s="30">
        <f t="shared" si="18"/>
        <v>0.8</v>
      </c>
      <c r="M51" s="30">
        <f t="shared" si="18"/>
        <v>0.4</v>
      </c>
      <c r="N51" s="30">
        <f t="shared" si="18"/>
        <v>0.4</v>
      </c>
      <c r="O51" s="30">
        <f t="shared" si="18"/>
        <v>0.2</v>
      </c>
      <c r="P51" s="30">
        <f t="shared" si="18"/>
        <v>26.399999999999995</v>
      </c>
      <c r="Q51" s="30">
        <f t="shared" si="18"/>
        <v>38.399999999999984</v>
      </c>
      <c r="R51" s="30">
        <f t="shared" si="18"/>
        <v>1</v>
      </c>
      <c r="S51" s="30">
        <f t="shared" si="18"/>
        <v>0.4</v>
      </c>
      <c r="T51" s="30">
        <f t="shared" si="18"/>
        <v>5.6000000000000005</v>
      </c>
      <c r="U51" s="30">
        <f t="shared" si="18"/>
        <v>11.999999999999998</v>
      </c>
      <c r="V51" s="30">
        <f t="shared" si="18"/>
        <v>30.599999999999998</v>
      </c>
      <c r="W51" s="30">
        <f t="shared" si="18"/>
        <v>427.79999999999995</v>
      </c>
      <c r="X51" s="30">
        <f t="shared" si="18"/>
        <v>9.0000000000000018</v>
      </c>
      <c r="Y51" s="30">
        <f t="shared" si="18"/>
        <v>74.399999999999991</v>
      </c>
      <c r="Z51" s="30">
        <f t="shared" si="18"/>
        <v>132.00000000000003</v>
      </c>
      <c r="AA51" s="30">
        <f t="shared" si="18"/>
        <v>0.60000000000000009</v>
      </c>
      <c r="AB51" s="30">
        <f t="shared" si="18"/>
        <v>0.2</v>
      </c>
      <c r="AC51" s="30">
        <f t="shared" si="18"/>
        <v>8</v>
      </c>
      <c r="AD51" s="30">
        <f t="shared" si="18"/>
        <v>5.2</v>
      </c>
      <c r="AE51" s="30">
        <f t="shared" si="18"/>
        <v>0</v>
      </c>
      <c r="AF51" s="30">
        <f t="shared" si="18"/>
        <v>54.79999999999999</v>
      </c>
      <c r="AG51" s="22">
        <f t="shared" si="18"/>
        <v>2282.0000000000005</v>
      </c>
      <c r="AH51" s="17"/>
      <c r="AI51" s="150"/>
    </row>
    <row r="52" spans="1:35" x14ac:dyDescent="0.2">
      <c r="A52" s="63"/>
      <c r="B52" s="64"/>
      <c r="C52" s="64"/>
      <c r="D52" s="64" t="s">
        <v>136</v>
      </c>
      <c r="E52" s="64"/>
      <c r="F52" s="64"/>
      <c r="G52" s="64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6"/>
      <c r="AE52" s="104" t="s">
        <v>51</v>
      </c>
      <c r="AF52" s="105"/>
      <c r="AG52" s="72"/>
      <c r="AH52" s="77"/>
      <c r="AI52" s="75"/>
    </row>
    <row r="53" spans="1:35" x14ac:dyDescent="0.2">
      <c r="A53" s="63"/>
      <c r="B53" s="65" t="s">
        <v>137</v>
      </c>
      <c r="C53" s="65"/>
      <c r="D53" s="65"/>
      <c r="E53" s="65"/>
      <c r="F53" s="65"/>
      <c r="G53" s="65"/>
      <c r="H53" s="65"/>
      <c r="I53" s="65"/>
      <c r="J53" s="79"/>
      <c r="K53" s="79"/>
      <c r="L53" s="79"/>
      <c r="M53" s="79" t="s">
        <v>49</v>
      </c>
      <c r="N53" s="79"/>
      <c r="O53" s="79"/>
      <c r="P53" s="79"/>
      <c r="Q53" s="79"/>
      <c r="R53" s="79"/>
      <c r="S53" s="79"/>
      <c r="T53" s="131" t="s">
        <v>132</v>
      </c>
      <c r="U53" s="131"/>
      <c r="V53" s="131"/>
      <c r="W53" s="131"/>
      <c r="X53" s="131"/>
      <c r="Y53" s="79"/>
      <c r="Z53" s="79"/>
      <c r="AA53" s="79"/>
      <c r="AB53" s="79"/>
      <c r="AC53" s="79"/>
      <c r="AD53" s="79"/>
      <c r="AE53" s="79"/>
      <c r="AF53" s="105"/>
      <c r="AG53" s="72"/>
      <c r="AH53" s="79"/>
      <c r="AI53" s="75"/>
    </row>
    <row r="54" spans="1:35" x14ac:dyDescent="0.2">
      <c r="A54" s="67"/>
      <c r="B54" s="79"/>
      <c r="C54" s="79"/>
      <c r="D54" s="79"/>
      <c r="E54" s="79"/>
      <c r="F54" s="79"/>
      <c r="G54" s="79"/>
      <c r="H54" s="79"/>
      <c r="I54" s="79"/>
      <c r="J54" s="80"/>
      <c r="K54" s="80"/>
      <c r="L54" s="80"/>
      <c r="M54" s="80" t="s">
        <v>50</v>
      </c>
      <c r="N54" s="80"/>
      <c r="O54" s="80"/>
      <c r="P54" s="80"/>
      <c r="Q54" s="79"/>
      <c r="R54" s="79"/>
      <c r="S54" s="79"/>
      <c r="T54" s="132" t="s">
        <v>133</v>
      </c>
      <c r="U54" s="132"/>
      <c r="V54" s="132"/>
      <c r="W54" s="132"/>
      <c r="X54" s="132"/>
      <c r="Y54" s="79"/>
      <c r="Z54" s="79"/>
      <c r="AA54" s="79"/>
      <c r="AB54" s="79"/>
      <c r="AC54" s="79"/>
      <c r="AD54" s="76"/>
      <c r="AE54" s="76"/>
      <c r="AF54" s="105"/>
      <c r="AG54" s="72"/>
      <c r="AH54" s="79"/>
      <c r="AI54" s="68"/>
    </row>
    <row r="55" spans="1:35" x14ac:dyDescent="0.2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6"/>
      <c r="AE55" s="76"/>
      <c r="AF55" s="105"/>
      <c r="AG55" s="72"/>
      <c r="AH55" s="80"/>
      <c r="AI55" s="68"/>
    </row>
    <row r="56" spans="1:35" x14ac:dyDescent="0.2">
      <c r="A56" s="67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6"/>
      <c r="AF56" s="105"/>
      <c r="AG56" s="72"/>
      <c r="AH56" s="77"/>
      <c r="AI56" s="121"/>
    </row>
    <row r="57" spans="1:35" x14ac:dyDescent="0.2">
      <c r="A57" s="67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7"/>
      <c r="AF57" s="105"/>
      <c r="AG57" s="72"/>
      <c r="AH57" s="77"/>
      <c r="AI57" s="121"/>
    </row>
    <row r="58" spans="1:35" ht="13.5" thickBot="1" x14ac:dyDescent="0.25">
      <c r="A58" s="106"/>
      <c r="B58" s="107"/>
      <c r="C58" s="107"/>
      <c r="D58" s="107"/>
      <c r="E58" s="107"/>
      <c r="F58" s="107"/>
      <c r="G58" s="107" t="s">
        <v>51</v>
      </c>
      <c r="H58" s="107"/>
      <c r="I58" s="107"/>
      <c r="J58" s="107"/>
      <c r="K58" s="107"/>
      <c r="L58" s="107" t="s">
        <v>51</v>
      </c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8"/>
      <c r="AG58" s="109"/>
      <c r="AH58" s="122"/>
      <c r="AI58" s="78" t="s">
        <v>51</v>
      </c>
    </row>
    <row r="59" spans="1:35" x14ac:dyDescent="0.2">
      <c r="AH59" s="31" t="s">
        <v>51</v>
      </c>
      <c r="AI59" s="12" t="s">
        <v>51</v>
      </c>
    </row>
    <row r="60" spans="1:35" x14ac:dyDescent="0.2">
      <c r="F60" s="2" t="s">
        <v>51</v>
      </c>
    </row>
    <row r="61" spans="1:35" x14ac:dyDescent="0.2">
      <c r="AH61" s="31" t="s">
        <v>51</v>
      </c>
    </row>
    <row r="63" spans="1:35" x14ac:dyDescent="0.2">
      <c r="K63" s="2" t="s">
        <v>51</v>
      </c>
      <c r="O63" s="2" t="s">
        <v>51</v>
      </c>
    </row>
    <row r="65" spans="8:23" x14ac:dyDescent="0.2">
      <c r="M65" s="2" t="s">
        <v>51</v>
      </c>
      <c r="W65" s="2" t="s">
        <v>51</v>
      </c>
    </row>
    <row r="66" spans="8:23" x14ac:dyDescent="0.2">
      <c r="H66" s="2" t="s">
        <v>51</v>
      </c>
      <c r="R66" s="2" t="s">
        <v>51</v>
      </c>
    </row>
  </sheetData>
  <sheetProtection algorithmName="SHA-512" hashValue="euP240T4gP+yQlPrfuLLprdKqMt/e1J0WkI/86usOLMwbjQu4JU6ksAtFT+dIO9P4HpkHhCxs2NzD0ubXYSiPQ==" saltValue="+tpaLKgBl2uubzrE/oirXg==" spinCount="100000" sheet="1" objects="1" scenarios="1"/>
  <mergeCells count="37">
    <mergeCell ref="T53:X53"/>
    <mergeCell ref="T54:X54"/>
    <mergeCell ref="AI50:AI51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C3:C4"/>
    <mergeCell ref="D3:D4"/>
    <mergeCell ref="B2:AH2"/>
    <mergeCell ref="W3:W4"/>
    <mergeCell ref="E3:E4"/>
    <mergeCell ref="F3:F4"/>
    <mergeCell ref="G3:G4"/>
    <mergeCell ref="J3:J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A2:A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activeCell="K10" sqref="K10"/>
    </sheetView>
  </sheetViews>
  <sheetFormatPr defaultRowHeight="12.75" x14ac:dyDescent="0.2"/>
  <cols>
    <col min="1" max="1" width="30.28515625" customWidth="1"/>
    <col min="2" max="2" width="9.5703125" style="59" customWidth="1"/>
    <col min="3" max="3" width="9.5703125" style="60" customWidth="1"/>
    <col min="4" max="4" width="9.5703125" style="59" customWidth="1"/>
    <col min="5" max="5" width="9.85546875" style="59" customWidth="1"/>
    <col min="6" max="6" width="9.5703125" style="59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4" customFormat="1" ht="42.75" customHeight="1" x14ac:dyDescent="0.2">
      <c r="A1" s="32" t="s">
        <v>52</v>
      </c>
      <c r="B1" s="32" t="s">
        <v>53</v>
      </c>
      <c r="C1" s="32" t="s">
        <v>54</v>
      </c>
      <c r="D1" s="32" t="s">
        <v>55</v>
      </c>
      <c r="E1" s="32" t="s">
        <v>56</v>
      </c>
      <c r="F1" s="32" t="s">
        <v>57</v>
      </c>
      <c r="G1" s="32" t="s">
        <v>58</v>
      </c>
      <c r="H1" s="32" t="s">
        <v>59</v>
      </c>
      <c r="I1" s="32" t="s">
        <v>60</v>
      </c>
      <c r="J1" s="33"/>
      <c r="K1" s="33"/>
      <c r="L1" s="33"/>
      <c r="M1" s="33"/>
    </row>
    <row r="2" spans="1:13" s="39" customFormat="1" x14ac:dyDescent="0.2">
      <c r="A2" s="35" t="s">
        <v>61</v>
      </c>
      <c r="B2" s="35" t="s">
        <v>62</v>
      </c>
      <c r="C2" s="36" t="s">
        <v>63</v>
      </c>
      <c r="D2" s="36">
        <v>-20.444199999999999</v>
      </c>
      <c r="E2" s="36">
        <v>-52.875599999999999</v>
      </c>
      <c r="F2" s="36">
        <v>388</v>
      </c>
      <c r="G2" s="37">
        <v>40405</v>
      </c>
      <c r="H2" s="38">
        <v>1</v>
      </c>
      <c r="I2" s="36" t="s">
        <v>64</v>
      </c>
      <c r="J2" s="33"/>
      <c r="K2" s="33"/>
      <c r="L2" s="33"/>
      <c r="M2" s="33"/>
    </row>
    <row r="3" spans="1:13" ht="12.75" customHeight="1" x14ac:dyDescent="0.2">
      <c r="A3" s="35" t="s">
        <v>0</v>
      </c>
      <c r="B3" s="35" t="s">
        <v>62</v>
      </c>
      <c r="C3" s="36" t="s">
        <v>65</v>
      </c>
      <c r="D3" s="38">
        <v>-23.002500000000001</v>
      </c>
      <c r="E3" s="38">
        <v>-55.3294</v>
      </c>
      <c r="F3" s="38">
        <v>431</v>
      </c>
      <c r="G3" s="40">
        <v>39611</v>
      </c>
      <c r="H3" s="38">
        <v>1</v>
      </c>
      <c r="I3" s="36" t="s">
        <v>66</v>
      </c>
      <c r="J3" s="41"/>
      <c r="K3" s="41"/>
      <c r="L3" s="41"/>
      <c r="M3" s="41"/>
    </row>
    <row r="4" spans="1:13" x14ac:dyDescent="0.2">
      <c r="A4" s="35" t="s">
        <v>1</v>
      </c>
      <c r="B4" s="35" t="s">
        <v>62</v>
      </c>
      <c r="C4" s="36" t="s">
        <v>67</v>
      </c>
      <c r="D4" s="42">
        <v>-20.4756</v>
      </c>
      <c r="E4" s="42">
        <v>-55.783900000000003</v>
      </c>
      <c r="F4" s="42">
        <v>155</v>
      </c>
      <c r="G4" s="40">
        <v>39022</v>
      </c>
      <c r="H4" s="38">
        <v>1</v>
      </c>
      <c r="I4" s="36" t="s">
        <v>68</v>
      </c>
      <c r="J4" s="41"/>
      <c r="K4" s="41"/>
      <c r="L4" s="41"/>
      <c r="M4" s="41"/>
    </row>
    <row r="5" spans="1:13" s="44" customFormat="1" x14ac:dyDescent="0.2">
      <c r="A5" s="35" t="s">
        <v>45</v>
      </c>
      <c r="B5" s="35" t="s">
        <v>62</v>
      </c>
      <c r="C5" s="36" t="s">
        <v>69</v>
      </c>
      <c r="D5" s="42">
        <v>-22.1008</v>
      </c>
      <c r="E5" s="42">
        <v>-56.54</v>
      </c>
      <c r="F5" s="42">
        <v>208</v>
      </c>
      <c r="G5" s="40">
        <v>40764</v>
      </c>
      <c r="H5" s="38">
        <v>1</v>
      </c>
      <c r="I5" s="43" t="s">
        <v>70</v>
      </c>
      <c r="J5" s="41"/>
      <c r="K5" s="41"/>
      <c r="L5" s="41"/>
      <c r="M5" s="41"/>
    </row>
    <row r="6" spans="1:13" s="44" customFormat="1" x14ac:dyDescent="0.2">
      <c r="A6" s="35" t="s">
        <v>71</v>
      </c>
      <c r="B6" s="35" t="s">
        <v>62</v>
      </c>
      <c r="C6" s="36" t="s">
        <v>72</v>
      </c>
      <c r="D6" s="42">
        <v>-21.7514</v>
      </c>
      <c r="E6" s="42">
        <v>-52.470599999999997</v>
      </c>
      <c r="F6" s="42">
        <v>387</v>
      </c>
      <c r="G6" s="40">
        <v>41354</v>
      </c>
      <c r="H6" s="38">
        <v>1</v>
      </c>
      <c r="I6" s="43" t="s">
        <v>73</v>
      </c>
      <c r="J6" s="41"/>
      <c r="K6" s="41"/>
      <c r="L6" s="41"/>
      <c r="M6" s="41"/>
    </row>
    <row r="7" spans="1:13" x14ac:dyDescent="0.2">
      <c r="A7" s="35" t="s">
        <v>2</v>
      </c>
      <c r="B7" s="35" t="s">
        <v>62</v>
      </c>
      <c r="C7" s="36" t="s">
        <v>74</v>
      </c>
      <c r="D7" s="42">
        <v>-20.45</v>
      </c>
      <c r="E7" s="42">
        <v>-54.616599999999998</v>
      </c>
      <c r="F7" s="42">
        <v>530</v>
      </c>
      <c r="G7" s="40">
        <v>37145</v>
      </c>
      <c r="H7" s="38">
        <v>1</v>
      </c>
      <c r="I7" s="36" t="s">
        <v>75</v>
      </c>
      <c r="J7" s="41"/>
      <c r="K7" s="41"/>
      <c r="L7" s="41"/>
      <c r="M7" s="41"/>
    </row>
    <row r="8" spans="1:13" x14ac:dyDescent="0.2">
      <c r="A8" s="35" t="s">
        <v>3</v>
      </c>
      <c r="B8" s="35" t="s">
        <v>62</v>
      </c>
      <c r="C8" s="36" t="s">
        <v>76</v>
      </c>
      <c r="D8" s="38">
        <v>-19.122499999999999</v>
      </c>
      <c r="E8" s="38">
        <v>-51.720799999999997</v>
      </c>
      <c r="F8" s="42">
        <v>516</v>
      </c>
      <c r="G8" s="40">
        <v>39515</v>
      </c>
      <c r="H8" s="38">
        <v>1</v>
      </c>
      <c r="I8" s="36" t="s">
        <v>77</v>
      </c>
      <c r="J8" s="41"/>
      <c r="K8" s="41"/>
      <c r="L8" s="41"/>
      <c r="M8" s="41"/>
    </row>
    <row r="9" spans="1:13" x14ac:dyDescent="0.2">
      <c r="A9" s="35" t="s">
        <v>4</v>
      </c>
      <c r="B9" s="35" t="s">
        <v>62</v>
      </c>
      <c r="C9" s="36" t="s">
        <v>78</v>
      </c>
      <c r="D9" s="42">
        <v>-18.802199999999999</v>
      </c>
      <c r="E9" s="42">
        <v>-52.602800000000002</v>
      </c>
      <c r="F9" s="42">
        <v>818</v>
      </c>
      <c r="G9" s="40">
        <v>39070</v>
      </c>
      <c r="H9" s="38">
        <v>1</v>
      </c>
      <c r="I9" s="36" t="s">
        <v>129</v>
      </c>
      <c r="J9" s="41"/>
      <c r="K9" s="41"/>
      <c r="L9" s="41"/>
      <c r="M9" s="41"/>
    </row>
    <row r="10" spans="1:13" ht="13.5" customHeight="1" x14ac:dyDescent="0.2">
      <c r="A10" s="35" t="s">
        <v>5</v>
      </c>
      <c r="B10" s="35" t="s">
        <v>62</v>
      </c>
      <c r="C10" s="36" t="s">
        <v>79</v>
      </c>
      <c r="D10" s="42">
        <v>-18.996700000000001</v>
      </c>
      <c r="E10" s="42">
        <v>-57.637500000000003</v>
      </c>
      <c r="F10" s="42">
        <v>126</v>
      </c>
      <c r="G10" s="40">
        <v>39017</v>
      </c>
      <c r="H10" s="38">
        <v>1</v>
      </c>
      <c r="I10" s="36" t="s">
        <v>80</v>
      </c>
      <c r="J10" s="41"/>
      <c r="K10" s="41"/>
      <c r="L10" s="41"/>
      <c r="M10" s="41"/>
    </row>
    <row r="11" spans="1:13" ht="13.5" customHeight="1" x14ac:dyDescent="0.2">
      <c r="A11" s="35" t="s">
        <v>47</v>
      </c>
      <c r="B11" s="35" t="s">
        <v>62</v>
      </c>
      <c r="C11" s="36" t="s">
        <v>81</v>
      </c>
      <c r="D11" s="42">
        <v>-18.4922</v>
      </c>
      <c r="E11" s="42">
        <v>-53.167200000000001</v>
      </c>
      <c r="F11" s="42">
        <v>730</v>
      </c>
      <c r="G11" s="40">
        <v>41247</v>
      </c>
      <c r="H11" s="38">
        <v>1</v>
      </c>
      <c r="I11" s="43" t="s">
        <v>82</v>
      </c>
      <c r="J11" s="41"/>
      <c r="K11" s="41"/>
      <c r="L11" s="41"/>
      <c r="M11" s="41"/>
    </row>
    <row r="12" spans="1:13" x14ac:dyDescent="0.2">
      <c r="A12" s="35" t="s">
        <v>6</v>
      </c>
      <c r="B12" s="35" t="s">
        <v>62</v>
      </c>
      <c r="C12" s="36" t="s">
        <v>83</v>
      </c>
      <c r="D12" s="42">
        <v>-18.304400000000001</v>
      </c>
      <c r="E12" s="42">
        <v>-54.440899999999999</v>
      </c>
      <c r="F12" s="42">
        <v>252</v>
      </c>
      <c r="G12" s="40">
        <v>39028</v>
      </c>
      <c r="H12" s="38">
        <v>1</v>
      </c>
      <c r="I12" s="36" t="s">
        <v>84</v>
      </c>
      <c r="J12" s="41"/>
      <c r="K12" s="41"/>
      <c r="L12" s="41"/>
      <c r="M12" s="41"/>
    </row>
    <row r="13" spans="1:13" x14ac:dyDescent="0.2">
      <c r="A13" s="35" t="s">
        <v>7</v>
      </c>
      <c r="B13" s="35" t="s">
        <v>62</v>
      </c>
      <c r="C13" s="36" t="s">
        <v>85</v>
      </c>
      <c r="D13" s="42">
        <v>-22.193899999999999</v>
      </c>
      <c r="E13" s="45">
        <v>-54.9114</v>
      </c>
      <c r="F13" s="42">
        <v>469</v>
      </c>
      <c r="G13" s="40">
        <v>39011</v>
      </c>
      <c r="H13" s="38">
        <v>1</v>
      </c>
      <c r="I13" s="36" t="s">
        <v>86</v>
      </c>
      <c r="J13" s="41"/>
      <c r="K13" s="41"/>
      <c r="L13" s="41"/>
      <c r="M13" s="41"/>
    </row>
    <row r="14" spans="1:13" x14ac:dyDescent="0.2">
      <c r="A14" s="35" t="s">
        <v>87</v>
      </c>
      <c r="B14" s="35" t="s">
        <v>62</v>
      </c>
      <c r="C14" s="36" t="s">
        <v>88</v>
      </c>
      <c r="D14" s="38">
        <v>-23.449400000000001</v>
      </c>
      <c r="E14" s="38">
        <v>-54.181699999999999</v>
      </c>
      <c r="F14" s="38">
        <v>336</v>
      </c>
      <c r="G14" s="40">
        <v>39598</v>
      </c>
      <c r="H14" s="38">
        <v>1</v>
      </c>
      <c r="I14" s="36" t="s">
        <v>89</v>
      </c>
      <c r="J14" s="41"/>
      <c r="K14" s="41"/>
      <c r="L14" s="41"/>
      <c r="M14" s="41"/>
    </row>
    <row r="15" spans="1:13" x14ac:dyDescent="0.2">
      <c r="A15" s="35" t="s">
        <v>9</v>
      </c>
      <c r="B15" s="35" t="s">
        <v>62</v>
      </c>
      <c r="C15" s="36" t="s">
        <v>90</v>
      </c>
      <c r="D15" s="42">
        <v>-22.3</v>
      </c>
      <c r="E15" s="42">
        <v>-53.816600000000001</v>
      </c>
      <c r="F15" s="42">
        <v>373.29</v>
      </c>
      <c r="G15" s="40">
        <v>37662</v>
      </c>
      <c r="H15" s="38">
        <v>1</v>
      </c>
      <c r="I15" s="36" t="s">
        <v>91</v>
      </c>
      <c r="J15" s="41"/>
      <c r="K15" s="41"/>
      <c r="L15" s="41"/>
      <c r="M15" s="41"/>
    </row>
    <row r="16" spans="1:13" s="44" customFormat="1" x14ac:dyDescent="0.2">
      <c r="A16" s="35" t="s">
        <v>46</v>
      </c>
      <c r="B16" s="35" t="s">
        <v>62</v>
      </c>
      <c r="C16" s="36" t="s">
        <v>92</v>
      </c>
      <c r="D16" s="42">
        <v>-21.478200000000001</v>
      </c>
      <c r="E16" s="42">
        <v>-56.136899999999997</v>
      </c>
      <c r="F16" s="42">
        <v>249</v>
      </c>
      <c r="G16" s="40">
        <v>40759</v>
      </c>
      <c r="H16" s="38">
        <v>1</v>
      </c>
      <c r="I16" s="43" t="s">
        <v>93</v>
      </c>
      <c r="J16" s="41"/>
      <c r="K16" s="41"/>
      <c r="L16" s="41"/>
      <c r="M16" s="41"/>
    </row>
    <row r="17" spans="1:13" x14ac:dyDescent="0.2">
      <c r="A17" s="35" t="s">
        <v>10</v>
      </c>
      <c r="B17" s="35" t="s">
        <v>62</v>
      </c>
      <c r="C17" s="36" t="s">
        <v>94</v>
      </c>
      <c r="D17" s="38">
        <v>-22.857199999999999</v>
      </c>
      <c r="E17" s="38">
        <v>-54.605600000000003</v>
      </c>
      <c r="F17" s="38">
        <v>379</v>
      </c>
      <c r="G17" s="40">
        <v>39617</v>
      </c>
      <c r="H17" s="38">
        <v>1</v>
      </c>
      <c r="I17" s="36" t="s">
        <v>95</v>
      </c>
      <c r="J17" s="41"/>
      <c r="K17" s="41"/>
      <c r="L17" s="41"/>
      <c r="M17" s="41"/>
    </row>
    <row r="18" spans="1:13" ht="12.75" customHeight="1" x14ac:dyDescent="0.2">
      <c r="A18" s="35" t="s">
        <v>11</v>
      </c>
      <c r="B18" s="35" t="s">
        <v>62</v>
      </c>
      <c r="C18" s="36" t="s">
        <v>96</v>
      </c>
      <c r="D18" s="42">
        <v>-21.609200000000001</v>
      </c>
      <c r="E18" s="42">
        <v>-55.177799999999998</v>
      </c>
      <c r="F18" s="42">
        <v>401</v>
      </c>
      <c r="G18" s="40">
        <v>39065</v>
      </c>
      <c r="H18" s="38">
        <v>1</v>
      </c>
      <c r="I18" s="36" t="s">
        <v>97</v>
      </c>
      <c r="J18" s="41"/>
      <c r="K18" s="41"/>
      <c r="L18" s="41"/>
      <c r="M18" s="41"/>
    </row>
    <row r="19" spans="1:13" s="44" customFormat="1" x14ac:dyDescent="0.2">
      <c r="A19" s="35" t="s">
        <v>12</v>
      </c>
      <c r="B19" s="35" t="s">
        <v>62</v>
      </c>
      <c r="C19" s="36" t="s">
        <v>98</v>
      </c>
      <c r="D19" s="42">
        <v>-20.395600000000002</v>
      </c>
      <c r="E19" s="42">
        <v>-56.431699999999999</v>
      </c>
      <c r="F19" s="42">
        <v>140</v>
      </c>
      <c r="G19" s="40">
        <v>39023</v>
      </c>
      <c r="H19" s="38">
        <v>1</v>
      </c>
      <c r="I19" s="36" t="s">
        <v>99</v>
      </c>
      <c r="J19" s="41"/>
      <c r="K19" s="41"/>
      <c r="L19" s="41"/>
      <c r="M19" s="41"/>
    </row>
    <row r="20" spans="1:13" x14ac:dyDescent="0.2">
      <c r="A20" s="35" t="s">
        <v>100</v>
      </c>
      <c r="B20" s="35" t="s">
        <v>62</v>
      </c>
      <c r="C20" s="36" t="s">
        <v>101</v>
      </c>
      <c r="D20" s="42">
        <v>-18.988900000000001</v>
      </c>
      <c r="E20" s="42">
        <v>-56.623100000000001</v>
      </c>
      <c r="F20" s="42">
        <v>104</v>
      </c>
      <c r="G20" s="40">
        <v>38932</v>
      </c>
      <c r="H20" s="38">
        <v>1</v>
      </c>
      <c r="I20" s="36" t="s">
        <v>102</v>
      </c>
      <c r="J20" s="41"/>
      <c r="K20" s="41"/>
      <c r="L20" s="41"/>
      <c r="M20" s="41"/>
    </row>
    <row r="21" spans="1:13" s="44" customFormat="1" x14ac:dyDescent="0.2">
      <c r="A21" s="35" t="s">
        <v>14</v>
      </c>
      <c r="B21" s="35" t="s">
        <v>62</v>
      </c>
      <c r="C21" s="36" t="s">
        <v>103</v>
      </c>
      <c r="D21" s="42">
        <v>-19.414300000000001</v>
      </c>
      <c r="E21" s="42">
        <v>-51.1053</v>
      </c>
      <c r="F21" s="42">
        <v>424</v>
      </c>
      <c r="G21" s="40" t="s">
        <v>104</v>
      </c>
      <c r="H21" s="38">
        <v>1</v>
      </c>
      <c r="I21" s="36" t="s">
        <v>105</v>
      </c>
      <c r="J21" s="41"/>
      <c r="K21" s="41"/>
      <c r="L21" s="41"/>
      <c r="M21" s="41"/>
    </row>
    <row r="22" spans="1:13" x14ac:dyDescent="0.2">
      <c r="A22" s="35" t="s">
        <v>15</v>
      </c>
      <c r="B22" s="35" t="s">
        <v>62</v>
      </c>
      <c r="C22" s="36" t="s">
        <v>106</v>
      </c>
      <c r="D22" s="42">
        <v>-22.533300000000001</v>
      </c>
      <c r="E22" s="42">
        <v>-55.533299999999997</v>
      </c>
      <c r="F22" s="42">
        <v>650</v>
      </c>
      <c r="G22" s="40">
        <v>37140</v>
      </c>
      <c r="H22" s="38">
        <v>1</v>
      </c>
      <c r="I22" s="36" t="s">
        <v>107</v>
      </c>
      <c r="J22" s="41"/>
      <c r="K22" s="41"/>
      <c r="L22" s="41"/>
      <c r="M22" s="41"/>
    </row>
    <row r="23" spans="1:13" x14ac:dyDescent="0.2">
      <c r="A23" s="35" t="s">
        <v>16</v>
      </c>
      <c r="B23" s="35" t="s">
        <v>62</v>
      </c>
      <c r="C23" s="36" t="s">
        <v>108</v>
      </c>
      <c r="D23" s="42">
        <v>-21.7058</v>
      </c>
      <c r="E23" s="42">
        <v>-57.5533</v>
      </c>
      <c r="F23" s="42">
        <v>85</v>
      </c>
      <c r="G23" s="40">
        <v>39014</v>
      </c>
      <c r="H23" s="38">
        <v>1</v>
      </c>
      <c r="I23" s="36" t="s">
        <v>109</v>
      </c>
      <c r="J23" s="41"/>
      <c r="K23" s="41"/>
      <c r="L23" s="41"/>
      <c r="M23" s="41"/>
    </row>
    <row r="24" spans="1:13" s="44" customFormat="1" x14ac:dyDescent="0.2">
      <c r="A24" s="35" t="s">
        <v>18</v>
      </c>
      <c r="B24" s="35" t="s">
        <v>62</v>
      </c>
      <c r="C24" s="36" t="s">
        <v>110</v>
      </c>
      <c r="D24" s="42">
        <v>-19.420100000000001</v>
      </c>
      <c r="E24" s="42">
        <v>-54.553100000000001</v>
      </c>
      <c r="F24" s="42">
        <v>647</v>
      </c>
      <c r="G24" s="40">
        <v>39067</v>
      </c>
      <c r="H24" s="38">
        <v>1</v>
      </c>
      <c r="I24" s="36" t="s">
        <v>130</v>
      </c>
      <c r="J24" s="41"/>
      <c r="K24" s="41"/>
      <c r="L24" s="41"/>
      <c r="M24" s="41"/>
    </row>
    <row r="25" spans="1:13" x14ac:dyDescent="0.2">
      <c r="A25" s="35" t="s">
        <v>111</v>
      </c>
      <c r="B25" s="35" t="s">
        <v>62</v>
      </c>
      <c r="C25" s="36" t="s">
        <v>112</v>
      </c>
      <c r="D25" s="38">
        <v>-21.774999999999999</v>
      </c>
      <c r="E25" s="38">
        <v>-54.528100000000002</v>
      </c>
      <c r="F25" s="38">
        <v>329</v>
      </c>
      <c r="G25" s="40">
        <v>39625</v>
      </c>
      <c r="H25" s="38">
        <v>1</v>
      </c>
      <c r="I25" s="36" t="s">
        <v>113</v>
      </c>
      <c r="J25" s="41"/>
      <c r="K25" s="41"/>
      <c r="L25" s="41"/>
      <c r="M25" s="41"/>
    </row>
    <row r="26" spans="1:13" s="49" customFormat="1" ht="15" customHeight="1" x14ac:dyDescent="0.2">
      <c r="A26" s="46" t="s">
        <v>31</v>
      </c>
      <c r="B26" s="46" t="s">
        <v>62</v>
      </c>
      <c r="C26" s="36" t="s">
        <v>114</v>
      </c>
      <c r="D26" s="47">
        <v>-20.9817</v>
      </c>
      <c r="E26" s="47">
        <v>-54.971899999999998</v>
      </c>
      <c r="F26" s="47">
        <v>464</v>
      </c>
      <c r="G26" s="37" t="s">
        <v>115</v>
      </c>
      <c r="H26" s="36">
        <v>1</v>
      </c>
      <c r="I26" s="46" t="s">
        <v>116</v>
      </c>
      <c r="J26" s="48"/>
      <c r="K26" s="48"/>
      <c r="L26" s="48"/>
      <c r="M26" s="48"/>
    </row>
    <row r="27" spans="1:13" s="44" customFormat="1" x14ac:dyDescent="0.2">
      <c r="A27" s="35" t="s">
        <v>19</v>
      </c>
      <c r="B27" s="35" t="s">
        <v>62</v>
      </c>
      <c r="C27" s="36" t="s">
        <v>117</v>
      </c>
      <c r="D27" s="38">
        <v>-23.966899999999999</v>
      </c>
      <c r="E27" s="38">
        <v>-55.0242</v>
      </c>
      <c r="F27" s="38">
        <v>402</v>
      </c>
      <c r="G27" s="40">
        <v>39605</v>
      </c>
      <c r="H27" s="38">
        <v>1</v>
      </c>
      <c r="I27" s="36" t="s">
        <v>118</v>
      </c>
      <c r="J27" s="41"/>
      <c r="K27" s="41"/>
      <c r="L27" s="41"/>
      <c r="M27" s="41"/>
    </row>
    <row r="28" spans="1:13" s="51" customFormat="1" x14ac:dyDescent="0.2">
      <c r="A28" s="46" t="s">
        <v>48</v>
      </c>
      <c r="B28" s="46" t="s">
        <v>62</v>
      </c>
      <c r="C28" s="36" t="s">
        <v>119</v>
      </c>
      <c r="D28" s="36">
        <v>-17.634699999999999</v>
      </c>
      <c r="E28" s="36">
        <v>-54.760100000000001</v>
      </c>
      <c r="F28" s="36">
        <v>486</v>
      </c>
      <c r="G28" s="37" t="s">
        <v>120</v>
      </c>
      <c r="H28" s="36">
        <v>1</v>
      </c>
      <c r="I28" s="38" t="s">
        <v>121</v>
      </c>
      <c r="J28" s="50"/>
      <c r="K28" s="50"/>
      <c r="L28" s="50"/>
      <c r="M28" s="50"/>
    </row>
    <row r="29" spans="1:13" x14ac:dyDescent="0.2">
      <c r="A29" s="35" t="s">
        <v>20</v>
      </c>
      <c r="B29" s="35" t="s">
        <v>62</v>
      </c>
      <c r="C29" s="36" t="s">
        <v>122</v>
      </c>
      <c r="D29" s="38">
        <v>-20.783300000000001</v>
      </c>
      <c r="E29" s="38">
        <v>-51.7</v>
      </c>
      <c r="F29" s="38">
        <v>313</v>
      </c>
      <c r="G29" s="40">
        <v>37137</v>
      </c>
      <c r="H29" s="38">
        <v>1</v>
      </c>
      <c r="I29" s="36" t="s">
        <v>123</v>
      </c>
      <c r="J29" s="41"/>
      <c r="K29" s="41"/>
      <c r="L29" s="41"/>
      <c r="M29" s="41"/>
    </row>
    <row r="30" spans="1:13" ht="18" customHeight="1" x14ac:dyDescent="0.2">
      <c r="A30" s="52"/>
      <c r="B30" s="53"/>
      <c r="C30" s="54"/>
      <c r="D30" s="54"/>
      <c r="E30" s="54"/>
      <c r="F30" s="54"/>
      <c r="G30" s="32" t="s">
        <v>124</v>
      </c>
      <c r="H30" s="36">
        <f>SUM(H2:H29)</f>
        <v>28</v>
      </c>
      <c r="I30" s="52"/>
      <c r="J30" s="41"/>
      <c r="K30" s="41"/>
      <c r="L30" s="41"/>
      <c r="M30" s="41"/>
    </row>
    <row r="31" spans="1:13" x14ac:dyDescent="0.2">
      <c r="A31" s="41" t="s">
        <v>125</v>
      </c>
      <c r="B31" s="55"/>
      <c r="C31" s="55"/>
      <c r="D31" s="55"/>
      <c r="E31" s="55"/>
      <c r="F31" s="55"/>
      <c r="G31" s="41"/>
      <c r="H31" s="56"/>
      <c r="I31" s="41"/>
      <c r="J31" s="41"/>
      <c r="K31" s="41"/>
      <c r="L31" s="41"/>
      <c r="M31" s="41"/>
    </row>
    <row r="32" spans="1:13" x14ac:dyDescent="0.2">
      <c r="A32" s="57" t="s">
        <v>126</v>
      </c>
      <c r="B32" s="58"/>
      <c r="C32" s="58"/>
      <c r="D32" s="58"/>
      <c r="E32" s="58"/>
      <c r="F32" s="58"/>
      <c r="G32" s="41"/>
      <c r="H32" s="41"/>
      <c r="I32" s="41"/>
      <c r="J32" s="41"/>
      <c r="K32" s="41"/>
      <c r="L32" s="41"/>
      <c r="M32" s="41"/>
    </row>
    <row r="33" spans="1:13" x14ac:dyDescent="0.2">
      <c r="A33" s="41"/>
      <c r="B33" s="58"/>
      <c r="C33" s="58"/>
      <c r="D33" s="58"/>
      <c r="E33" s="58"/>
      <c r="F33" s="58"/>
      <c r="G33" s="41"/>
      <c r="H33" s="41"/>
      <c r="I33" s="41"/>
      <c r="J33" s="41"/>
      <c r="K33" s="41"/>
      <c r="L33" s="41"/>
      <c r="M33" s="41"/>
    </row>
    <row r="34" spans="1:13" x14ac:dyDescent="0.2">
      <c r="A34" s="41"/>
      <c r="B34" s="58"/>
      <c r="C34" s="58"/>
      <c r="D34" s="58"/>
      <c r="E34" s="58"/>
      <c r="F34" s="58"/>
      <c r="G34" s="41"/>
      <c r="H34" s="41"/>
      <c r="I34" s="41"/>
      <c r="J34" s="41"/>
      <c r="K34" s="41"/>
      <c r="L34" s="41"/>
      <c r="M34" s="41"/>
    </row>
    <row r="35" spans="1:13" x14ac:dyDescent="0.2">
      <c r="A35" s="41"/>
      <c r="B35" s="58"/>
      <c r="C35" s="58"/>
      <c r="D35" s="58"/>
      <c r="E35" s="58"/>
      <c r="F35" s="58"/>
      <c r="G35" s="41"/>
      <c r="H35" s="41"/>
      <c r="I35" s="41"/>
      <c r="J35" s="41"/>
      <c r="K35" s="41"/>
      <c r="L35" s="41"/>
      <c r="M35" s="41"/>
    </row>
    <row r="36" spans="1:13" x14ac:dyDescent="0.2">
      <c r="A36" s="41"/>
      <c r="B36" s="58"/>
      <c r="C36" s="58"/>
      <c r="D36" s="58"/>
      <c r="E36" s="58"/>
      <c r="F36" s="58"/>
      <c r="G36" s="41"/>
      <c r="H36" s="41"/>
      <c r="I36" s="41"/>
      <c r="J36" s="41"/>
      <c r="K36" s="41"/>
      <c r="L36" s="41"/>
      <c r="M36" s="41"/>
    </row>
    <row r="37" spans="1:13" x14ac:dyDescent="0.2">
      <c r="A37" s="41"/>
      <c r="B37" s="58"/>
      <c r="C37" s="58"/>
      <c r="D37" s="58"/>
      <c r="E37" s="58"/>
      <c r="F37" s="58"/>
      <c r="G37" s="41"/>
      <c r="H37" s="41"/>
      <c r="I37" s="41"/>
      <c r="J37" s="41"/>
      <c r="K37" s="41"/>
      <c r="L37" s="41"/>
      <c r="M37" s="41"/>
    </row>
    <row r="38" spans="1:13" x14ac:dyDescent="0.2">
      <c r="A38" s="41"/>
      <c r="B38" s="58"/>
      <c r="C38" s="58"/>
      <c r="D38" s="58"/>
      <c r="E38" s="58"/>
      <c r="F38" s="58"/>
      <c r="G38" s="41"/>
      <c r="H38" s="41"/>
      <c r="I38" s="41"/>
      <c r="J38" s="41"/>
      <c r="K38" s="41"/>
      <c r="L38" s="41"/>
      <c r="M38" s="41"/>
    </row>
    <row r="39" spans="1:13" x14ac:dyDescent="0.2">
      <c r="A39" s="41"/>
      <c r="B39" s="58"/>
      <c r="C39" s="58"/>
      <c r="D39" s="58"/>
      <c r="E39" s="58"/>
      <c r="F39" s="58"/>
      <c r="G39" s="41"/>
      <c r="H39" s="41"/>
      <c r="I39" s="41"/>
      <c r="J39" s="41"/>
      <c r="K39" s="41"/>
      <c r="L39" s="41"/>
      <c r="M39" s="41"/>
    </row>
    <row r="40" spans="1:13" x14ac:dyDescent="0.2">
      <c r="A40" s="41"/>
      <c r="B40" s="58"/>
      <c r="C40" s="58"/>
      <c r="D40" s="58"/>
      <c r="E40" s="58"/>
      <c r="F40" s="58"/>
      <c r="G40" s="41"/>
      <c r="H40" s="41"/>
      <c r="I40" s="41"/>
      <c r="J40" s="41"/>
      <c r="K40" s="41"/>
      <c r="L40" s="41"/>
      <c r="M40" s="41"/>
    </row>
    <row r="41" spans="1:13" x14ac:dyDescent="0.2">
      <c r="A41" s="41"/>
      <c r="B41" s="58"/>
      <c r="C41" s="58"/>
      <c r="D41" s="58"/>
      <c r="E41" s="58"/>
      <c r="F41" s="58"/>
      <c r="G41" s="41"/>
      <c r="H41" s="41"/>
      <c r="I41" s="41"/>
      <c r="J41" s="41"/>
      <c r="K41" s="41"/>
      <c r="L41" s="41"/>
      <c r="M41" s="41"/>
    </row>
    <row r="42" spans="1:13" x14ac:dyDescent="0.2">
      <c r="A42" s="41"/>
      <c r="B42" s="58"/>
      <c r="C42" s="58"/>
      <c r="D42" s="58"/>
      <c r="E42" s="58"/>
      <c r="F42" s="58"/>
      <c r="G42" s="41"/>
      <c r="H42" s="41"/>
      <c r="I42" s="41"/>
      <c r="J42" s="41"/>
      <c r="K42" s="41"/>
      <c r="L42" s="41"/>
      <c r="M42" s="41"/>
    </row>
    <row r="43" spans="1:13" x14ac:dyDescent="0.2">
      <c r="A43" s="41"/>
      <c r="B43" s="58"/>
      <c r="C43" s="58"/>
      <c r="D43" s="58"/>
      <c r="E43" s="58"/>
      <c r="F43" s="58"/>
      <c r="G43" s="41"/>
      <c r="H43" s="41"/>
      <c r="I43" s="41"/>
      <c r="J43" s="41"/>
      <c r="K43" s="41"/>
      <c r="L43" s="41"/>
      <c r="M43" s="41"/>
    </row>
    <row r="44" spans="1:13" x14ac:dyDescent="0.2">
      <c r="A44" s="41"/>
      <c r="B44" s="58"/>
      <c r="C44" s="58"/>
      <c r="D44" s="58"/>
      <c r="E44" s="58"/>
      <c r="F44" s="58"/>
      <c r="G44" s="41"/>
      <c r="H44" s="41"/>
      <c r="I44" s="41"/>
      <c r="J44" s="41"/>
      <c r="K44" s="41"/>
      <c r="L44" s="41"/>
      <c r="M44" s="41"/>
    </row>
    <row r="45" spans="1:13" x14ac:dyDescent="0.2">
      <c r="A45" s="41"/>
      <c r="B45" s="58"/>
      <c r="C45" s="58"/>
      <c r="D45" s="58"/>
      <c r="E45" s="58"/>
      <c r="F45" s="58"/>
      <c r="G45" s="41"/>
      <c r="H45" s="41"/>
      <c r="I45" s="41"/>
      <c r="J45" s="41"/>
      <c r="K45" s="41"/>
      <c r="L45" s="41"/>
      <c r="M45" s="41"/>
    </row>
    <row r="46" spans="1:13" x14ac:dyDescent="0.2">
      <c r="A46" s="41"/>
      <c r="B46" s="58"/>
      <c r="C46" s="58"/>
      <c r="D46" s="58"/>
      <c r="E46" s="58"/>
      <c r="F46" s="58"/>
      <c r="G46" s="41"/>
      <c r="H46" s="41"/>
      <c r="I46" s="41"/>
      <c r="J46" s="41"/>
      <c r="K46" s="41"/>
      <c r="L46" s="41"/>
      <c r="M46" s="41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zoomScale="90" zoomScaleNormal="90" workbookViewId="0">
      <selection activeCell="G65" sqref="G65"/>
    </sheetView>
  </sheetViews>
  <sheetFormatPr defaultRowHeight="12.75" x14ac:dyDescent="0.2"/>
  <cols>
    <col min="1" max="1" width="19.570312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7.28515625" style="11" bestFit="1" customWidth="1"/>
  </cols>
  <sheetData>
    <row r="1" spans="1:36" ht="20.100000000000001" customHeight="1" x14ac:dyDescent="0.2">
      <c r="A1" s="137" t="s">
        <v>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9"/>
    </row>
    <row r="2" spans="1:36" ht="20.100000000000001" customHeight="1" x14ac:dyDescent="0.2">
      <c r="A2" s="140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6"/>
    </row>
    <row r="3" spans="1:36" s="4" customFormat="1" ht="20.100000000000001" customHeight="1" x14ac:dyDescent="0.2">
      <c r="A3" s="140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25" t="s">
        <v>39</v>
      </c>
      <c r="AH3" s="88" t="s">
        <v>38</v>
      </c>
    </row>
    <row r="4" spans="1:36" s="5" customFormat="1" ht="20.100000000000001" customHeight="1" x14ac:dyDescent="0.2">
      <c r="A4" s="14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25" t="s">
        <v>37</v>
      </c>
      <c r="AH4" s="88" t="s">
        <v>37</v>
      </c>
    </row>
    <row r="5" spans="1:36" s="5" customFormat="1" ht="20.100000000000001" customHeight="1" x14ac:dyDescent="0.2">
      <c r="A5" s="129" t="s">
        <v>44</v>
      </c>
      <c r="B5" s="15">
        <f>[1]Agosto!$C$5</f>
        <v>27.5</v>
      </c>
      <c r="C5" s="15">
        <f>[1]Agosto!$C$6</f>
        <v>28.9</v>
      </c>
      <c r="D5" s="15">
        <f>[1]Agosto!$C$7</f>
        <v>31.7</v>
      </c>
      <c r="E5" s="15">
        <f>[1]Agosto!$C$8</f>
        <v>24.5</v>
      </c>
      <c r="F5" s="15">
        <f>[1]Agosto!$C$9</f>
        <v>23.4</v>
      </c>
      <c r="G5" s="15">
        <f>[1]Agosto!$C$10</f>
        <v>20.7</v>
      </c>
      <c r="H5" s="15">
        <f>[1]Agosto!$C$11</f>
        <v>26.6</v>
      </c>
      <c r="I5" s="15">
        <f>[1]Agosto!$C$12</f>
        <v>33.4</v>
      </c>
      <c r="J5" s="15">
        <f>[1]Agosto!$C$13</f>
        <v>23.5</v>
      </c>
      <c r="K5" s="15">
        <f>[1]Agosto!$C$14</f>
        <v>24.1</v>
      </c>
      <c r="L5" s="15">
        <f>[1]Agosto!$C$15</f>
        <v>28.5</v>
      </c>
      <c r="M5" s="15">
        <f>[1]Agosto!$C$16</f>
        <v>30.1</v>
      </c>
      <c r="N5" s="15">
        <f>[1]Agosto!$C$17</f>
        <v>31</v>
      </c>
      <c r="O5" s="15">
        <f>[1]Agosto!$C$18</f>
        <v>34.1</v>
      </c>
      <c r="P5" s="15">
        <f>[1]Agosto!$C$19</f>
        <v>30.9</v>
      </c>
      <c r="Q5" s="15">
        <f>[1]Agosto!$C$20</f>
        <v>26.7</v>
      </c>
      <c r="R5" s="15">
        <f>[1]Agosto!$C$21</f>
        <v>30.9</v>
      </c>
      <c r="S5" s="15">
        <f>[1]Agosto!$C$22</f>
        <v>33.1</v>
      </c>
      <c r="T5" s="15">
        <f>[1]Agosto!$C$23</f>
        <v>35.200000000000003</v>
      </c>
      <c r="U5" s="15">
        <f>[1]Agosto!$C$24</f>
        <v>34.4</v>
      </c>
      <c r="V5" s="15">
        <f>[1]Agosto!$C$25</f>
        <v>24.9</v>
      </c>
      <c r="W5" s="15">
        <f>[1]Agosto!$C$26</f>
        <v>21.1</v>
      </c>
      <c r="X5" s="15">
        <f>[1]Agosto!$C$27</f>
        <v>34.700000000000003</v>
      </c>
      <c r="Y5" s="15">
        <f>[1]Agosto!$C$28</f>
        <v>37.9</v>
      </c>
      <c r="Z5" s="15">
        <f>[1]Agosto!$C$29</f>
        <v>29.7</v>
      </c>
      <c r="AA5" s="15">
        <f>[1]Agosto!$C$30</f>
        <v>26.5</v>
      </c>
      <c r="AB5" s="15">
        <f>[1]Agosto!$C$31</f>
        <v>31.3</v>
      </c>
      <c r="AC5" s="15">
        <f>[1]Agosto!$C$32</f>
        <v>35.5</v>
      </c>
      <c r="AD5" s="15">
        <f>[1]Agosto!$C$33</f>
        <v>35.6</v>
      </c>
      <c r="AE5" s="15">
        <f>[1]Agosto!$C$34</f>
        <v>37.799999999999997</v>
      </c>
      <c r="AF5" s="15">
        <f>[1]Agosto!$C$35</f>
        <v>37.5</v>
      </c>
      <c r="AG5" s="26">
        <f>MAX(B5:AF5)</f>
        <v>37.9</v>
      </c>
      <c r="AH5" s="90">
        <f>AVERAGE(B5:AF5)</f>
        <v>30.054838709677419</v>
      </c>
    </row>
    <row r="6" spans="1:36" ht="17.100000000000001" customHeight="1" x14ac:dyDescent="0.2">
      <c r="A6" s="129" t="s">
        <v>0</v>
      </c>
      <c r="B6" s="15">
        <f>[2]Agosto!$C$5</f>
        <v>25.3</v>
      </c>
      <c r="C6" s="15">
        <f>[2]Agosto!$C$6</f>
        <v>25</v>
      </c>
      <c r="D6" s="15">
        <f>[2]Agosto!$C$7</f>
        <v>18.5</v>
      </c>
      <c r="E6" s="15">
        <f>[2]Agosto!$C$8</f>
        <v>19.100000000000001</v>
      </c>
      <c r="F6" s="15">
        <f>[2]Agosto!$C$9</f>
        <v>17.600000000000001</v>
      </c>
      <c r="G6" s="15">
        <f>[2]Agosto!$C$10</f>
        <v>23.7</v>
      </c>
      <c r="H6" s="15">
        <f>[2]Agosto!$C$11</f>
        <v>24</v>
      </c>
      <c r="I6" s="15">
        <f>[2]Agosto!$C$12</f>
        <v>22.9</v>
      </c>
      <c r="J6" s="15">
        <f>[2]Agosto!$C$13</f>
        <v>19.5</v>
      </c>
      <c r="K6" s="15">
        <f>[2]Agosto!$C$14</f>
        <v>21.1</v>
      </c>
      <c r="L6" s="15">
        <f>[2]Agosto!$C$15</f>
        <v>25.1</v>
      </c>
      <c r="M6" s="15">
        <f>[2]Agosto!$C$16</f>
        <v>28.5</v>
      </c>
      <c r="N6" s="15">
        <f>[2]Agosto!$C$17</f>
        <v>28.6</v>
      </c>
      <c r="O6" s="15">
        <f>[2]Agosto!$C$18</f>
        <v>30.1</v>
      </c>
      <c r="P6" s="15">
        <f>[2]Agosto!$C$19</f>
        <v>23.2</v>
      </c>
      <c r="Q6" s="15">
        <f>[2]Agosto!$C$20</f>
        <v>26</v>
      </c>
      <c r="R6" s="15">
        <f>[2]Agosto!$C$21</f>
        <v>27.3</v>
      </c>
      <c r="S6" s="15">
        <f>[2]Agosto!$C$22</f>
        <v>29.2</v>
      </c>
      <c r="T6" s="15">
        <f>[2]Agosto!$C$23</f>
        <v>31.2</v>
      </c>
      <c r="U6" s="15">
        <f>[2]Agosto!$C$24</f>
        <v>21.1</v>
      </c>
      <c r="V6" s="15">
        <f>[2]Agosto!$C$25</f>
        <v>13.2</v>
      </c>
      <c r="W6" s="15">
        <f>[2]Agosto!$C$26</f>
        <v>15.7</v>
      </c>
      <c r="X6" s="15">
        <f>[2]Agosto!$C$27</f>
        <v>28.3</v>
      </c>
      <c r="Y6" s="15">
        <f>[2]Agosto!$C$28</f>
        <v>33.200000000000003</v>
      </c>
      <c r="Z6" s="15">
        <f>[2]Agosto!$C$29</f>
        <v>20.5</v>
      </c>
      <c r="AA6" s="15">
        <f>[2]Agosto!$C$30</f>
        <v>21.3</v>
      </c>
      <c r="AB6" s="15">
        <f>[2]Agosto!$C$31</f>
        <v>26.4</v>
      </c>
      <c r="AC6" s="15">
        <f>[2]Agosto!$C$32</f>
        <v>31.2</v>
      </c>
      <c r="AD6" s="15">
        <f>[2]Agosto!$C$33</f>
        <v>33.9</v>
      </c>
      <c r="AE6" s="15">
        <f>[2]Agosto!$C$34</f>
        <v>36.1</v>
      </c>
      <c r="AF6" s="15">
        <f>[2]Agosto!$C$35</f>
        <v>33.4</v>
      </c>
      <c r="AG6" s="23">
        <f t="shared" ref="AG6:AG16" si="1">MAX(B6:AF6)</f>
        <v>36.1</v>
      </c>
      <c r="AH6" s="91">
        <f t="shared" ref="AH6:AH16" si="2">AVERAGE(B6:AF6)</f>
        <v>25.167741935483868</v>
      </c>
    </row>
    <row r="7" spans="1:36" ht="17.100000000000001" customHeight="1" x14ac:dyDescent="0.2">
      <c r="A7" s="129" t="s">
        <v>1</v>
      </c>
      <c r="B7" s="15">
        <f>[3]Agosto!$C$5</f>
        <v>28.3</v>
      </c>
      <c r="C7" s="15">
        <f>[3]Agosto!$C$6</f>
        <v>30.8</v>
      </c>
      <c r="D7" s="15">
        <f>[3]Agosto!$C$7</f>
        <v>24.2</v>
      </c>
      <c r="E7" s="15">
        <f>[3]Agosto!$C$8</f>
        <v>20</v>
      </c>
      <c r="F7" s="15">
        <f>[3]Agosto!$C$9</f>
        <v>18.100000000000001</v>
      </c>
      <c r="G7" s="15">
        <f>[3]Agosto!$C$10</f>
        <v>23.8</v>
      </c>
      <c r="H7" s="15">
        <f>[3]Agosto!$C$11</f>
        <v>29.6</v>
      </c>
      <c r="I7" s="15">
        <f>[3]Agosto!$C$12</f>
        <v>32.200000000000003</v>
      </c>
      <c r="J7" s="15">
        <f>[3]Agosto!$C$13</f>
        <v>24.8</v>
      </c>
      <c r="K7" s="15">
        <f>[3]Agosto!$C$14</f>
        <v>24.5</v>
      </c>
      <c r="L7" s="15">
        <f>[3]Agosto!$C$15</f>
        <v>28.7</v>
      </c>
      <c r="M7" s="15">
        <f>[3]Agosto!$C$16</f>
        <v>32.9</v>
      </c>
      <c r="N7" s="15">
        <f>[3]Agosto!$C$17</f>
        <v>33</v>
      </c>
      <c r="O7" s="15">
        <f>[3]Agosto!$C$18</f>
        <v>34.200000000000003</v>
      </c>
      <c r="P7" s="15">
        <f>[3]Agosto!$C$19</f>
        <v>25.1</v>
      </c>
      <c r="Q7" s="15">
        <f>[3]Agosto!$C$20</f>
        <v>27.5</v>
      </c>
      <c r="R7" s="15">
        <f>[3]Agosto!$C$21</f>
        <v>31.2</v>
      </c>
      <c r="S7" s="15">
        <f>[3]Agosto!$C$22</f>
        <v>34.1</v>
      </c>
      <c r="T7" s="15">
        <f>[3]Agosto!$C$23</f>
        <v>34.200000000000003</v>
      </c>
      <c r="U7" s="15">
        <f>[3]Agosto!$C$24</f>
        <v>25</v>
      </c>
      <c r="V7" s="15">
        <f>[3]Agosto!$C$25</f>
        <v>18.2</v>
      </c>
      <c r="W7" s="15">
        <f>[3]Agosto!$C$26</f>
        <v>16.399999999999999</v>
      </c>
      <c r="X7" s="15">
        <f>[3]Agosto!$C$27</f>
        <v>31.8</v>
      </c>
      <c r="Y7" s="15">
        <f>[3]Agosto!$C$28</f>
        <v>34.700000000000003</v>
      </c>
      <c r="Z7" s="15">
        <f>[3]Agosto!$C$29</f>
        <v>27.2</v>
      </c>
      <c r="AA7" s="15">
        <f>[3]Agosto!$C$30</f>
        <v>25.8</v>
      </c>
      <c r="AB7" s="15">
        <f>[3]Agosto!$C$31</f>
        <v>29.7</v>
      </c>
      <c r="AC7" s="15">
        <f>[3]Agosto!$C$32</f>
        <v>35.299999999999997</v>
      </c>
      <c r="AD7" s="15">
        <f>[3]Agosto!$C$33</f>
        <v>36.5</v>
      </c>
      <c r="AE7" s="15">
        <f>[3]Agosto!$C$34</f>
        <v>36.700000000000003</v>
      </c>
      <c r="AF7" s="15">
        <f>[3]Agosto!$C$35</f>
        <v>35</v>
      </c>
      <c r="AG7" s="23">
        <f t="shared" si="1"/>
        <v>36.700000000000003</v>
      </c>
      <c r="AH7" s="91">
        <f t="shared" si="2"/>
        <v>28.693548387096779</v>
      </c>
    </row>
    <row r="8" spans="1:36" ht="17.100000000000001" customHeight="1" x14ac:dyDescent="0.2">
      <c r="A8" s="129" t="s">
        <v>71</v>
      </c>
      <c r="B8" s="15">
        <f>[4]Agosto!$C$5</f>
        <v>27.3</v>
      </c>
      <c r="C8" s="15">
        <f>[4]Agosto!$C$6</f>
        <v>27.4</v>
      </c>
      <c r="D8" s="15">
        <f>[4]Agosto!$C$7</f>
        <v>24.5</v>
      </c>
      <c r="E8" s="15">
        <f>[4]Agosto!$C$8</f>
        <v>22.7</v>
      </c>
      <c r="F8" s="15">
        <f>[4]Agosto!$C$9</f>
        <v>20.3</v>
      </c>
      <c r="G8" s="15">
        <f>[4]Agosto!$C$10</f>
        <v>18.600000000000001</v>
      </c>
      <c r="H8" s="15">
        <f>[4]Agosto!$C$11</f>
        <v>20.5</v>
      </c>
      <c r="I8" s="15">
        <f>[4]Agosto!$C$12</f>
        <v>25.4</v>
      </c>
      <c r="J8" s="15">
        <f>[4]Agosto!$C$13</f>
        <v>21.3</v>
      </c>
      <c r="K8" s="15">
        <f>[4]Agosto!$C$14</f>
        <v>21</v>
      </c>
      <c r="L8" s="15">
        <f>[4]Agosto!$C$15</f>
        <v>25.1</v>
      </c>
      <c r="M8" s="15">
        <f>[4]Agosto!$C$16</f>
        <v>27.1</v>
      </c>
      <c r="N8" s="15">
        <f>[4]Agosto!$C$17</f>
        <v>27</v>
      </c>
      <c r="O8" s="15">
        <f>[4]Agosto!$C$18</f>
        <v>30.4</v>
      </c>
      <c r="P8" s="15">
        <f>[4]Agosto!$C$19</f>
        <v>27.9</v>
      </c>
      <c r="Q8" s="15">
        <f>[4]Agosto!$C$20</f>
        <v>21.2</v>
      </c>
      <c r="R8" s="15">
        <f>[4]Agosto!$C$21</f>
        <v>27.8</v>
      </c>
      <c r="S8" s="15">
        <f>[4]Agosto!$C$22</f>
        <v>28.6</v>
      </c>
      <c r="T8" s="15">
        <f>[4]Agosto!$C$23</f>
        <v>32.4</v>
      </c>
      <c r="U8" s="15">
        <f>[4]Agosto!$C$24</f>
        <v>31.5</v>
      </c>
      <c r="V8" s="15">
        <f>[4]Agosto!$C$25</f>
        <v>23.3</v>
      </c>
      <c r="W8" s="15">
        <f>[4]Agosto!$C$26</f>
        <v>17</v>
      </c>
      <c r="X8" s="15">
        <f>[4]Agosto!$C$27</f>
        <v>29.8</v>
      </c>
      <c r="Y8" s="15">
        <f>[4]Agosto!$C$28</f>
        <v>34.799999999999997</v>
      </c>
      <c r="Z8" s="15">
        <f>[4]Agosto!$C$29</f>
        <v>28.6</v>
      </c>
      <c r="AA8" s="15">
        <f>[4]Agosto!$C$30</f>
        <v>24.1</v>
      </c>
      <c r="AB8" s="15">
        <f>[4]Agosto!$C$31</f>
        <v>26</v>
      </c>
      <c r="AC8" s="15">
        <f>[4]Agosto!$C$32</f>
        <v>31.7</v>
      </c>
      <c r="AD8" s="15">
        <f>[4]Agosto!$C$33</f>
        <v>32.5</v>
      </c>
      <c r="AE8" s="15">
        <f>[4]Agosto!$C$34</f>
        <v>35.6</v>
      </c>
      <c r="AF8" s="15">
        <f>[4]Agosto!$C$35</f>
        <v>36.200000000000003</v>
      </c>
      <c r="AG8" s="22">
        <f t="shared" si="1"/>
        <v>36.200000000000003</v>
      </c>
      <c r="AH8" s="91">
        <f t="shared" si="2"/>
        <v>26.696774193548389</v>
      </c>
    </row>
    <row r="9" spans="1:36" ht="17.100000000000001" customHeight="1" x14ac:dyDescent="0.2">
      <c r="A9" s="129" t="s">
        <v>45</v>
      </c>
      <c r="B9" s="15">
        <f>[5]Agosto!$C$5</f>
        <v>24.7</v>
      </c>
      <c r="C9" s="15">
        <f>[5]Agosto!$C$6</f>
        <v>24.8</v>
      </c>
      <c r="D9" s="15">
        <f>[5]Agosto!$C$7</f>
        <v>19.2</v>
      </c>
      <c r="E9" s="15">
        <f>[5]Agosto!$C$8</f>
        <v>18.399999999999999</v>
      </c>
      <c r="F9" s="15">
        <f>[5]Agosto!$C$9</f>
        <v>15.7</v>
      </c>
      <c r="G9" s="15">
        <f>[5]Agosto!$C$10</f>
        <v>25.2</v>
      </c>
      <c r="H9" s="15">
        <f>[5]Agosto!$C$11</f>
        <v>27.8</v>
      </c>
      <c r="I9" s="15">
        <f>[5]Agosto!$C$12</f>
        <v>27.4</v>
      </c>
      <c r="J9" s="15">
        <f>[5]Agosto!$C$13</f>
        <v>21</v>
      </c>
      <c r="K9" s="15">
        <f>[5]Agosto!$C$14</f>
        <v>22.9</v>
      </c>
      <c r="L9" s="15">
        <f>[5]Agosto!$C$15</f>
        <v>28.6</v>
      </c>
      <c r="M9" s="15">
        <f>[5]Agosto!$C$16</f>
        <v>32.299999999999997</v>
      </c>
      <c r="N9" s="15">
        <f>[5]Agosto!$C$17</f>
        <v>32.700000000000003</v>
      </c>
      <c r="O9" s="15">
        <f>[5]Agosto!$C$18</f>
        <v>30.4</v>
      </c>
      <c r="P9" s="15">
        <f>[5]Agosto!$C$19</f>
        <v>18.8</v>
      </c>
      <c r="Q9" s="15">
        <f>[5]Agosto!$C$20</f>
        <v>27.4</v>
      </c>
      <c r="R9" s="15">
        <f>[5]Agosto!$C$21</f>
        <v>30.3</v>
      </c>
      <c r="S9" s="15">
        <f>[5]Agosto!$C$22</f>
        <v>32.799999999999997</v>
      </c>
      <c r="T9" s="15">
        <f>[5]Agosto!$C$23</f>
        <v>28.8</v>
      </c>
      <c r="U9" s="15">
        <f>[5]Agosto!$C$24</f>
        <v>20.399999999999999</v>
      </c>
      <c r="V9" s="15">
        <f>[5]Agosto!$C$25</f>
        <v>12</v>
      </c>
      <c r="W9" s="15">
        <f>[5]Agosto!$C$26</f>
        <v>12.7</v>
      </c>
      <c r="X9" s="15">
        <f>[5]Agosto!$C$27</f>
        <v>30.4</v>
      </c>
      <c r="Y9" s="15">
        <f>[5]Agosto!$C$28</f>
        <v>34.1</v>
      </c>
      <c r="Z9" s="15">
        <f>[5]Agosto!$C$29</f>
        <v>21.4</v>
      </c>
      <c r="AA9" s="15">
        <f>[5]Agosto!$C$30</f>
        <v>23.6</v>
      </c>
      <c r="AB9" s="15">
        <f>[5]Agosto!$C$31</f>
        <v>28.5</v>
      </c>
      <c r="AC9" s="15">
        <f>[5]Agosto!$C$32</f>
        <v>34.4</v>
      </c>
      <c r="AD9" s="15">
        <f>[5]Agosto!$C$33</f>
        <v>36</v>
      </c>
      <c r="AE9" s="15">
        <f>[5]Agosto!$C$34</f>
        <v>36.4</v>
      </c>
      <c r="AF9" s="15">
        <f>[5]Agosto!$C$35</f>
        <v>36.1</v>
      </c>
      <c r="AG9" s="23">
        <f t="shared" ref="AG9" si="3">MAX(B9:AF9)</f>
        <v>36.4</v>
      </c>
      <c r="AH9" s="91">
        <f t="shared" ref="AH9" si="4">AVERAGE(B9:AF9)</f>
        <v>26.296774193548384</v>
      </c>
    </row>
    <row r="10" spans="1:36" ht="17.100000000000001" customHeight="1" x14ac:dyDescent="0.2">
      <c r="A10" s="129" t="s">
        <v>2</v>
      </c>
      <c r="B10" s="15">
        <f>[6]Agosto!$C$5</f>
        <v>28</v>
      </c>
      <c r="C10" s="15">
        <f>[6]Agosto!$C$6</f>
        <v>30.3</v>
      </c>
      <c r="D10" s="15">
        <f>[6]Agosto!$C$7</f>
        <v>30</v>
      </c>
      <c r="E10" s="15">
        <f>[6]Agosto!$C$8</f>
        <v>21</v>
      </c>
      <c r="F10" s="15">
        <f>[6]Agosto!$C$9</f>
        <v>17.7</v>
      </c>
      <c r="G10" s="15">
        <f>[6]Agosto!$C$10</f>
        <v>22.7</v>
      </c>
      <c r="H10" s="15">
        <f>[6]Agosto!$C$11</f>
        <v>29</v>
      </c>
      <c r="I10" s="15">
        <f>[6]Agosto!$C$12</f>
        <v>31.4</v>
      </c>
      <c r="J10" s="15">
        <f>[6]Agosto!$C$13</f>
        <v>23.3</v>
      </c>
      <c r="K10" s="15">
        <f>[6]Agosto!$C$14</f>
        <v>23.5</v>
      </c>
      <c r="L10" s="15">
        <f>[6]Agosto!$C$15</f>
        <v>28.2</v>
      </c>
      <c r="M10" s="15">
        <f>[6]Agosto!$C$16</f>
        <v>31.4</v>
      </c>
      <c r="N10" s="15">
        <f>[6]Agosto!$C$17</f>
        <v>31.2</v>
      </c>
      <c r="O10" s="15">
        <f>[6]Agosto!$C$18</f>
        <v>33.799999999999997</v>
      </c>
      <c r="P10" s="15">
        <f>[6]Agosto!$C$19</f>
        <v>26.6</v>
      </c>
      <c r="Q10" s="15">
        <f>[6]Agosto!$C$20</f>
        <v>26.1</v>
      </c>
      <c r="R10" s="15">
        <f>[6]Agosto!$C$21</f>
        <v>29.7</v>
      </c>
      <c r="S10" s="15">
        <f>[6]Agosto!$C$22</f>
        <v>32</v>
      </c>
      <c r="T10" s="15">
        <f>[6]Agosto!$C$23</f>
        <v>33.700000000000003</v>
      </c>
      <c r="U10" s="15">
        <f>[6]Agosto!$C$24</f>
        <v>25.5</v>
      </c>
      <c r="V10" s="15">
        <f>[6]Agosto!$C$25</f>
        <v>21.8</v>
      </c>
      <c r="W10" s="15">
        <f>[6]Agosto!$C$26</f>
        <v>16.600000000000001</v>
      </c>
      <c r="X10" s="15">
        <f>[6]Agosto!$C$27</f>
        <v>31.4</v>
      </c>
      <c r="Y10" s="15">
        <f>[6]Agosto!$C$28</f>
        <v>32.1</v>
      </c>
      <c r="Z10" s="15">
        <f>[6]Agosto!$C$29</f>
        <v>26.9</v>
      </c>
      <c r="AA10" s="15">
        <f>[6]Agosto!$C$30</f>
        <v>23.6</v>
      </c>
      <c r="AB10" s="15">
        <f>[6]Agosto!$C$31</f>
        <v>29.5</v>
      </c>
      <c r="AC10" s="15">
        <f>[6]Agosto!$C$32</f>
        <v>33.9</v>
      </c>
      <c r="AD10" s="15">
        <f>[6]Agosto!$C$33</f>
        <v>34.4</v>
      </c>
      <c r="AE10" s="15">
        <f>[6]Agosto!$C$34</f>
        <v>34.200000000000003</v>
      </c>
      <c r="AF10" s="15">
        <f>[6]Agosto!$C$35</f>
        <v>33.299999999999997</v>
      </c>
      <c r="AG10" s="23">
        <f t="shared" si="1"/>
        <v>34.4</v>
      </c>
      <c r="AH10" s="91">
        <f t="shared" si="2"/>
        <v>28.154838709677417</v>
      </c>
    </row>
    <row r="11" spans="1:36" ht="17.100000000000001" customHeight="1" x14ac:dyDescent="0.2">
      <c r="A11" s="129" t="s">
        <v>3</v>
      </c>
      <c r="B11" s="15">
        <f>[7]Agosto!$C$5</f>
        <v>30.3</v>
      </c>
      <c r="C11" s="15">
        <f>[7]Agosto!$C$6</f>
        <v>31.4</v>
      </c>
      <c r="D11" s="15">
        <f>[7]Agosto!$C$7</f>
        <v>35.200000000000003</v>
      </c>
      <c r="E11" s="15">
        <f>[7]Agosto!$C$8</f>
        <v>30.3</v>
      </c>
      <c r="F11" s="15">
        <f>[7]Agosto!$C$9</f>
        <v>28.4</v>
      </c>
      <c r="G11" s="15">
        <f>[7]Agosto!$C$10</f>
        <v>23.5</v>
      </c>
      <c r="H11" s="15">
        <f>[7]Agosto!$C$11</f>
        <v>30.5</v>
      </c>
      <c r="I11" s="15">
        <f>[7]Agosto!$C$12</f>
        <v>35</v>
      </c>
      <c r="J11" s="15">
        <f>[7]Agosto!$C$13</f>
        <v>27.9</v>
      </c>
      <c r="K11" s="15">
        <f>[7]Agosto!$C$14</f>
        <v>26.9</v>
      </c>
      <c r="L11" s="15">
        <f>[7]Agosto!$C$15</f>
        <v>30</v>
      </c>
      <c r="M11" s="15">
        <f>[7]Agosto!$C$16</f>
        <v>30.8</v>
      </c>
      <c r="N11" s="15">
        <f>[7]Agosto!$C$17</f>
        <v>31.2</v>
      </c>
      <c r="O11" s="15">
        <f>[7]Agosto!$C$18</f>
        <v>34.9</v>
      </c>
      <c r="P11" s="15">
        <f>[7]Agosto!$C$19</f>
        <v>34.4</v>
      </c>
      <c r="Q11" s="15">
        <f>[7]Agosto!$C$20</f>
        <v>29.9</v>
      </c>
      <c r="R11" s="15">
        <f>[7]Agosto!$C$21</f>
        <v>32.4</v>
      </c>
      <c r="S11" s="15">
        <f>[7]Agosto!$C$22</f>
        <v>32.4</v>
      </c>
      <c r="T11" s="15">
        <f>[7]Agosto!$C$23</f>
        <v>33.799999999999997</v>
      </c>
      <c r="U11" s="15">
        <f>[7]Agosto!$C$24</f>
        <v>34.6</v>
      </c>
      <c r="V11" s="15">
        <f>[7]Agosto!$C$25</f>
        <v>31.9</v>
      </c>
      <c r="W11" s="15">
        <f>[7]Agosto!$C$26</f>
        <v>29.6</v>
      </c>
      <c r="X11" s="15">
        <f>[7]Agosto!$C$27</f>
        <v>34.4</v>
      </c>
      <c r="Y11" s="15">
        <f>[7]Agosto!$C$28</f>
        <v>35.9</v>
      </c>
      <c r="Z11" s="15">
        <f>[7]Agosto!$C$29</f>
        <v>25.8</v>
      </c>
      <c r="AA11" s="15">
        <f>[7]Agosto!$C$30</f>
        <v>27.1</v>
      </c>
      <c r="AB11" s="15">
        <f>[7]Agosto!$C$31</f>
        <v>30.8</v>
      </c>
      <c r="AC11" s="15">
        <f>[7]Agosto!$C$32</f>
        <v>33.9</v>
      </c>
      <c r="AD11" s="15">
        <f>[7]Agosto!$C$33</f>
        <v>33.4</v>
      </c>
      <c r="AE11" s="15">
        <f>[7]Agosto!$C$34</f>
        <v>35.200000000000003</v>
      </c>
      <c r="AF11" s="15">
        <f>[7]Agosto!$C$35</f>
        <v>36.4</v>
      </c>
      <c r="AG11" s="23">
        <f t="shared" si="1"/>
        <v>36.4</v>
      </c>
      <c r="AH11" s="91">
        <f t="shared" si="2"/>
        <v>31.554838709677409</v>
      </c>
    </row>
    <row r="12" spans="1:36" ht="17.100000000000001" customHeight="1" x14ac:dyDescent="0.2">
      <c r="A12" s="129" t="s">
        <v>4</v>
      </c>
      <c r="B12" s="15">
        <f>[8]Agosto!$C$5</f>
        <v>27.6</v>
      </c>
      <c r="C12" s="15">
        <f>[8]Agosto!$C$6</f>
        <v>30.1</v>
      </c>
      <c r="D12" s="15">
        <f>[8]Agosto!$C$7</f>
        <v>33.200000000000003</v>
      </c>
      <c r="E12" s="15">
        <f>[8]Agosto!$C$8</f>
        <v>27.3</v>
      </c>
      <c r="F12" s="15">
        <f>[8]Agosto!$C$9</f>
        <v>25</v>
      </c>
      <c r="G12" s="15">
        <f>[8]Agosto!$C$10</f>
        <v>19.399999999999999</v>
      </c>
      <c r="H12" s="15">
        <f>[8]Agosto!$C$11</f>
        <v>30</v>
      </c>
      <c r="I12" s="15">
        <f>[8]Agosto!$C$12</f>
        <v>33</v>
      </c>
      <c r="J12" s="15">
        <f>[8]Agosto!$C$13</f>
        <v>24</v>
      </c>
      <c r="K12" s="15">
        <f>[8]Agosto!$C$14</f>
        <v>25.3</v>
      </c>
      <c r="L12" s="15">
        <f>[8]Agosto!$C$15</f>
        <v>27.3</v>
      </c>
      <c r="M12" s="15">
        <f>[8]Agosto!$C$16</f>
        <v>29.4</v>
      </c>
      <c r="N12" s="15">
        <f>[8]Agosto!$C$17</f>
        <v>30.9</v>
      </c>
      <c r="O12" s="15">
        <f>[8]Agosto!$C$18</f>
        <v>33.1</v>
      </c>
      <c r="P12" s="15">
        <f>[8]Agosto!$C$19</f>
        <v>32.299999999999997</v>
      </c>
      <c r="Q12" s="15">
        <f>[8]Agosto!$C$20</f>
        <v>26.8</v>
      </c>
      <c r="R12" s="15">
        <f>[8]Agosto!$C$21</f>
        <v>29.6</v>
      </c>
      <c r="S12" s="15">
        <f>[8]Agosto!$C$22</f>
        <v>29.8</v>
      </c>
      <c r="T12" s="15">
        <f>[8]Agosto!$C$23</f>
        <v>31.5</v>
      </c>
      <c r="U12" s="15">
        <f>[8]Agosto!$C$24</f>
        <v>32.4</v>
      </c>
      <c r="V12" s="15">
        <f>[8]Agosto!$C$25</f>
        <v>28.8</v>
      </c>
      <c r="W12" s="15">
        <f>[8]Agosto!$C$26</f>
        <v>25.6</v>
      </c>
      <c r="X12" s="15">
        <f>[8]Agosto!$C$27</f>
        <v>32.700000000000003</v>
      </c>
      <c r="Y12" s="15">
        <f>[8]Agosto!$C$28</f>
        <v>33.6</v>
      </c>
      <c r="Z12" s="15">
        <f>[8]Agosto!$C$29</f>
        <v>23.1</v>
      </c>
      <c r="AA12" s="15">
        <f>[8]Agosto!$C$30</f>
        <v>22.9</v>
      </c>
      <c r="AB12" s="15">
        <f>[8]Agosto!$C$31</f>
        <v>29.2</v>
      </c>
      <c r="AC12" s="15">
        <f>[8]Agosto!$C$32</f>
        <v>31.6</v>
      </c>
      <c r="AD12" s="15">
        <f>[8]Agosto!$C$33</f>
        <v>31.2</v>
      </c>
      <c r="AE12" s="15">
        <f>[8]Agosto!$C$34</f>
        <v>33</v>
      </c>
      <c r="AF12" s="15">
        <f>[8]Agosto!$C$35</f>
        <v>33.200000000000003</v>
      </c>
      <c r="AG12" s="23">
        <f t="shared" si="1"/>
        <v>33.6</v>
      </c>
      <c r="AH12" s="91">
        <f t="shared" si="2"/>
        <v>29.12580645161291</v>
      </c>
    </row>
    <row r="13" spans="1:36" ht="17.100000000000001" customHeight="1" x14ac:dyDescent="0.2">
      <c r="A13" s="129" t="s">
        <v>5</v>
      </c>
      <c r="B13" s="15">
        <f>[9]Agosto!$C$5</f>
        <v>25.1</v>
      </c>
      <c r="C13" s="15">
        <f>[9]Agosto!$C$6</f>
        <v>27.8</v>
      </c>
      <c r="D13" s="15">
        <f>[9]Agosto!$C$7</f>
        <v>26.7</v>
      </c>
      <c r="E13" s="15">
        <f>[9]Agosto!$C$8</f>
        <v>22.6</v>
      </c>
      <c r="F13" s="15" t="str">
        <f>[9]Agosto!$C$9</f>
        <v>*</v>
      </c>
      <c r="G13" s="15" t="str">
        <f>[9]Agosto!$C$10</f>
        <v>*</v>
      </c>
      <c r="H13" s="15">
        <f>[9]Agosto!$C$11</f>
        <v>27.7</v>
      </c>
      <c r="I13" s="15">
        <f>[9]Agosto!$C$12</f>
        <v>31</v>
      </c>
      <c r="J13" s="15">
        <f>[9]Agosto!$C$13</f>
        <v>23</v>
      </c>
      <c r="K13" s="15">
        <f>[9]Agosto!$C$14</f>
        <v>24.7</v>
      </c>
      <c r="L13" s="15">
        <f>[9]Agosto!$C$15</f>
        <v>27.3</v>
      </c>
      <c r="M13" s="15">
        <f>[9]Agosto!$C$16</f>
        <v>29.2</v>
      </c>
      <c r="N13" s="15">
        <f>[9]Agosto!$C$17</f>
        <v>27.1</v>
      </c>
      <c r="O13" s="15" t="str">
        <f>[9]Agosto!$C$18</f>
        <v>*</v>
      </c>
      <c r="P13" s="15" t="str">
        <f>[9]Agosto!$C$19</f>
        <v>*</v>
      </c>
      <c r="Q13" s="15">
        <f>[9]Agosto!$C$20</f>
        <v>28.6</v>
      </c>
      <c r="R13" s="15">
        <f>[9]Agosto!$C$21</f>
        <v>30.3</v>
      </c>
      <c r="S13" s="15">
        <f>[9]Agosto!$C$22</f>
        <v>31.1</v>
      </c>
      <c r="T13" s="15">
        <f>[9]Agosto!$C$23</f>
        <v>32.200000000000003</v>
      </c>
      <c r="U13" s="15">
        <f>[9]Agosto!$C$24</f>
        <v>18.8</v>
      </c>
      <c r="V13" s="15" t="str">
        <f>[9]Agosto!$C$25</f>
        <v>*</v>
      </c>
      <c r="W13" s="15">
        <f>[9]Agosto!$C$26</f>
        <v>18.399999999999999</v>
      </c>
      <c r="X13" s="15">
        <f>[9]Agosto!$C$27</f>
        <v>28.5</v>
      </c>
      <c r="Y13" s="15">
        <f>[9]Agosto!$C$28</f>
        <v>36</v>
      </c>
      <c r="Z13" s="15">
        <f>[9]Agosto!$C$29</f>
        <v>31.5</v>
      </c>
      <c r="AA13" s="15">
        <f>[9]Agosto!$C$30</f>
        <v>20.6</v>
      </c>
      <c r="AB13" s="15" t="str">
        <f>[9]Agosto!$C$31</f>
        <v>*</v>
      </c>
      <c r="AC13" s="15" t="str">
        <f>[9]Agosto!$C$32</f>
        <v>*</v>
      </c>
      <c r="AD13" s="15" t="str">
        <f>[9]Agosto!$C$33</f>
        <v>*</v>
      </c>
      <c r="AE13" s="15" t="str">
        <f>[9]Agosto!$C$34</f>
        <v>*</v>
      </c>
      <c r="AF13" s="15" t="str">
        <f>[9]Agosto!$C$35</f>
        <v>*</v>
      </c>
      <c r="AG13" s="23">
        <f t="shared" si="1"/>
        <v>36</v>
      </c>
      <c r="AH13" s="91">
        <f t="shared" si="2"/>
        <v>27.057142857142864</v>
      </c>
    </row>
    <row r="14" spans="1:36" ht="17.100000000000001" customHeight="1" x14ac:dyDescent="0.2">
      <c r="A14" s="129" t="s">
        <v>47</v>
      </c>
      <c r="B14" s="15">
        <f>[10]Agosto!$C$5</f>
        <v>29.9</v>
      </c>
      <c r="C14" s="15">
        <f>[10]Agosto!$C$6</f>
        <v>32.200000000000003</v>
      </c>
      <c r="D14" s="15">
        <f>[10]Agosto!$C$7</f>
        <v>33.5</v>
      </c>
      <c r="E14" s="15">
        <f>[10]Agosto!$C$8</f>
        <v>30</v>
      </c>
      <c r="F14" s="15">
        <f>[10]Agosto!$C$9</f>
        <v>27.3</v>
      </c>
      <c r="G14" s="15">
        <f>[10]Agosto!$C$10</f>
        <v>23.1</v>
      </c>
      <c r="H14" s="15">
        <f>[10]Agosto!$C$11</f>
        <v>32</v>
      </c>
      <c r="I14" s="15">
        <f>[10]Agosto!$C$12</f>
        <v>34.700000000000003</v>
      </c>
      <c r="J14" s="15">
        <f>[10]Agosto!$C$13</f>
        <v>24.1</v>
      </c>
      <c r="K14" s="15">
        <f>[10]Agosto!$C$14</f>
        <v>26.9</v>
      </c>
      <c r="L14" s="15">
        <f>[10]Agosto!$C$15</f>
        <v>30.4</v>
      </c>
      <c r="M14" s="15">
        <f>[10]Agosto!$C$16</f>
        <v>31.6</v>
      </c>
      <c r="N14" s="15">
        <f>[10]Agosto!$C$17</f>
        <v>32.799999999999997</v>
      </c>
      <c r="O14" s="15">
        <f>[10]Agosto!$C$18</f>
        <v>34.200000000000003</v>
      </c>
      <c r="P14" s="15">
        <f>[10]Agosto!$C$19</f>
        <v>33.6</v>
      </c>
      <c r="Q14" s="15">
        <f>[10]Agosto!$C$20</f>
        <v>30.2</v>
      </c>
      <c r="R14" s="15">
        <f>[10]Agosto!$C$21</f>
        <v>31.7</v>
      </c>
      <c r="S14" s="15">
        <f>[10]Agosto!$C$22</f>
        <v>31.5</v>
      </c>
      <c r="T14" s="15">
        <f>[10]Agosto!$C$23</f>
        <v>32.799999999999997</v>
      </c>
      <c r="U14" s="15">
        <f>[10]Agosto!$C$24</f>
        <v>31.2</v>
      </c>
      <c r="V14" s="15">
        <f>[10]Agosto!$C$25</f>
        <v>28.7</v>
      </c>
      <c r="W14" s="15">
        <f>[10]Agosto!$C$26</f>
        <v>28</v>
      </c>
      <c r="X14" s="15">
        <f>[10]Agosto!$C$27</f>
        <v>34</v>
      </c>
      <c r="Y14" s="15">
        <f>[10]Agosto!$C$28</f>
        <v>35.6</v>
      </c>
      <c r="Z14" s="15">
        <f>[10]Agosto!$C$29</f>
        <v>27.2</v>
      </c>
      <c r="AA14" s="15">
        <f>[10]Agosto!$C$30</f>
        <v>25.4</v>
      </c>
      <c r="AB14" s="15">
        <f>[10]Agosto!$C$31</f>
        <v>32.200000000000003</v>
      </c>
      <c r="AC14" s="15">
        <f>[10]Agosto!$C$32</f>
        <v>33.799999999999997</v>
      </c>
      <c r="AD14" s="15">
        <f>[10]Agosto!$C$33</f>
        <v>33.700000000000003</v>
      </c>
      <c r="AE14" s="15">
        <f>[10]Agosto!$C$34</f>
        <v>34.700000000000003</v>
      </c>
      <c r="AF14" s="15">
        <f>[10]Agosto!$C$35</f>
        <v>34.4</v>
      </c>
      <c r="AG14" s="23">
        <f>MAX(B14:AF14)</f>
        <v>35.6</v>
      </c>
      <c r="AH14" s="91">
        <f>AVERAGE(B14:AF14)</f>
        <v>31.012903225806458</v>
      </c>
    </row>
    <row r="15" spans="1:36" ht="17.100000000000001" customHeight="1" x14ac:dyDescent="0.2">
      <c r="A15" s="129" t="s">
        <v>6</v>
      </c>
      <c r="B15" s="15">
        <f>[11]Agosto!$C$5</f>
        <v>30.5</v>
      </c>
      <c r="C15" s="15">
        <f>[11]Agosto!$C$6</f>
        <v>35.200000000000003</v>
      </c>
      <c r="D15" s="15">
        <f>[11]Agosto!$C$7</f>
        <v>34.5</v>
      </c>
      <c r="E15" s="15">
        <f>[11]Agosto!$C$8</f>
        <v>30.9</v>
      </c>
      <c r="F15" s="15">
        <f>[11]Agosto!$C$9</f>
        <v>28.3</v>
      </c>
      <c r="G15" s="15">
        <f>[11]Agosto!$C$10</f>
        <v>26.2</v>
      </c>
      <c r="H15" s="15">
        <f>[11]Agosto!$C$11</f>
        <v>33.299999999999997</v>
      </c>
      <c r="I15" s="15">
        <f>[11]Agosto!$C$12</f>
        <v>33.5</v>
      </c>
      <c r="J15" s="15">
        <f>[11]Agosto!$C$13</f>
        <v>28.1</v>
      </c>
      <c r="K15" s="15">
        <f>[11]Agosto!$C$14</f>
        <v>29</v>
      </c>
      <c r="L15" s="15">
        <f>[11]Agosto!$C$15</f>
        <v>33.4</v>
      </c>
      <c r="M15" s="15">
        <f>[11]Agosto!$C$16</f>
        <v>35</v>
      </c>
      <c r="N15" s="15">
        <f>[11]Agosto!$C$17</f>
        <v>35</v>
      </c>
      <c r="O15" s="15">
        <f>[11]Agosto!$C$18</f>
        <v>36.5</v>
      </c>
      <c r="P15" s="15">
        <f>[11]Agosto!$C$19</f>
        <v>33.4</v>
      </c>
      <c r="Q15" s="15">
        <f>[11]Agosto!$C$20</f>
        <v>32.299999999999997</v>
      </c>
      <c r="R15" s="15">
        <f>[11]Agosto!$C$21</f>
        <v>34.1</v>
      </c>
      <c r="S15" s="15">
        <f>[11]Agosto!$C$22</f>
        <v>35.6</v>
      </c>
      <c r="T15" s="15">
        <f>[11]Agosto!$C$23</f>
        <v>37</v>
      </c>
      <c r="U15" s="15">
        <f>[11]Agosto!$C$24</f>
        <v>27.2</v>
      </c>
      <c r="V15" s="15">
        <f>[11]Agosto!$C$25</f>
        <v>25.6</v>
      </c>
      <c r="W15" s="15">
        <f>[11]Agosto!$C$26</f>
        <v>26.2</v>
      </c>
      <c r="X15" s="15">
        <f>[11]Agosto!$C$27</f>
        <v>36.799999999999997</v>
      </c>
      <c r="Y15" s="15">
        <f>[11]Agosto!$C$28</f>
        <v>36.799999999999997</v>
      </c>
      <c r="Z15" s="15">
        <f>[11]Agosto!$C$29</f>
        <v>29.3</v>
      </c>
      <c r="AA15" s="15">
        <f>[11]Agosto!$C$30</f>
        <v>28.6</v>
      </c>
      <c r="AB15" s="15">
        <f>[11]Agosto!$C$31</f>
        <v>32.9</v>
      </c>
      <c r="AC15" s="15">
        <f>[11]Agosto!$C$32</f>
        <v>37.9</v>
      </c>
      <c r="AD15" s="15">
        <f>[11]Agosto!$C$33</f>
        <v>37.4</v>
      </c>
      <c r="AE15" s="15">
        <f>[11]Agosto!$C$34</f>
        <v>38.4</v>
      </c>
      <c r="AF15" s="15">
        <f>[11]Agosto!$C$35</f>
        <v>37.799999999999997</v>
      </c>
      <c r="AG15" s="23">
        <f t="shared" si="1"/>
        <v>38.4</v>
      </c>
      <c r="AH15" s="91">
        <f t="shared" si="2"/>
        <v>32.79677419354838</v>
      </c>
      <c r="AJ15" s="18" t="s">
        <v>51</v>
      </c>
    </row>
    <row r="16" spans="1:36" ht="17.100000000000001" customHeight="1" x14ac:dyDescent="0.2">
      <c r="A16" s="129" t="s">
        <v>7</v>
      </c>
      <c r="B16" s="15">
        <f>[12]Agosto!$C$5</f>
        <v>25.8</v>
      </c>
      <c r="C16" s="15">
        <f>[12]Agosto!$C$6</f>
        <v>24.9</v>
      </c>
      <c r="D16" s="15">
        <f>[12]Agosto!$C$7</f>
        <v>20.5</v>
      </c>
      <c r="E16" s="15">
        <f>[12]Agosto!$C$8</f>
        <v>18.3</v>
      </c>
      <c r="F16" s="15">
        <f>[12]Agosto!$C$9</f>
        <v>17.100000000000001</v>
      </c>
      <c r="G16" s="15">
        <f>[12]Agosto!$C$10</f>
        <v>21.1</v>
      </c>
      <c r="H16" s="15">
        <f>[12]Agosto!$C$11</f>
        <v>23.2</v>
      </c>
      <c r="I16" s="15">
        <f>[12]Agosto!$C$12</f>
        <v>20.399999999999999</v>
      </c>
      <c r="J16" s="15">
        <f>[12]Agosto!$C$13</f>
        <v>20.3</v>
      </c>
      <c r="K16" s="15">
        <f>[12]Agosto!$C$14</f>
        <v>21.2</v>
      </c>
      <c r="L16" s="15">
        <f>[12]Agosto!$C$15</f>
        <v>24.7</v>
      </c>
      <c r="M16" s="15">
        <f>[12]Agosto!$C$16</f>
        <v>28.2</v>
      </c>
      <c r="N16" s="15">
        <f>[12]Agosto!$C$17</f>
        <v>28.3</v>
      </c>
      <c r="O16" s="15">
        <f>[12]Agosto!$C$18</f>
        <v>28.7</v>
      </c>
      <c r="P16" s="15">
        <f>[12]Agosto!$C$19</f>
        <v>19.899999999999999</v>
      </c>
      <c r="Q16" s="15">
        <f>[12]Agosto!$C$20</f>
        <v>24.5</v>
      </c>
      <c r="R16" s="15">
        <f>[12]Agosto!$C$21</f>
        <v>27.2</v>
      </c>
      <c r="S16" s="15">
        <f>[12]Agosto!$C$22</f>
        <v>29.2</v>
      </c>
      <c r="T16" s="15">
        <f>[12]Agosto!$C$23</f>
        <v>32.299999999999997</v>
      </c>
      <c r="U16" s="15">
        <f>[12]Agosto!$C$24</f>
        <v>24.6</v>
      </c>
      <c r="V16" s="15">
        <f>[12]Agosto!$C$25</f>
        <v>17</v>
      </c>
      <c r="W16" s="15">
        <f>[12]Agosto!$C$26</f>
        <v>13.8</v>
      </c>
      <c r="X16" s="15">
        <f>[12]Agosto!$C$27</f>
        <v>28.1</v>
      </c>
      <c r="Y16" s="15">
        <f>[12]Agosto!$C$28</f>
        <v>33.5</v>
      </c>
      <c r="Z16" s="15">
        <f>[12]Agosto!$C$29</f>
        <v>22.2</v>
      </c>
      <c r="AA16" s="15">
        <f>[12]Agosto!$C$30</f>
        <v>21.7</v>
      </c>
      <c r="AB16" s="15">
        <f>[12]Agosto!$C$31</f>
        <v>25.4</v>
      </c>
      <c r="AC16" s="15">
        <f>[12]Agosto!$C$32</f>
        <v>31.1</v>
      </c>
      <c r="AD16" s="15">
        <f>[12]Agosto!$C$33</f>
        <v>33.4</v>
      </c>
      <c r="AE16" s="15">
        <f>[12]Agosto!$C$34</f>
        <v>35.9</v>
      </c>
      <c r="AF16" s="15">
        <f>[12]Agosto!$C$35</f>
        <v>34.6</v>
      </c>
      <c r="AG16" s="23">
        <f t="shared" si="1"/>
        <v>35.9</v>
      </c>
      <c r="AH16" s="91">
        <f t="shared" si="2"/>
        <v>25.067741935483873</v>
      </c>
    </row>
    <row r="17" spans="1:34" ht="17.100000000000001" customHeight="1" x14ac:dyDescent="0.2">
      <c r="A17" s="129" t="s">
        <v>8</v>
      </c>
      <c r="B17" s="15">
        <f>[13]Agosto!$C$5</f>
        <v>24.4</v>
      </c>
      <c r="C17" s="15">
        <f>[13]Agosto!$C$6</f>
        <v>24.2</v>
      </c>
      <c r="D17" s="15">
        <f>[13]Agosto!$C$7</f>
        <v>18</v>
      </c>
      <c r="E17" s="15">
        <f>[13]Agosto!$C$8</f>
        <v>19.2</v>
      </c>
      <c r="F17" s="15">
        <f>[13]Agosto!$C$9</f>
        <v>18.2</v>
      </c>
      <c r="G17" s="15">
        <f>[13]Agosto!$C$10</f>
        <v>23.9</v>
      </c>
      <c r="H17" s="15">
        <f>[13]Agosto!$C$11</f>
        <v>21</v>
      </c>
      <c r="I17" s="15">
        <f>[13]Agosto!$C$12</f>
        <v>18.3</v>
      </c>
      <c r="J17" s="15">
        <f>[13]Agosto!$C$13</f>
        <v>19</v>
      </c>
      <c r="K17" s="15">
        <f>[13]Agosto!$C$14</f>
        <v>19.899999999999999</v>
      </c>
      <c r="L17" s="15">
        <f>[13]Agosto!$C$15</f>
        <v>23.3</v>
      </c>
      <c r="M17" s="15">
        <f>[13]Agosto!$C$16</f>
        <v>26.3</v>
      </c>
      <c r="N17" s="15">
        <f>[13]Agosto!$C$17</f>
        <v>26.5</v>
      </c>
      <c r="O17" s="15">
        <f>[13]Agosto!$C$18</f>
        <v>29.4</v>
      </c>
      <c r="P17" s="15">
        <f>[13]Agosto!$C$19</f>
        <v>24.3</v>
      </c>
      <c r="Q17" s="15">
        <f>[13]Agosto!$C$20</f>
        <v>25</v>
      </c>
      <c r="R17" s="15">
        <f>[13]Agosto!$C$21</f>
        <v>26.1</v>
      </c>
      <c r="S17" s="15">
        <f>[13]Agosto!$C$22</f>
        <v>28</v>
      </c>
      <c r="T17" s="15">
        <f>[13]Agosto!$C$23</f>
        <v>31.1</v>
      </c>
      <c r="U17" s="15">
        <f>[13]Agosto!$C$24</f>
        <v>24.4</v>
      </c>
      <c r="V17" s="15">
        <f>[13]Agosto!$C$25</f>
        <v>14.9</v>
      </c>
      <c r="W17" s="15">
        <f>[13]Agosto!$C$26</f>
        <v>16.100000000000001</v>
      </c>
      <c r="X17" s="15">
        <f>[13]Agosto!$C$27</f>
        <v>27.1</v>
      </c>
      <c r="Y17" s="15">
        <f>[13]Agosto!$C$28</f>
        <v>32.6</v>
      </c>
      <c r="Z17" s="15">
        <f>[13]Agosto!$C$29</f>
        <v>20.399999999999999</v>
      </c>
      <c r="AA17" s="15">
        <f>[13]Agosto!$C$30</f>
        <v>19.600000000000001</v>
      </c>
      <c r="AB17" s="15">
        <f>[13]Agosto!$C$31</f>
        <v>25</v>
      </c>
      <c r="AC17" s="15">
        <f>[13]Agosto!$C$32</f>
        <v>29.2</v>
      </c>
      <c r="AD17" s="15">
        <f>[13]Agosto!$C$33</f>
        <v>31.7</v>
      </c>
      <c r="AE17" s="15">
        <f>[13]Agosto!$C$34</f>
        <v>35.1</v>
      </c>
      <c r="AF17" s="15">
        <f>[13]Agosto!$C$35</f>
        <v>33</v>
      </c>
      <c r="AG17" s="23">
        <f>MAX(B17:AF17)</f>
        <v>35.1</v>
      </c>
      <c r="AH17" s="91">
        <f>AVERAGE(B17:AF17)</f>
        <v>24.361290322580651</v>
      </c>
    </row>
    <row r="18" spans="1:34" ht="17.100000000000001" customHeight="1" x14ac:dyDescent="0.2">
      <c r="A18" s="129" t="s">
        <v>9</v>
      </c>
      <c r="B18" s="15">
        <f>[14]Agosto!$C$5</f>
        <v>27.2</v>
      </c>
      <c r="C18" s="15">
        <f>[14]Agosto!$C$6</f>
        <v>27.3</v>
      </c>
      <c r="D18" s="15">
        <f>[14]Agosto!$C$7</f>
        <v>22.4</v>
      </c>
      <c r="E18" s="15">
        <f>[14]Agosto!$C$8</f>
        <v>19.2</v>
      </c>
      <c r="F18" s="15">
        <f>[14]Agosto!$C$9</f>
        <v>18.600000000000001</v>
      </c>
      <c r="G18" s="15">
        <f>[14]Agosto!$C$10</f>
        <v>20</v>
      </c>
      <c r="H18" s="15">
        <f>[14]Agosto!$C$11</f>
        <v>22.6</v>
      </c>
      <c r="I18" s="15">
        <f>[14]Agosto!$C$12</f>
        <v>21.3</v>
      </c>
      <c r="J18" s="15">
        <f>[14]Agosto!$C$13</f>
        <v>19.899999999999999</v>
      </c>
      <c r="K18" s="15">
        <f>[14]Agosto!$C$14</f>
        <v>20.399999999999999</v>
      </c>
      <c r="L18" s="15">
        <f>[14]Agosto!$C$15</f>
        <v>23.8</v>
      </c>
      <c r="M18" s="15">
        <f>[14]Agosto!$C$16</f>
        <v>28.2</v>
      </c>
      <c r="N18" s="15">
        <f>[14]Agosto!$C$17</f>
        <v>28.3</v>
      </c>
      <c r="O18" s="15">
        <f>[14]Agosto!$C$18</f>
        <v>30.1</v>
      </c>
      <c r="P18" s="15">
        <f>[14]Agosto!$C$19</f>
        <v>22.8</v>
      </c>
      <c r="Q18" s="15">
        <f>[14]Agosto!$C$20</f>
        <v>22.8</v>
      </c>
      <c r="R18" s="15">
        <f>[14]Agosto!$C$21</f>
        <v>27.7</v>
      </c>
      <c r="S18" s="15">
        <f>[14]Agosto!$C$22</f>
        <v>29.5</v>
      </c>
      <c r="T18" s="15">
        <f>[14]Agosto!$C$23</f>
        <v>32.200000000000003</v>
      </c>
      <c r="U18" s="15">
        <f>[14]Agosto!$C$24</f>
        <v>26</v>
      </c>
      <c r="V18" s="15">
        <f>[14]Agosto!$C$25</f>
        <v>18.8</v>
      </c>
      <c r="W18" s="15">
        <f>[14]Agosto!$C$26</f>
        <v>14.4</v>
      </c>
      <c r="X18" s="15">
        <f>[14]Agosto!$C$27</f>
        <v>28.9</v>
      </c>
      <c r="Y18" s="15">
        <f>[14]Agosto!$C$28</f>
        <v>34.200000000000003</v>
      </c>
      <c r="Z18" s="15">
        <f>[14]Agosto!$C$29</f>
        <v>21.3</v>
      </c>
      <c r="AA18" s="15">
        <f>[14]Agosto!$C$30</f>
        <v>21.5</v>
      </c>
      <c r="AB18" s="15">
        <f>[14]Agosto!$C$31</f>
        <v>26.3</v>
      </c>
      <c r="AC18" s="15">
        <f>[14]Agosto!$C$32</f>
        <v>31.2</v>
      </c>
      <c r="AD18" s="15">
        <f>[14]Agosto!$C$33</f>
        <v>32.5</v>
      </c>
      <c r="AE18" s="15">
        <f>[14]Agosto!$C$34</f>
        <v>35.4</v>
      </c>
      <c r="AF18" s="15">
        <f>[14]Agosto!$C$35</f>
        <v>35.299999999999997</v>
      </c>
      <c r="AG18" s="23">
        <f>MAX(B18:AF18)</f>
        <v>35.4</v>
      </c>
      <c r="AH18" s="91">
        <f>AVERAGE(B18:AF18)</f>
        <v>25.487096774193549</v>
      </c>
    </row>
    <row r="19" spans="1:34" ht="17.100000000000001" customHeight="1" x14ac:dyDescent="0.2">
      <c r="A19" s="129" t="s">
        <v>46</v>
      </c>
      <c r="B19" s="15">
        <f>[15]Agosto!$C$5</f>
        <v>26.7</v>
      </c>
      <c r="C19" s="15">
        <f>[15]Agosto!$C$6</f>
        <v>28.2</v>
      </c>
      <c r="D19" s="15">
        <f>[15]Agosto!$C$7</f>
        <v>21.6</v>
      </c>
      <c r="E19" s="15">
        <f>[15]Agosto!$C$8</f>
        <v>19.3</v>
      </c>
      <c r="F19" s="15">
        <f>[15]Agosto!$C$9</f>
        <v>17.2</v>
      </c>
      <c r="G19" s="15">
        <f>[15]Agosto!$C$10</f>
        <v>23.7</v>
      </c>
      <c r="H19" s="15">
        <f>[15]Agosto!$C$11</f>
        <v>28.5</v>
      </c>
      <c r="I19" s="15">
        <f>[15]Agosto!$C$12</f>
        <v>27.4</v>
      </c>
      <c r="J19" s="15">
        <f>[15]Agosto!$C$13</f>
        <v>21.7</v>
      </c>
      <c r="K19" s="15">
        <f>[15]Agosto!$C$14</f>
        <v>23.6</v>
      </c>
      <c r="L19" s="15">
        <f>[15]Agosto!$C$15</f>
        <v>29.1</v>
      </c>
      <c r="M19" s="15">
        <f>[15]Agosto!$C$16</f>
        <v>32.200000000000003</v>
      </c>
      <c r="N19" s="15">
        <f>[15]Agosto!$C$17</f>
        <v>32.6</v>
      </c>
      <c r="O19" s="15">
        <f>[15]Agosto!$C$18</f>
        <v>31.5</v>
      </c>
      <c r="P19" s="15">
        <f>[15]Agosto!$C$19</f>
        <v>19.7</v>
      </c>
      <c r="Q19" s="15">
        <f>[15]Agosto!$C$20</f>
        <v>27.2</v>
      </c>
      <c r="R19" s="15">
        <f>[15]Agosto!$C$21</f>
        <v>30.7</v>
      </c>
      <c r="S19" s="15">
        <f>[15]Agosto!$C$22</f>
        <v>32.799999999999997</v>
      </c>
      <c r="T19" s="15">
        <f>[15]Agosto!$C$23</f>
        <v>30.4</v>
      </c>
      <c r="U19" s="15">
        <f>[15]Agosto!$C$24</f>
        <v>24.2</v>
      </c>
      <c r="V19" s="15">
        <f>[15]Agosto!$C$25</f>
        <v>12.4</v>
      </c>
      <c r="W19" s="15">
        <f>[15]Agosto!$C$26</f>
        <v>14.6</v>
      </c>
      <c r="X19" s="15">
        <f>[15]Agosto!$C$27</f>
        <v>29.9</v>
      </c>
      <c r="Y19" s="15">
        <f>[15]Agosto!$C$28</f>
        <v>34.799999999999997</v>
      </c>
      <c r="Z19" s="15">
        <f>[15]Agosto!$C$29</f>
        <v>23.7</v>
      </c>
      <c r="AA19" s="15">
        <f>[15]Agosto!$C$30</f>
        <v>25.5</v>
      </c>
      <c r="AB19" s="15">
        <f>[15]Agosto!$C$31</f>
        <v>29.7</v>
      </c>
      <c r="AC19" s="15">
        <f>[15]Agosto!$C$32</f>
        <v>34.4</v>
      </c>
      <c r="AD19" s="15">
        <f>[15]Agosto!$C$33</f>
        <v>35</v>
      </c>
      <c r="AE19" s="15">
        <f>[15]Agosto!$C$34</f>
        <v>36.200000000000003</v>
      </c>
      <c r="AF19" s="15">
        <f>[15]Agosto!$C$35</f>
        <v>34.9</v>
      </c>
      <c r="AG19" s="23">
        <f>MAX(B19:AF19)</f>
        <v>36.200000000000003</v>
      </c>
      <c r="AH19" s="91">
        <f>AVERAGE(B19:AF19)</f>
        <v>27.07741935483871</v>
      </c>
    </row>
    <row r="20" spans="1:34" ht="17.100000000000001" customHeight="1" x14ac:dyDescent="0.2">
      <c r="A20" s="129" t="s">
        <v>10</v>
      </c>
      <c r="B20" s="15">
        <f>[16]Agosto!$C$5</f>
        <v>25.6</v>
      </c>
      <c r="C20" s="15">
        <f>[16]Agosto!$C$6</f>
        <v>26</v>
      </c>
      <c r="D20" s="15">
        <f>[16]Agosto!$C$7</f>
        <v>18.600000000000001</v>
      </c>
      <c r="E20" s="15">
        <f>[16]Agosto!$C$8</f>
        <v>19.100000000000001</v>
      </c>
      <c r="F20" s="15">
        <f>[16]Agosto!$C$9</f>
        <v>17.8</v>
      </c>
      <c r="G20" s="15">
        <f>[16]Agosto!$C$10</f>
        <v>23.4</v>
      </c>
      <c r="H20" s="15">
        <f>[16]Agosto!$C$11</f>
        <v>22.2</v>
      </c>
      <c r="I20" s="15">
        <f>[16]Agosto!$C$12</f>
        <v>19.899999999999999</v>
      </c>
      <c r="J20" s="15">
        <f>[16]Agosto!$C$13</f>
        <v>19.3</v>
      </c>
      <c r="K20" s="15">
        <f>[16]Agosto!$C$14</f>
        <v>20.6</v>
      </c>
      <c r="L20" s="15">
        <f>[16]Agosto!$C$15</f>
        <v>23.4</v>
      </c>
      <c r="M20" s="15">
        <f>[16]Agosto!$C$16</f>
        <v>28.6</v>
      </c>
      <c r="N20" s="15">
        <f>[16]Agosto!$C$17</f>
        <v>28.4</v>
      </c>
      <c r="O20" s="15">
        <f>[16]Agosto!$C$18</f>
        <v>30.6</v>
      </c>
      <c r="P20" s="15">
        <f>[16]Agosto!$C$19</f>
        <v>23</v>
      </c>
      <c r="Q20" s="15">
        <f>[16]Agosto!$C$20</f>
        <v>25.1</v>
      </c>
      <c r="R20" s="15">
        <f>[16]Agosto!$C$21</f>
        <v>27.3</v>
      </c>
      <c r="S20" s="15">
        <f>[16]Agosto!$C$22</f>
        <v>29.4</v>
      </c>
      <c r="T20" s="15">
        <f>[16]Agosto!$C$23</f>
        <v>32.1</v>
      </c>
      <c r="U20" s="15">
        <f>[16]Agosto!$C$24</f>
        <v>24.6</v>
      </c>
      <c r="V20" s="15">
        <f>[16]Agosto!$C$25</f>
        <v>15.5</v>
      </c>
      <c r="W20" s="15">
        <f>[16]Agosto!$C$26</f>
        <v>13.8</v>
      </c>
      <c r="X20" s="15">
        <f>[16]Agosto!$C$27</f>
        <v>28</v>
      </c>
      <c r="Y20" s="15">
        <f>[16]Agosto!$C$28</f>
        <v>33.6</v>
      </c>
      <c r="Z20" s="15">
        <f>[16]Agosto!$C$29</f>
        <v>22.3</v>
      </c>
      <c r="AA20" s="15">
        <f>[16]Agosto!$C$30</f>
        <v>21.1</v>
      </c>
      <c r="AB20" s="15">
        <f>[16]Agosto!$C$31</f>
        <v>26.1</v>
      </c>
      <c r="AC20" s="15">
        <f>[16]Agosto!$C$32</f>
        <v>30.8</v>
      </c>
      <c r="AD20" s="15">
        <f>[16]Agosto!$C$33</f>
        <v>33.1</v>
      </c>
      <c r="AE20" s="15">
        <f>[16]Agosto!$C$34</f>
        <v>35.1</v>
      </c>
      <c r="AF20" s="15">
        <f>[16]Agosto!$C$35</f>
        <v>34.1</v>
      </c>
      <c r="AG20" s="23">
        <f t="shared" ref="AG20:AG30" si="5">MAX(B20:AF20)</f>
        <v>35.1</v>
      </c>
      <c r="AH20" s="91">
        <f t="shared" ref="AH20:AH30" si="6">AVERAGE(B20:AF20)</f>
        <v>25.112903225806456</v>
      </c>
    </row>
    <row r="21" spans="1:34" ht="17.100000000000001" customHeight="1" x14ac:dyDescent="0.2">
      <c r="A21" s="129" t="s">
        <v>11</v>
      </c>
      <c r="B21" s="15">
        <f>[17]Agosto!$C$5</f>
        <v>27.2</v>
      </c>
      <c r="C21" s="15">
        <f>[17]Agosto!$C$6</f>
        <v>28.3</v>
      </c>
      <c r="D21" s="15">
        <f>[17]Agosto!$C$7</f>
        <v>24</v>
      </c>
      <c r="E21" s="15">
        <f>[17]Agosto!$C$8</f>
        <v>19</v>
      </c>
      <c r="F21" s="15">
        <f>[17]Agosto!$C$9</f>
        <v>18.100000000000001</v>
      </c>
      <c r="G21" s="15">
        <f>[17]Agosto!$C$10</f>
        <v>21.2</v>
      </c>
      <c r="H21" s="15">
        <f>[17]Agosto!$C$11</f>
        <v>25.8</v>
      </c>
      <c r="I21" s="15">
        <f>[17]Agosto!$C$12</f>
        <v>22.5</v>
      </c>
      <c r="J21" s="15">
        <f>[17]Agosto!$C$13</f>
        <v>21.9</v>
      </c>
      <c r="K21" s="15">
        <f>[17]Agosto!$C$14</f>
        <v>23</v>
      </c>
      <c r="L21" s="15">
        <f>[17]Agosto!$C$15</f>
        <v>27.3</v>
      </c>
      <c r="M21" s="15">
        <f>[17]Agosto!$C$16</f>
        <v>29.8</v>
      </c>
      <c r="N21" s="15">
        <f>[17]Agosto!$C$17</f>
        <v>30.3</v>
      </c>
      <c r="O21" s="15">
        <f>[17]Agosto!$C$18</f>
        <v>32.9</v>
      </c>
      <c r="P21" s="15">
        <f>[17]Agosto!$C$19</f>
        <v>21.2</v>
      </c>
      <c r="Q21" s="15">
        <f>[17]Agosto!$C$20</f>
        <v>24</v>
      </c>
      <c r="R21" s="15">
        <f>[17]Agosto!$C$21</f>
        <v>28.1</v>
      </c>
      <c r="S21" s="15">
        <f>[17]Agosto!$C$22</f>
        <v>31</v>
      </c>
      <c r="T21" s="15">
        <f>[17]Agosto!$C$23</f>
        <v>33.5</v>
      </c>
      <c r="U21" s="15">
        <f>[17]Agosto!$C$24</f>
        <v>25.2</v>
      </c>
      <c r="V21" s="15">
        <f>[17]Agosto!$C$25</f>
        <v>16.899999999999999</v>
      </c>
      <c r="W21" s="15">
        <f>[17]Agosto!$C$26</f>
        <v>12.9</v>
      </c>
      <c r="X21" s="15">
        <f>[17]Agosto!$C$27</f>
        <v>31.4</v>
      </c>
      <c r="Y21" s="15">
        <f>[17]Agosto!$C$28</f>
        <v>33.799999999999997</v>
      </c>
      <c r="Z21" s="15">
        <f>[17]Agosto!$C$29</f>
        <v>26.4</v>
      </c>
      <c r="AA21" s="15">
        <f>[17]Agosto!$C$30</f>
        <v>23.6</v>
      </c>
      <c r="AB21" s="15">
        <f>[17]Agosto!$C$31</f>
        <v>27.6</v>
      </c>
      <c r="AC21" s="15">
        <f>[17]Agosto!$C$32</f>
        <v>33.200000000000003</v>
      </c>
      <c r="AD21" s="15">
        <f>[17]Agosto!$C$33</f>
        <v>34.9</v>
      </c>
      <c r="AE21" s="15">
        <f>[17]Agosto!$C$34</f>
        <v>36.6</v>
      </c>
      <c r="AF21" s="15">
        <f>[17]Agosto!$C$35</f>
        <v>35.200000000000003</v>
      </c>
      <c r="AG21" s="23">
        <f t="shared" si="5"/>
        <v>36.6</v>
      </c>
      <c r="AH21" s="91">
        <f t="shared" si="6"/>
        <v>26.670967741935485</v>
      </c>
    </row>
    <row r="22" spans="1:34" ht="17.100000000000001" customHeight="1" x14ac:dyDescent="0.2">
      <c r="A22" s="129" t="s">
        <v>12</v>
      </c>
      <c r="B22" s="15">
        <f>[18]Agosto!$C$5</f>
        <v>27.8</v>
      </c>
      <c r="C22" s="15">
        <f>[18]Agosto!$C$6</f>
        <v>29.2</v>
      </c>
      <c r="D22" s="15">
        <f>[18]Agosto!$C$7</f>
        <v>21.4</v>
      </c>
      <c r="E22" s="15" t="str">
        <f>[18]Agosto!$C$8</f>
        <v>*</v>
      </c>
      <c r="F22" s="15" t="str">
        <f>[18]Agosto!$C$9</f>
        <v>*</v>
      </c>
      <c r="G22" s="15">
        <f>[18]Agosto!$C$10</f>
        <v>22</v>
      </c>
      <c r="H22" s="15">
        <f>[18]Agosto!$C$11</f>
        <v>28.9</v>
      </c>
      <c r="I22" s="15">
        <f>[18]Agosto!$C$12</f>
        <v>32.1</v>
      </c>
      <c r="J22" s="15">
        <f>[18]Agosto!$C$13</f>
        <v>24.1</v>
      </c>
      <c r="K22" s="15">
        <f>[18]Agosto!$C$14</f>
        <v>23.5</v>
      </c>
      <c r="L22" s="15">
        <f>[18]Agosto!$C$15</f>
        <v>27.7</v>
      </c>
      <c r="M22" s="15">
        <f>[18]Agosto!$C$16</f>
        <v>31.6</v>
      </c>
      <c r="N22" s="15">
        <f>[18]Agosto!$C$17</f>
        <v>32.299999999999997</v>
      </c>
      <c r="O22" s="15">
        <f>[18]Agosto!$C$18</f>
        <v>33.6</v>
      </c>
      <c r="P22" s="15">
        <f>[18]Agosto!$C$19</f>
        <v>24.8</v>
      </c>
      <c r="Q22" s="15">
        <f>[18]Agosto!$C$20</f>
        <v>28.3</v>
      </c>
      <c r="R22" s="15">
        <f>[18]Agosto!$C$21</f>
        <v>26</v>
      </c>
      <c r="S22" s="15">
        <f>[18]Agosto!$C$22</f>
        <v>32.6</v>
      </c>
      <c r="T22" s="15">
        <f>[18]Agosto!$C$23</f>
        <v>29.8</v>
      </c>
      <c r="U22" s="15">
        <f>[18]Agosto!$C$24</f>
        <v>19.8</v>
      </c>
      <c r="V22" s="15">
        <f>[18]Agosto!$C$25</f>
        <v>16.600000000000001</v>
      </c>
      <c r="W22" s="15">
        <f>[18]Agosto!$C$26</f>
        <v>15.2</v>
      </c>
      <c r="X22" s="15">
        <f>[18]Agosto!$C$27</f>
        <v>30.1</v>
      </c>
      <c r="Y22" s="15">
        <f>[18]Agosto!$C$28</f>
        <v>34.799999999999997</v>
      </c>
      <c r="Z22" s="15">
        <f>[18]Agosto!$C$29</f>
        <v>23.4</v>
      </c>
      <c r="AA22" s="15">
        <f>[18]Agosto!$C$30</f>
        <v>24.9</v>
      </c>
      <c r="AB22" s="15">
        <f>[18]Agosto!$C$31</f>
        <v>29.8</v>
      </c>
      <c r="AC22" s="15">
        <f>[18]Agosto!$C$32</f>
        <v>33.4</v>
      </c>
      <c r="AD22" s="15">
        <f>[18]Agosto!$C$33</f>
        <v>35.4</v>
      </c>
      <c r="AE22" s="15">
        <f>[18]Agosto!$C$34</f>
        <v>36.1</v>
      </c>
      <c r="AF22" s="15">
        <f>[18]Agosto!$C$35</f>
        <v>35.700000000000003</v>
      </c>
      <c r="AG22" s="23">
        <f t="shared" si="5"/>
        <v>36.1</v>
      </c>
      <c r="AH22" s="91">
        <f t="shared" si="6"/>
        <v>27.962068965517243</v>
      </c>
    </row>
    <row r="23" spans="1:34" ht="17.100000000000001" customHeight="1" x14ac:dyDescent="0.2">
      <c r="A23" s="129" t="s">
        <v>13</v>
      </c>
      <c r="B23" s="15">
        <f>[19]Agosto!$C$5</f>
        <v>25.7</v>
      </c>
      <c r="C23" s="15">
        <f>[19]Agosto!$C$6</f>
        <v>30.1</v>
      </c>
      <c r="D23" s="15">
        <f>[19]Agosto!$C$7</f>
        <v>28.3</v>
      </c>
      <c r="E23" s="15">
        <f>[19]Agosto!$C$8</f>
        <v>21.6</v>
      </c>
      <c r="F23" s="15">
        <f>[19]Agosto!$C$9</f>
        <v>17.7</v>
      </c>
      <c r="G23" s="15">
        <f>[19]Agosto!$C$10</f>
        <v>22.6</v>
      </c>
      <c r="H23" s="15">
        <f>[19]Agosto!$C$11</f>
        <v>30.5</v>
      </c>
      <c r="I23" s="15">
        <f>[19]Agosto!$C$12</f>
        <v>32.4</v>
      </c>
      <c r="J23" s="15">
        <f>[19]Agosto!$C$13</f>
        <v>23.8</v>
      </c>
      <c r="K23" s="15">
        <f>[19]Agosto!$C$14</f>
        <v>24.3</v>
      </c>
      <c r="L23" s="15">
        <f>[19]Agosto!$C$15</f>
        <v>29.3</v>
      </c>
      <c r="M23" s="15">
        <f>[19]Agosto!$C$16</f>
        <v>33.299999999999997</v>
      </c>
      <c r="N23" s="15">
        <f>[19]Agosto!$C$17</f>
        <v>34</v>
      </c>
      <c r="O23" s="15">
        <f>[19]Agosto!$C$18</f>
        <v>33.6</v>
      </c>
      <c r="P23" s="15">
        <f>[19]Agosto!$C$19</f>
        <v>26.8</v>
      </c>
      <c r="Q23" s="15">
        <f>[19]Agosto!$C$20</f>
        <v>28.5</v>
      </c>
      <c r="R23" s="15">
        <f>[19]Agosto!$C$21</f>
        <v>32.700000000000003</v>
      </c>
      <c r="S23" s="15">
        <f>[19]Agosto!$C$22</f>
        <v>33.6</v>
      </c>
      <c r="T23" s="15">
        <f>[19]Agosto!$C$23</f>
        <v>34</v>
      </c>
      <c r="U23" s="15">
        <f>[19]Agosto!$C$24</f>
        <v>25.3</v>
      </c>
      <c r="V23" s="15">
        <f>[19]Agosto!$C$25</f>
        <v>19</v>
      </c>
      <c r="W23" s="15">
        <f>[19]Agosto!$C$26</f>
        <v>16.5</v>
      </c>
      <c r="X23" s="15">
        <f>[19]Agosto!$C$27</f>
        <v>31.7</v>
      </c>
      <c r="Y23" s="15">
        <f>[19]Agosto!$C$28</f>
        <v>35.200000000000003</v>
      </c>
      <c r="Z23" s="15">
        <f>[19]Agosto!$C$29</f>
        <v>30.2</v>
      </c>
      <c r="AA23" s="15">
        <f>[19]Agosto!$C$30</f>
        <v>24.8</v>
      </c>
      <c r="AB23" s="15">
        <f>[19]Agosto!$C$31</f>
        <v>29.3</v>
      </c>
      <c r="AC23" s="15">
        <f>[19]Agosto!$C$32</f>
        <v>36</v>
      </c>
      <c r="AD23" s="15">
        <f>[19]Agosto!$C$33</f>
        <v>36.5</v>
      </c>
      <c r="AE23" s="15">
        <f>[19]Agosto!$C$34</f>
        <v>36.700000000000003</v>
      </c>
      <c r="AF23" s="15">
        <f>[19]Agosto!$C$35</f>
        <v>36.9</v>
      </c>
      <c r="AG23" s="23">
        <f t="shared" si="5"/>
        <v>36.9</v>
      </c>
      <c r="AH23" s="91">
        <f t="shared" si="6"/>
        <v>29.06129032258065</v>
      </c>
    </row>
    <row r="24" spans="1:34" ht="17.100000000000001" customHeight="1" x14ac:dyDescent="0.2">
      <c r="A24" s="129" t="s">
        <v>14</v>
      </c>
      <c r="B24" s="15">
        <f>[20]Agosto!$C$5</f>
        <v>29.6</v>
      </c>
      <c r="C24" s="15">
        <f>[20]Agosto!$C$6</f>
        <v>31.1</v>
      </c>
      <c r="D24" s="15">
        <f>[20]Agosto!$C$7</f>
        <v>32.799999999999997</v>
      </c>
      <c r="E24" s="15">
        <f>[20]Agosto!$C$8</f>
        <v>29.2</v>
      </c>
      <c r="F24" s="15">
        <f>[20]Agosto!$C$9</f>
        <v>28.1</v>
      </c>
      <c r="G24" s="15">
        <f>[20]Agosto!$C$10</f>
        <v>22.6</v>
      </c>
      <c r="H24" s="15">
        <f>[20]Agosto!$C$10</f>
        <v>22.6</v>
      </c>
      <c r="I24" s="15">
        <f>[20]Agosto!$C$12</f>
        <v>34.5</v>
      </c>
      <c r="J24" s="15">
        <f>[20]Agosto!$C$13</f>
        <v>26.2</v>
      </c>
      <c r="K24" s="15">
        <f>[20]Agosto!$C$14</f>
        <v>25.6</v>
      </c>
      <c r="L24" s="15">
        <f>[20]Agosto!$C$15</f>
        <v>28.8</v>
      </c>
      <c r="M24" s="15">
        <f>[20]Agosto!$C$16</f>
        <v>29.2</v>
      </c>
      <c r="N24" s="15">
        <f>[20]Agosto!$C$17</f>
        <v>31.1</v>
      </c>
      <c r="O24" s="15">
        <f>[20]Agosto!$C$18</f>
        <v>34.700000000000003</v>
      </c>
      <c r="P24" s="15">
        <f>[20]Agosto!$C$19</f>
        <v>33.6</v>
      </c>
      <c r="Q24" s="15">
        <f>[20]Agosto!$C$20</f>
        <v>26.2</v>
      </c>
      <c r="R24" s="15">
        <f>[20]Agosto!$C$21</f>
        <v>31.5</v>
      </c>
      <c r="S24" s="15">
        <f>[20]Agosto!$C$22</f>
        <v>32.200000000000003</v>
      </c>
      <c r="T24" s="15">
        <f>[20]Agosto!$C$23</f>
        <v>33.799999999999997</v>
      </c>
      <c r="U24" s="15">
        <f>[20]Agosto!$C$24</f>
        <v>34.4</v>
      </c>
      <c r="V24" s="15">
        <f>[20]Agosto!$C$25</f>
        <v>31.1</v>
      </c>
      <c r="W24" s="15">
        <f>[20]Agosto!$C$26</f>
        <v>28.1</v>
      </c>
      <c r="X24" s="15">
        <f>[20]Agosto!$C$27</f>
        <v>34.200000000000003</v>
      </c>
      <c r="Y24" s="15">
        <f>[20]Agosto!$C$28</f>
        <v>35.799999999999997</v>
      </c>
      <c r="Z24" s="15">
        <f>[20]Agosto!$C$29</f>
        <v>23.1</v>
      </c>
      <c r="AA24" s="15">
        <f>[20]Agosto!$C$30</f>
        <v>26.5</v>
      </c>
      <c r="AB24" s="15">
        <f>[20]Agosto!$C$31</f>
        <v>30.4</v>
      </c>
      <c r="AC24" s="15">
        <f>[20]Agosto!$C$32</f>
        <v>32.9</v>
      </c>
      <c r="AD24" s="15">
        <f>[20]Agosto!$C$33</f>
        <v>33.1</v>
      </c>
      <c r="AE24" s="15">
        <f>[20]Agosto!$C$34</f>
        <v>35</v>
      </c>
      <c r="AF24" s="15">
        <f>[20]Agosto!$C$35</f>
        <v>36.299999999999997</v>
      </c>
      <c r="AG24" s="23">
        <f t="shared" si="5"/>
        <v>36.299999999999997</v>
      </c>
      <c r="AH24" s="91">
        <f t="shared" si="6"/>
        <v>30.461290322580645</v>
      </c>
    </row>
    <row r="25" spans="1:34" ht="17.100000000000001" customHeight="1" x14ac:dyDescent="0.2">
      <c r="A25" s="129" t="s">
        <v>15</v>
      </c>
      <c r="B25" s="15">
        <f>[21]Agosto!$C$5</f>
        <v>24.1</v>
      </c>
      <c r="C25" s="15">
        <f>[21]Agosto!$C$6</f>
        <v>24.3</v>
      </c>
      <c r="D25" s="15">
        <f>[21]Agosto!$C$7</f>
        <v>17.399999999999999</v>
      </c>
      <c r="E25" s="15">
        <f>[21]Agosto!$C$8</f>
        <v>17.2</v>
      </c>
      <c r="F25" s="15">
        <f>[21]Agosto!$C$9</f>
        <v>16.3</v>
      </c>
      <c r="G25" s="15">
        <f>[21]Agosto!$C$10</f>
        <v>22.2</v>
      </c>
      <c r="H25" s="15">
        <f>[21]Agosto!$C$11</f>
        <v>22.8</v>
      </c>
      <c r="I25" s="15">
        <f>[21]Agosto!$C$12</f>
        <v>24.5</v>
      </c>
      <c r="J25" s="15">
        <f>[21]Agosto!$C$13</f>
        <v>16.8</v>
      </c>
      <c r="K25" s="15">
        <f>[21]Agosto!$C$14</f>
        <v>19.899999999999999</v>
      </c>
      <c r="L25" s="15">
        <f>[21]Agosto!$C$15</f>
        <v>26</v>
      </c>
      <c r="M25" s="15">
        <f>[21]Agosto!$C$16</f>
        <v>28</v>
      </c>
      <c r="N25" s="15">
        <f>[21]Agosto!$C$17</f>
        <v>27.8</v>
      </c>
      <c r="O25" s="15">
        <f>[21]Agosto!$C$18</f>
        <v>26.2</v>
      </c>
      <c r="P25" s="15">
        <f>[21]Agosto!$C$19</f>
        <v>18</v>
      </c>
      <c r="Q25" s="15">
        <f>[21]Agosto!$C$20</f>
        <v>24.6</v>
      </c>
      <c r="R25" s="15">
        <f>[21]Agosto!$C$21</f>
        <v>26.2</v>
      </c>
      <c r="S25" s="15">
        <f>[21]Agosto!$C$22</f>
        <v>27.8</v>
      </c>
      <c r="T25" s="15">
        <f>[21]Agosto!$C$23</f>
        <v>29.1</v>
      </c>
      <c r="U25" s="15">
        <f>[21]Agosto!$C$24</f>
        <v>19.7</v>
      </c>
      <c r="V25" s="15">
        <f>[21]Agosto!$C$25</f>
        <v>11</v>
      </c>
      <c r="W25" s="15">
        <f>[21]Agosto!$C$26</f>
        <v>13.5</v>
      </c>
      <c r="X25" s="15">
        <f>[21]Agosto!$C$27</f>
        <v>27.5</v>
      </c>
      <c r="Y25" s="15">
        <f>[21]Agosto!$C$28</f>
        <v>30.8</v>
      </c>
      <c r="Z25" s="15">
        <f>[21]Agosto!$C$29</f>
        <v>18.8</v>
      </c>
      <c r="AA25" s="15">
        <f>[21]Agosto!$C$30</f>
        <v>20.399999999999999</v>
      </c>
      <c r="AB25" s="15">
        <f>[21]Agosto!$C$31</f>
        <v>25.6</v>
      </c>
      <c r="AC25" s="15">
        <f>[21]Agosto!$C$32</f>
        <v>30.3</v>
      </c>
      <c r="AD25" s="15">
        <f>[21]Agosto!$C$33</f>
        <v>32.299999999999997</v>
      </c>
      <c r="AE25" s="15">
        <f>[21]Agosto!$C$34</f>
        <v>33.799999999999997</v>
      </c>
      <c r="AF25" s="15">
        <f>[21]Agosto!$C$35</f>
        <v>32.700000000000003</v>
      </c>
      <c r="AG25" s="23">
        <f t="shared" si="5"/>
        <v>33.799999999999997</v>
      </c>
      <c r="AH25" s="91">
        <f t="shared" si="6"/>
        <v>23.729032258064514</v>
      </c>
    </row>
    <row r="26" spans="1:34" ht="17.100000000000001" customHeight="1" x14ac:dyDescent="0.2">
      <c r="A26" s="129" t="s">
        <v>16</v>
      </c>
      <c r="B26" s="15">
        <f>[22]Agosto!$C$5</f>
        <v>24.7</v>
      </c>
      <c r="C26" s="15">
        <f>[22]Agosto!$C$6</f>
        <v>22.6</v>
      </c>
      <c r="D26" s="15">
        <f>[22]Agosto!$C$7</f>
        <v>19.3</v>
      </c>
      <c r="E26" s="15">
        <f>[22]Agosto!$C$8</f>
        <v>17.2</v>
      </c>
      <c r="F26" s="15">
        <f>[22]Agosto!$C$9</f>
        <v>14.9</v>
      </c>
      <c r="G26" s="15">
        <f>[22]Agosto!$C$10</f>
        <v>26.1</v>
      </c>
      <c r="H26" s="15">
        <f>[22]Agosto!$C$11</f>
        <v>29.6</v>
      </c>
      <c r="I26" s="15">
        <f>[22]Agosto!$C$12</f>
        <v>31.4</v>
      </c>
      <c r="J26" s="15">
        <f>[22]Agosto!$C$13</f>
        <v>22.5</v>
      </c>
      <c r="K26" s="15">
        <f>[22]Agosto!$C$14</f>
        <v>24.4</v>
      </c>
      <c r="L26" s="15">
        <f>[22]Agosto!$C$15</f>
        <v>29.1</v>
      </c>
      <c r="M26" s="15">
        <f>[22]Agosto!$C$16</f>
        <v>33.200000000000003</v>
      </c>
      <c r="N26" s="15">
        <f>[22]Agosto!$C$17</f>
        <v>34.799999999999997</v>
      </c>
      <c r="O26" s="15">
        <f>[22]Agosto!$C$18</f>
        <v>33.1</v>
      </c>
      <c r="P26" s="15">
        <f>[22]Agosto!$C$19</f>
        <v>19.600000000000001</v>
      </c>
      <c r="Q26" s="15">
        <f>[22]Agosto!$C$20</f>
        <v>28.5</v>
      </c>
      <c r="R26" s="15">
        <f>[22]Agosto!$C$21</f>
        <v>32.299999999999997</v>
      </c>
      <c r="S26" s="15">
        <f>[22]Agosto!$C$22</f>
        <v>34.5</v>
      </c>
      <c r="T26" s="15">
        <f>[22]Agosto!$C$23</f>
        <v>25.6</v>
      </c>
      <c r="U26" s="15">
        <f>[22]Agosto!$C$24</f>
        <v>15.6</v>
      </c>
      <c r="V26" s="15">
        <f>[22]Agosto!$C$25</f>
        <v>11.7</v>
      </c>
      <c r="W26" s="15">
        <f>[22]Agosto!$C$26</f>
        <v>15.7</v>
      </c>
      <c r="X26" s="15">
        <f>[22]Agosto!$C$27</f>
        <v>31.1</v>
      </c>
      <c r="Y26" s="15">
        <f>[22]Agosto!$C$28</f>
        <v>33.9</v>
      </c>
      <c r="Z26" s="15">
        <f>[22]Agosto!$C$29</f>
        <v>22.6</v>
      </c>
      <c r="AA26" s="15">
        <f>[22]Agosto!$C$30</f>
        <v>24.2</v>
      </c>
      <c r="AB26" s="15">
        <f>[22]Agosto!$C$31</f>
        <v>30</v>
      </c>
      <c r="AC26" s="15">
        <f>[22]Agosto!$C$32</f>
        <v>35.9</v>
      </c>
      <c r="AD26" s="15">
        <f>[22]Agosto!$C$33</f>
        <v>36.299999999999997</v>
      </c>
      <c r="AE26" s="15">
        <f>[22]Agosto!$C$34</f>
        <v>36.9</v>
      </c>
      <c r="AF26" s="15">
        <f>[22]Agosto!$C$35</f>
        <v>36.700000000000003</v>
      </c>
      <c r="AG26" s="23">
        <f t="shared" si="5"/>
        <v>36.9</v>
      </c>
      <c r="AH26" s="91">
        <f t="shared" si="6"/>
        <v>26.903225806451619</v>
      </c>
    </row>
    <row r="27" spans="1:34" ht="17.100000000000001" customHeight="1" x14ac:dyDescent="0.2">
      <c r="A27" s="129" t="s">
        <v>17</v>
      </c>
      <c r="B27" s="15">
        <f>[23]Agosto!$C$5</f>
        <v>27.4</v>
      </c>
      <c r="C27" s="15">
        <f>[23]Agosto!$C$6</f>
        <v>28.6</v>
      </c>
      <c r="D27" s="15">
        <f>[23]Agosto!$C$7</f>
        <v>22.5</v>
      </c>
      <c r="E27" s="15">
        <f>[23]Agosto!$C$8</f>
        <v>20.6</v>
      </c>
      <c r="F27" s="15">
        <f>[23]Agosto!$C$9</f>
        <v>18.2</v>
      </c>
      <c r="G27" s="15">
        <f>[23]Agosto!$C$10</f>
        <v>20.7</v>
      </c>
      <c r="H27" s="15">
        <f>[23]Agosto!$C$11</f>
        <v>25.1</v>
      </c>
      <c r="I27" s="15">
        <f>[23]Agosto!$C$12</f>
        <v>22.8</v>
      </c>
      <c r="J27" s="15">
        <f>[23]Agosto!$C$13</f>
        <v>22</v>
      </c>
      <c r="K27" s="15">
        <f>[23]Agosto!$C$14</f>
        <v>21.9</v>
      </c>
      <c r="L27" s="15">
        <f>[23]Agosto!$C$15</f>
        <v>25.2</v>
      </c>
      <c r="M27" s="15">
        <f>[23]Agosto!$C$16</f>
        <v>29.4</v>
      </c>
      <c r="N27" s="15">
        <f>[23]Agosto!$C$17</f>
        <v>29.9</v>
      </c>
      <c r="O27" s="15">
        <f>[23]Agosto!$C$18</f>
        <v>32.200000000000003</v>
      </c>
      <c r="P27" s="15">
        <f>[23]Agosto!$C$19</f>
        <v>23.1</v>
      </c>
      <c r="Q27" s="15">
        <f>[23]Agosto!$C$20</f>
        <v>23.9</v>
      </c>
      <c r="R27" s="15">
        <f>[23]Agosto!$C$21</f>
        <v>28.6</v>
      </c>
      <c r="S27" s="15">
        <f>[23]Agosto!$C$22</f>
        <v>30.8</v>
      </c>
      <c r="T27" s="15">
        <f>[23]Agosto!$C$23</f>
        <v>33.4</v>
      </c>
      <c r="U27" s="15">
        <f>[23]Agosto!$C$24</f>
        <v>27.1</v>
      </c>
      <c r="V27" s="15">
        <f>[23]Agosto!$C$25</f>
        <v>16.2</v>
      </c>
      <c r="W27" s="15">
        <f>[23]Agosto!$C$26</f>
        <v>13.7</v>
      </c>
      <c r="X27" s="15">
        <f>[23]Agosto!$C$27</f>
        <v>30.2</v>
      </c>
      <c r="Y27" s="15">
        <f>[23]Agosto!$C$28</f>
        <v>34.5</v>
      </c>
      <c r="Z27" s="15">
        <f>[23]Agosto!$C$29</f>
        <v>27.8</v>
      </c>
      <c r="AA27" s="15">
        <f>[23]Agosto!$C$30</f>
        <v>22.9</v>
      </c>
      <c r="AB27" s="15">
        <f>[23]Agosto!$C$31</f>
        <v>27.8</v>
      </c>
      <c r="AC27" s="15">
        <f>[23]Agosto!$C$32</f>
        <v>32.799999999999997</v>
      </c>
      <c r="AD27" s="15">
        <f>[23]Agosto!$C$33</f>
        <v>34.200000000000003</v>
      </c>
      <c r="AE27" s="15">
        <f>[23]Agosto!$C$34</f>
        <v>36.799999999999997</v>
      </c>
      <c r="AF27" s="15">
        <f>[23]Agosto!$C$35</f>
        <v>35.4</v>
      </c>
      <c r="AG27" s="23">
        <f t="shared" si="5"/>
        <v>36.799999999999997</v>
      </c>
      <c r="AH27" s="91">
        <f t="shared" si="6"/>
        <v>26.63548387096774</v>
      </c>
    </row>
    <row r="28" spans="1:34" ht="17.100000000000001" customHeight="1" x14ac:dyDescent="0.2">
      <c r="A28" s="129" t="s">
        <v>18</v>
      </c>
      <c r="B28" s="15">
        <f>[24]Agosto!$C$5</f>
        <v>27.5</v>
      </c>
      <c r="C28" s="15">
        <f>[24]Agosto!$C$6</f>
        <v>29.9</v>
      </c>
      <c r="D28" s="15">
        <f>[24]Agosto!$C$7</f>
        <v>32</v>
      </c>
      <c r="E28" s="15">
        <f>[24]Agosto!$C$8</f>
        <v>22.1</v>
      </c>
      <c r="F28" s="15">
        <f>[24]Agosto!$C$9</f>
        <v>24</v>
      </c>
      <c r="G28" s="15">
        <f>[24]Agosto!$C$10</f>
        <v>17.600000000000001</v>
      </c>
      <c r="H28" s="15">
        <f>[24]Agosto!$C$11</f>
        <v>29.9</v>
      </c>
      <c r="I28" s="15">
        <f>[24]Agosto!$C$12</f>
        <v>23.4</v>
      </c>
      <c r="J28" s="15">
        <f>[24]Agosto!$C$13</f>
        <v>22.8</v>
      </c>
      <c r="K28" s="15">
        <f>[24]Agosto!$C$14</f>
        <v>26.3</v>
      </c>
      <c r="L28" s="15">
        <f>[24]Agosto!$C$15</f>
        <v>30.2</v>
      </c>
      <c r="M28" s="15">
        <f>[24]Agosto!$C$16</f>
        <v>32.5</v>
      </c>
      <c r="N28" s="15">
        <f>[24]Agosto!$C$17</f>
        <v>32.4</v>
      </c>
      <c r="O28" s="15">
        <f>[24]Agosto!$C$18</f>
        <v>35.1</v>
      </c>
      <c r="P28" s="15">
        <f>[24]Agosto!$C$19</f>
        <v>30.7</v>
      </c>
      <c r="Q28" s="15">
        <f>[24]Agosto!$C$20</f>
        <v>25.5</v>
      </c>
      <c r="R28" s="15">
        <f>[24]Agosto!$C$21</f>
        <v>30.8</v>
      </c>
      <c r="S28" s="15">
        <f>[24]Agosto!$C$22</f>
        <v>31.9</v>
      </c>
      <c r="T28" s="15">
        <f>[24]Agosto!$C$23</f>
        <v>33.299999999999997</v>
      </c>
      <c r="U28" s="15">
        <f>[24]Agosto!$C$24</f>
        <v>24.9</v>
      </c>
      <c r="V28" s="15">
        <f>[24]Agosto!$C$25</f>
        <v>26.2</v>
      </c>
      <c r="W28" s="15">
        <f>[24]Agosto!$C$26</f>
        <v>18.600000000000001</v>
      </c>
      <c r="X28" s="15">
        <f>[24]Agosto!$C$27</f>
        <v>32.200000000000003</v>
      </c>
      <c r="Y28" s="15">
        <f>[24]Agosto!$C$28</f>
        <v>34.4</v>
      </c>
      <c r="Z28" s="15">
        <f>[24]Agosto!$C$29</f>
        <v>25.7</v>
      </c>
      <c r="AA28" s="15">
        <f>[24]Agosto!$C$30</f>
        <v>24.7</v>
      </c>
      <c r="AB28" s="15">
        <f>[24]Agosto!$C$31</f>
        <v>29.7</v>
      </c>
      <c r="AC28" s="15">
        <f>[24]Agosto!$C$32</f>
        <v>33.700000000000003</v>
      </c>
      <c r="AD28" s="15">
        <f>[24]Agosto!$C$33</f>
        <v>33.299999999999997</v>
      </c>
      <c r="AE28" s="15">
        <f>[24]Agosto!$C$34</f>
        <v>33.9</v>
      </c>
      <c r="AF28" s="15">
        <f>[24]Agosto!$C$35</f>
        <v>33.6</v>
      </c>
      <c r="AG28" s="23">
        <f t="shared" si="5"/>
        <v>35.1</v>
      </c>
      <c r="AH28" s="91">
        <f t="shared" si="6"/>
        <v>28.670967741935488</v>
      </c>
    </row>
    <row r="29" spans="1:34" ht="17.100000000000001" customHeight="1" x14ac:dyDescent="0.2">
      <c r="A29" s="129" t="s">
        <v>19</v>
      </c>
      <c r="B29" s="15">
        <f>[25]Agosto!$C$5</f>
        <v>23.6</v>
      </c>
      <c r="C29" s="15">
        <f>[25]Agosto!$C$6</f>
        <v>23.7</v>
      </c>
      <c r="D29" s="15">
        <f>[25]Agosto!$C$7</f>
        <v>17.5</v>
      </c>
      <c r="E29" s="15">
        <f>[25]Agosto!$C$8</f>
        <v>18.5</v>
      </c>
      <c r="F29" s="15">
        <f>[25]Agosto!$C$9</f>
        <v>18.100000000000001</v>
      </c>
      <c r="G29" s="15">
        <f>[25]Agosto!$C$10</f>
        <v>22.5</v>
      </c>
      <c r="H29" s="15">
        <f>[25]Agosto!$C$11</f>
        <v>22</v>
      </c>
      <c r="I29" s="15">
        <f>[25]Agosto!$C$12</f>
        <v>21.6</v>
      </c>
      <c r="J29" s="15">
        <f>[25]Agosto!$C$13</f>
        <v>17.899999999999999</v>
      </c>
      <c r="K29" s="15">
        <f>[25]Agosto!$C$14</f>
        <v>19.3</v>
      </c>
      <c r="L29" s="15">
        <f>[25]Agosto!$C$15</f>
        <v>22.6</v>
      </c>
      <c r="M29" s="15">
        <f>[25]Agosto!$C$16</f>
        <v>27.3</v>
      </c>
      <c r="N29" s="15">
        <f>[25]Agosto!$C$17</f>
        <v>27.3</v>
      </c>
      <c r="O29" s="15">
        <f>[25]Agosto!$C$18</f>
        <v>28</v>
      </c>
      <c r="P29" s="15">
        <f>[25]Agosto!$C$19</f>
        <v>21.3</v>
      </c>
      <c r="Q29" s="15">
        <f>[25]Agosto!$C$20</f>
        <v>25</v>
      </c>
      <c r="R29" s="15">
        <f>[25]Agosto!$C$21</f>
        <v>26.3</v>
      </c>
      <c r="S29" s="15">
        <f>[25]Agosto!$C$22</f>
        <v>27.8</v>
      </c>
      <c r="T29" s="15">
        <f>[25]Agosto!$C$23</f>
        <v>30.3</v>
      </c>
      <c r="U29" s="15">
        <f>[25]Agosto!$C$24</f>
        <v>21.7</v>
      </c>
      <c r="V29" s="15">
        <f>[25]Agosto!$C$25</f>
        <v>11.4</v>
      </c>
      <c r="W29" s="15">
        <f>[25]Agosto!$C$26</f>
        <v>14.1</v>
      </c>
      <c r="X29" s="15">
        <f>[25]Agosto!$C$27</f>
        <v>26.2</v>
      </c>
      <c r="Y29" s="15">
        <f>[25]Agosto!$C$28</f>
        <v>31.2</v>
      </c>
      <c r="Z29" s="15">
        <f>[25]Agosto!$C$29</f>
        <v>18.7</v>
      </c>
      <c r="AA29" s="15">
        <f>[25]Agosto!$C$30</f>
        <v>19.899999999999999</v>
      </c>
      <c r="AB29" s="15">
        <f>[25]Agosto!$C$31</f>
        <v>25.5</v>
      </c>
      <c r="AC29" s="15">
        <f>[25]Agosto!$C$32</f>
        <v>29.5</v>
      </c>
      <c r="AD29" s="15">
        <f>[25]Agosto!$C$33</f>
        <v>33</v>
      </c>
      <c r="AE29" s="15">
        <f>[25]Agosto!$C$34</f>
        <v>35</v>
      </c>
      <c r="AF29" s="15">
        <f>[25]Agosto!$C$35</f>
        <v>27.3</v>
      </c>
      <c r="AG29" s="23">
        <f t="shared" si="5"/>
        <v>35</v>
      </c>
      <c r="AH29" s="91">
        <f t="shared" si="6"/>
        <v>23.680645161290325</v>
      </c>
    </row>
    <row r="30" spans="1:34" ht="17.100000000000001" customHeight="1" x14ac:dyDescent="0.2">
      <c r="A30" s="129" t="s">
        <v>31</v>
      </c>
      <c r="B30" s="15">
        <f>[26]Agosto!$C$5</f>
        <v>26.8</v>
      </c>
      <c r="C30" s="15">
        <f>[26]Agosto!$C$6</f>
        <v>29.5</v>
      </c>
      <c r="D30" s="15">
        <f>[26]Agosto!$C$7</f>
        <v>24.5</v>
      </c>
      <c r="E30" s="15">
        <f>[26]Agosto!$C$8</f>
        <v>19</v>
      </c>
      <c r="F30" s="15">
        <f>[26]Agosto!$C$9</f>
        <v>17.7</v>
      </c>
      <c r="G30" s="15">
        <f>[26]Agosto!$C$10</f>
        <v>21.1</v>
      </c>
      <c r="H30" s="15">
        <f>[26]Agosto!$C$11</f>
        <v>26.7</v>
      </c>
      <c r="I30" s="15">
        <f>[26]Agosto!$C$12</f>
        <v>30.4</v>
      </c>
      <c r="J30" s="15">
        <f>[26]Agosto!$C$13</f>
        <v>23.3</v>
      </c>
      <c r="K30" s="15">
        <f>[26]Agosto!$C$14</f>
        <v>22.6</v>
      </c>
      <c r="L30" s="15">
        <f>[26]Agosto!$C$15</f>
        <v>27.5</v>
      </c>
      <c r="M30" s="15">
        <f>[26]Agosto!$C$16</f>
        <v>30.8</v>
      </c>
      <c r="N30" s="15">
        <f>[26]Agosto!$C$17</f>
        <v>31.1</v>
      </c>
      <c r="O30" s="15">
        <f>[26]Agosto!$C$18</f>
        <v>33.700000000000003</v>
      </c>
      <c r="P30" s="15">
        <f>[26]Agosto!$C$19</f>
        <v>23.7</v>
      </c>
      <c r="Q30" s="15">
        <f>[26]Agosto!$C$20</f>
        <v>25.7</v>
      </c>
      <c r="R30" s="15">
        <f>[26]Agosto!$C$21</f>
        <v>29.3</v>
      </c>
      <c r="S30" s="15">
        <f>[26]Agosto!$C$22</f>
        <v>31.9</v>
      </c>
      <c r="T30" s="15">
        <f>[26]Agosto!$C$23</f>
        <v>33.6</v>
      </c>
      <c r="U30" s="15">
        <f>[26]Agosto!$C$24</f>
        <v>25.1</v>
      </c>
      <c r="V30" s="15">
        <f>[26]Agosto!$C$25</f>
        <v>17.2</v>
      </c>
      <c r="W30" s="15">
        <f>[26]Agosto!$C$26</f>
        <v>14.3</v>
      </c>
      <c r="X30" s="15">
        <f>[26]Agosto!$C$27</f>
        <v>31.1</v>
      </c>
      <c r="Y30" s="15">
        <f>[26]Agosto!$C$28</f>
        <v>32.9</v>
      </c>
      <c r="Z30" s="15">
        <f>[26]Agosto!$C$29</f>
        <v>25.9</v>
      </c>
      <c r="AA30" s="15">
        <f>[26]Agosto!$C$30</f>
        <v>23.4</v>
      </c>
      <c r="AB30" s="15">
        <f>[26]Agosto!$C$31</f>
        <v>29.5</v>
      </c>
      <c r="AC30" s="15">
        <f>[26]Agosto!$C$32</f>
        <v>33.799999999999997</v>
      </c>
      <c r="AD30" s="15">
        <f>[26]Agosto!$C$33</f>
        <v>34.1</v>
      </c>
      <c r="AE30" s="15">
        <f>[26]Agosto!$C$34</f>
        <v>34.700000000000003</v>
      </c>
      <c r="AF30" s="15">
        <f>[26]Agosto!$C$35</f>
        <v>33.799999999999997</v>
      </c>
      <c r="AG30" s="23">
        <f t="shared" si="5"/>
        <v>34.700000000000003</v>
      </c>
      <c r="AH30" s="91">
        <f t="shared" si="6"/>
        <v>27.248387096774191</v>
      </c>
    </row>
    <row r="31" spans="1:34" ht="17.100000000000001" customHeight="1" x14ac:dyDescent="0.2">
      <c r="A31" s="129" t="s">
        <v>48</v>
      </c>
      <c r="B31" s="15">
        <f>[27]Agosto!$C$5</f>
        <v>34.299999999999997</v>
      </c>
      <c r="C31" s="15">
        <f>[27]Agosto!$C$6</f>
        <v>37.4</v>
      </c>
      <c r="D31" s="15">
        <f>[27]Agosto!$C$7</f>
        <v>35.5</v>
      </c>
      <c r="E31" s="15">
        <f>[27]Agosto!$C$8</f>
        <v>34.1</v>
      </c>
      <c r="F31" s="15">
        <f>[27]Agosto!$C$9</f>
        <v>30.5</v>
      </c>
      <c r="G31" s="15">
        <f>[27]Agosto!$C$10</f>
        <v>26.5</v>
      </c>
      <c r="H31" s="15">
        <f>[27]Agosto!$C$11</f>
        <v>37.6</v>
      </c>
      <c r="I31" s="15">
        <f>[27]Agosto!$C$12</f>
        <v>36.700000000000003</v>
      </c>
      <c r="J31" s="15">
        <f>[27]Agosto!$C$13</f>
        <v>26.9</v>
      </c>
      <c r="K31" s="15">
        <f>[27]Agosto!$C$14</f>
        <v>32.700000000000003</v>
      </c>
      <c r="L31" s="15">
        <f>[27]Agosto!$C$15</f>
        <v>36.1</v>
      </c>
      <c r="M31" s="15">
        <f>[27]Agosto!$C$16</f>
        <v>37.299999999999997</v>
      </c>
      <c r="N31" s="15">
        <f>[27]Agosto!$C$17</f>
        <v>38.799999999999997</v>
      </c>
      <c r="O31" s="15">
        <f>[27]Agosto!$C$18</f>
        <v>38.700000000000003</v>
      </c>
      <c r="P31" s="15">
        <f>[27]Agosto!$C$19</f>
        <v>35.1</v>
      </c>
      <c r="Q31" s="15">
        <f>[27]Agosto!$C$20</f>
        <v>32.4</v>
      </c>
      <c r="R31" s="15">
        <f>[27]Agosto!$C$21</f>
        <v>37.799999999999997</v>
      </c>
      <c r="S31" s="15">
        <f>[27]Agosto!$C$22</f>
        <v>36.6</v>
      </c>
      <c r="T31" s="15">
        <f>[27]Agosto!$C$23</f>
        <v>37.1</v>
      </c>
      <c r="U31" s="15">
        <f>[27]Agosto!$C$24</f>
        <v>23.6</v>
      </c>
      <c r="V31" s="15">
        <f>[27]Agosto!$C$25</f>
        <v>24.3</v>
      </c>
      <c r="W31" s="15">
        <f>[27]Agosto!$C$26</f>
        <v>29.4</v>
      </c>
      <c r="X31" s="15">
        <f>[27]Agosto!$C$27</f>
        <v>38.1</v>
      </c>
      <c r="Y31" s="15">
        <f>[27]Agosto!$C$28</f>
        <v>36.9</v>
      </c>
      <c r="Z31" s="15">
        <f>[27]Agosto!$C$29</f>
        <v>25.7</v>
      </c>
      <c r="AA31" s="15">
        <f>[27]Agosto!$C$30</f>
        <v>28.7</v>
      </c>
      <c r="AB31" s="15">
        <f>[27]Agosto!$C$31</f>
        <v>34.9</v>
      </c>
      <c r="AC31" s="15">
        <f>[27]Agosto!$C$32</f>
        <v>40.5</v>
      </c>
      <c r="AD31" s="15">
        <f>[27]Agosto!$C$33</f>
        <v>39.1</v>
      </c>
      <c r="AE31" s="15">
        <f>[27]Agosto!$C$34</f>
        <v>37.700000000000003</v>
      </c>
      <c r="AF31" s="15">
        <f>[27]Agosto!$C$35</f>
        <v>36.299999999999997</v>
      </c>
      <c r="AG31" s="23">
        <f>MAX(B31:AF31)</f>
        <v>40.5</v>
      </c>
      <c r="AH31" s="91">
        <f>AVERAGE(B31:AF31)</f>
        <v>34.106451612903221</v>
      </c>
    </row>
    <row r="32" spans="1:34" ht="17.100000000000001" customHeight="1" x14ac:dyDescent="0.2">
      <c r="A32" s="129" t="s">
        <v>20</v>
      </c>
      <c r="B32" s="15">
        <f>[28]Agosto!$C$5</f>
        <v>29.3</v>
      </c>
      <c r="C32" s="15">
        <f>[28]Agosto!$C$6</f>
        <v>28.7</v>
      </c>
      <c r="D32" s="15">
        <f>[28]Agosto!$C$7</f>
        <v>30.9</v>
      </c>
      <c r="E32" s="15">
        <f>[28]Agosto!$C$8</f>
        <v>26.2</v>
      </c>
      <c r="F32" s="15">
        <f>[28]Agosto!$C$9</f>
        <v>25.2</v>
      </c>
      <c r="G32" s="15">
        <f>[28]Agosto!$C$10</f>
        <v>19.899999999999999</v>
      </c>
      <c r="H32" s="15">
        <f>[28]Agosto!$C$11</f>
        <v>27</v>
      </c>
      <c r="I32" s="15">
        <f>[28]Agosto!$C$12</f>
        <v>27.5</v>
      </c>
      <c r="J32" s="15">
        <f>[28]Agosto!$C$13</f>
        <v>21.6</v>
      </c>
      <c r="K32" s="15">
        <f>[28]Agosto!$C$14</f>
        <v>23.9</v>
      </c>
      <c r="L32" s="15">
        <f>[28]Agosto!$C$15</f>
        <v>26.9</v>
      </c>
      <c r="M32" s="15">
        <f>[28]Agosto!$C$16</f>
        <v>30.6</v>
      </c>
      <c r="N32" s="15">
        <f>[28]Agosto!$C$17</f>
        <v>30.1</v>
      </c>
      <c r="O32" s="15">
        <f>[28]Agosto!$C$18</f>
        <v>33.5</v>
      </c>
      <c r="P32" s="15">
        <f>[28]Agosto!$C$19</f>
        <v>31.2</v>
      </c>
      <c r="Q32" s="15">
        <f>[28]Agosto!$C$20</f>
        <v>26.1</v>
      </c>
      <c r="R32" s="15">
        <f>[28]Agosto!$C$21</f>
        <v>31</v>
      </c>
      <c r="S32" s="15">
        <f>[28]Agosto!$C$22</f>
        <v>32.700000000000003</v>
      </c>
      <c r="T32" s="15">
        <f>[28]Agosto!$C$23</f>
        <v>34.6</v>
      </c>
      <c r="U32" s="15">
        <f>[28]Agosto!$C$24</f>
        <v>35.700000000000003</v>
      </c>
      <c r="V32" s="15">
        <f>[28]Agosto!$C$25</f>
        <v>28</v>
      </c>
      <c r="W32" s="15">
        <f>[28]Agosto!$C$26</f>
        <v>21.6</v>
      </c>
      <c r="X32" s="15">
        <f>[28]Agosto!$C$27</f>
        <v>33.700000000000003</v>
      </c>
      <c r="Y32" s="15">
        <f>[28]Agosto!$C$28</f>
        <v>36.6</v>
      </c>
      <c r="Z32" s="15">
        <f>[28]Agosto!$C$29</f>
        <v>25.4</v>
      </c>
      <c r="AA32" s="15">
        <f>[28]Agosto!$C$30</f>
        <v>26.9</v>
      </c>
      <c r="AB32" s="15">
        <f>[28]Agosto!$C$31</f>
        <v>30.5</v>
      </c>
      <c r="AC32" s="15">
        <f>[28]Agosto!$C$32</f>
        <v>33.6</v>
      </c>
      <c r="AD32" s="15">
        <f>[28]Agosto!$C$33</f>
        <v>33.799999999999997</v>
      </c>
      <c r="AE32" s="15">
        <f>[28]Agosto!$C$34</f>
        <v>36.299999999999997</v>
      </c>
      <c r="AF32" s="15">
        <f>[28]Agosto!$C$35</f>
        <v>37.5</v>
      </c>
      <c r="AG32" s="23">
        <f>MAX(B32:AF32)</f>
        <v>37.5</v>
      </c>
      <c r="AH32" s="91">
        <f>AVERAGE(B32:AF32)</f>
        <v>29.56451612903226</v>
      </c>
    </row>
    <row r="33" spans="1:34" ht="17.100000000000001" customHeight="1" x14ac:dyDescent="0.2">
      <c r="A33" s="89" t="s">
        <v>145</v>
      </c>
      <c r="B33" s="15">
        <f>[29]Agosto!$C$5</f>
        <v>27.5</v>
      </c>
      <c r="C33" s="15">
        <f>[29]Agosto!$C$6</f>
        <v>27.6</v>
      </c>
      <c r="D33" s="15">
        <f>[29]Agosto!$C$7</f>
        <v>23.5</v>
      </c>
      <c r="E33" s="15">
        <f>[29]Agosto!$C$8</f>
        <v>19.7</v>
      </c>
      <c r="F33" s="15">
        <f>[29]Agosto!$C$9</f>
        <v>18.7</v>
      </c>
      <c r="G33" s="15">
        <f>[29]Agosto!$C$10</f>
        <v>19.100000000000001</v>
      </c>
      <c r="H33" s="15">
        <f>[29]Agosto!$C$11</f>
        <v>23.5</v>
      </c>
      <c r="I33" s="15">
        <f>[29]Agosto!$C$12</f>
        <v>23</v>
      </c>
      <c r="J33" s="15">
        <f>[29]Agosto!$C$13</f>
        <v>20.5</v>
      </c>
      <c r="K33" s="15">
        <f>[29]Agosto!$C$14</f>
        <v>20.5</v>
      </c>
      <c r="L33" s="15">
        <f>[29]Agosto!$C$15</f>
        <v>24.1</v>
      </c>
      <c r="M33" s="15">
        <f>[29]Agosto!$C$16</f>
        <v>28.4</v>
      </c>
      <c r="N33" s="15">
        <f>[29]Agosto!$C$17</f>
        <v>28.5</v>
      </c>
      <c r="O33" s="15">
        <f>[29]Agosto!$C$18</f>
        <v>30.7</v>
      </c>
      <c r="P33" s="15">
        <f>[29]Agosto!$C$19</f>
        <v>23.4</v>
      </c>
      <c r="Q33" s="15">
        <f>[29]Agosto!$C$20</f>
        <v>23.4</v>
      </c>
      <c r="R33" s="15">
        <f>[29]Agosto!$C$21</f>
        <v>28</v>
      </c>
      <c r="S33" s="15">
        <f>[29]Agosto!$C$22</f>
        <v>29.7</v>
      </c>
      <c r="T33" s="15">
        <f>[29]Agosto!$C$23</f>
        <v>32.799999999999997</v>
      </c>
      <c r="U33" s="15">
        <f>[29]Agosto!$C$24</f>
        <v>25.9</v>
      </c>
      <c r="V33" s="15">
        <f>[29]Agosto!$C$25</f>
        <v>20.9</v>
      </c>
      <c r="W33" s="15">
        <f>[29]Agosto!$C$26</f>
        <v>14.6</v>
      </c>
      <c r="X33" s="15">
        <f>[29]Agosto!$C$27</f>
        <v>29.3</v>
      </c>
      <c r="Y33" s="15">
        <f>[29]Agosto!$C$28</f>
        <v>34.1</v>
      </c>
      <c r="Z33" s="15">
        <f>[29]Agosto!$C$29</f>
        <v>22.8</v>
      </c>
      <c r="AA33" s="15">
        <f>[29]Agosto!$C$30</f>
        <v>22</v>
      </c>
      <c r="AB33" s="15">
        <f>[29]Agosto!$C$31</f>
        <v>26.6</v>
      </c>
      <c r="AC33" s="15">
        <f>[29]Agosto!$C$32</f>
        <v>31.6</v>
      </c>
      <c r="AD33" s="15">
        <f>[29]Agosto!$C$33</f>
        <v>33.1</v>
      </c>
      <c r="AE33" s="15">
        <f>[29]Agosto!$C$34</f>
        <v>35.799999999999997</v>
      </c>
      <c r="AF33" s="15">
        <f>[29]Agosto!$C$35</f>
        <v>35.6</v>
      </c>
      <c r="AG33" s="26">
        <f>MAX(B33:AF33)</f>
        <v>35.799999999999997</v>
      </c>
      <c r="AH33" s="90">
        <f>AVERAGE(B33:AF33)</f>
        <v>25.964516129032255</v>
      </c>
    </row>
    <row r="34" spans="1:34" ht="17.100000000000001" customHeight="1" x14ac:dyDescent="0.2">
      <c r="A34" s="89" t="s">
        <v>146</v>
      </c>
      <c r="B34" s="15">
        <f>[30]Agosto!$C$5</f>
        <v>23</v>
      </c>
      <c r="C34" s="15">
        <f>[30]Agosto!$C$6</f>
        <v>23.2</v>
      </c>
      <c r="D34" s="15">
        <f>[30]Agosto!$C$7</f>
        <v>17.5</v>
      </c>
      <c r="E34" s="15">
        <f>[30]Agosto!$C$8</f>
        <v>18.7</v>
      </c>
      <c r="F34" s="15">
        <f>[30]Agosto!$C$9</f>
        <v>16.3</v>
      </c>
      <c r="G34" s="15">
        <f>[30]Agosto!$C$10</f>
        <v>22.6</v>
      </c>
      <c r="H34" s="15">
        <f>[30]Agosto!$C$11</f>
        <v>22.7</v>
      </c>
      <c r="I34" s="15">
        <f>[30]Agosto!$C$12</f>
        <v>24.2</v>
      </c>
      <c r="J34" s="15">
        <f>[30]Agosto!$C$13</f>
        <v>17</v>
      </c>
      <c r="K34" s="15">
        <f>[30]Agosto!$C$14</f>
        <v>19.3</v>
      </c>
      <c r="L34" s="15">
        <f>[30]Agosto!$C$15</f>
        <v>24.3</v>
      </c>
      <c r="M34" s="15">
        <f>[30]Agosto!$C$16</f>
        <v>29</v>
      </c>
      <c r="N34" s="15">
        <f>[30]Agosto!$C$17</f>
        <v>28</v>
      </c>
      <c r="O34" s="15">
        <f>[30]Agosto!$C$18</f>
        <v>27.6</v>
      </c>
      <c r="P34" s="15">
        <f>[30]Agosto!$C$19</f>
        <v>19.3</v>
      </c>
      <c r="Q34" s="15">
        <f>[30]Agosto!$C$20</f>
        <v>25.1</v>
      </c>
      <c r="R34" s="15">
        <f>[30]Agosto!$C$21</f>
        <v>26.5</v>
      </c>
      <c r="S34" s="15">
        <f>[30]Agosto!$C$22</f>
        <v>28.7</v>
      </c>
      <c r="T34" s="15">
        <f>[30]Agosto!$C$23</f>
        <v>30</v>
      </c>
      <c r="U34" s="15">
        <f>[30]Agosto!$C$24</f>
        <v>19.399999999999999</v>
      </c>
      <c r="V34" s="15">
        <f>[30]Agosto!$C$25</f>
        <v>9.5</v>
      </c>
      <c r="W34" s="15">
        <f>[30]Agosto!$C$26</f>
        <v>13.4</v>
      </c>
      <c r="X34" s="15">
        <f>[30]Agosto!$C$27</f>
        <v>28.4</v>
      </c>
      <c r="Y34" s="15">
        <f>[30]Agosto!$C$28</f>
        <v>31.4</v>
      </c>
      <c r="Z34" s="15">
        <f>[30]Agosto!$C$29</f>
        <v>18.100000000000001</v>
      </c>
      <c r="AA34" s="15">
        <f>[30]Agosto!$C$30</f>
        <v>19.8</v>
      </c>
      <c r="AB34" s="15">
        <f>[30]Agosto!$C$31</f>
        <v>25.5</v>
      </c>
      <c r="AC34" s="15">
        <f>[30]Agosto!$C$32</f>
        <v>30.8</v>
      </c>
      <c r="AD34" s="15">
        <f>[30]Agosto!$C$33</f>
        <v>32.9</v>
      </c>
      <c r="AE34" s="15">
        <f>[30]Agosto!$C$34</f>
        <v>34.700000000000003</v>
      </c>
      <c r="AF34" s="15">
        <f>[30]Agosto!$C$35</f>
        <v>31.9</v>
      </c>
      <c r="AG34" s="23">
        <f t="shared" ref="AG34:AG44" si="7">MAX(B34:AF34)</f>
        <v>34.700000000000003</v>
      </c>
      <c r="AH34" s="91">
        <f t="shared" ref="AH34:AH44" si="8">AVERAGE(B34:AF34)</f>
        <v>23.832258064516129</v>
      </c>
    </row>
    <row r="35" spans="1:34" ht="17.100000000000001" customHeight="1" x14ac:dyDescent="0.2">
      <c r="A35" s="89" t="s">
        <v>147</v>
      </c>
      <c r="B35" s="15">
        <f>[31]Agosto!$C$5</f>
        <v>28.3</v>
      </c>
      <c r="C35" s="15">
        <f>[31]Agosto!$C$6</f>
        <v>30.3</v>
      </c>
      <c r="D35" s="15">
        <f>[31]Agosto!$C$7</f>
        <v>30.6</v>
      </c>
      <c r="E35" s="15">
        <f>[31]Agosto!$C$8</f>
        <v>23</v>
      </c>
      <c r="F35" s="15">
        <f>[31]Agosto!$C$9</f>
        <v>21.9</v>
      </c>
      <c r="G35" s="15">
        <f>[31]Agosto!$C$10</f>
        <v>19.8</v>
      </c>
      <c r="H35" s="15">
        <f>[31]Agosto!$C$11</f>
        <v>29</v>
      </c>
      <c r="I35" s="15">
        <f>[31]Agosto!$C$12</f>
        <v>32.1</v>
      </c>
      <c r="J35" s="15">
        <f>[31]Agosto!$C$13</f>
        <v>24.3</v>
      </c>
      <c r="K35" s="15">
        <f>[31]Agosto!$C$14</f>
        <v>24.9</v>
      </c>
      <c r="L35" s="15">
        <f>[31]Agosto!$C$15</f>
        <v>28.3</v>
      </c>
      <c r="M35" s="15">
        <f>[31]Agosto!$C$16</f>
        <v>30.2</v>
      </c>
      <c r="N35" s="15">
        <f>[31]Agosto!$C$17</f>
        <v>30.5</v>
      </c>
      <c r="O35" s="15">
        <f>[31]Agosto!$C$18</f>
        <v>33.799999999999997</v>
      </c>
      <c r="P35" s="15">
        <f>[31]Agosto!$C$19</f>
        <v>28.5</v>
      </c>
      <c r="Q35" s="15">
        <f>[31]Agosto!$C$20</f>
        <v>26.1</v>
      </c>
      <c r="R35" s="15">
        <f>[31]Agosto!$C$21</f>
        <v>29.8</v>
      </c>
      <c r="S35" s="15">
        <f>[31]Agosto!$C$22</f>
        <v>31.7</v>
      </c>
      <c r="T35" s="15">
        <f>[31]Agosto!$C$23</f>
        <v>33.5</v>
      </c>
      <c r="U35" s="15">
        <f>[31]Agosto!$C$24</f>
        <v>25.7</v>
      </c>
      <c r="V35" s="15">
        <f>[31]Agosto!$C$25</f>
        <v>24.1</v>
      </c>
      <c r="W35" s="15">
        <f>[31]Agosto!$C$26</f>
        <v>17.7</v>
      </c>
      <c r="X35" s="15">
        <f>[31]Agosto!$C$27</f>
        <v>32.4</v>
      </c>
      <c r="Y35" s="15">
        <f>[31]Agosto!$C$28</f>
        <v>33.1</v>
      </c>
      <c r="Z35" s="15">
        <f>[31]Agosto!$C$29</f>
        <v>25.8</v>
      </c>
      <c r="AA35" s="15">
        <f>[31]Agosto!$C$30</f>
        <v>24.3</v>
      </c>
      <c r="AB35" s="15">
        <f>[31]Agosto!$C$31</f>
        <v>29.9</v>
      </c>
      <c r="AC35" s="15">
        <f>[31]Agosto!$C$32</f>
        <v>34.200000000000003</v>
      </c>
      <c r="AD35" s="15">
        <f>[31]Agosto!$C$33</f>
        <v>34.200000000000003</v>
      </c>
      <c r="AE35" s="15">
        <f>[31]Agosto!$C$34</f>
        <v>35.5</v>
      </c>
      <c r="AF35" s="15">
        <f>[31]Agosto!$C$35</f>
        <v>34.799999999999997</v>
      </c>
      <c r="AG35" s="23">
        <f t="shared" si="7"/>
        <v>35.5</v>
      </c>
      <c r="AH35" s="91">
        <f t="shared" si="8"/>
        <v>28.654838709677421</v>
      </c>
    </row>
    <row r="36" spans="1:34" ht="17.100000000000001" customHeight="1" x14ac:dyDescent="0.2">
      <c r="A36" s="89" t="s">
        <v>148</v>
      </c>
      <c r="B36" s="15" t="str">
        <f>[32]Agosto!$C$5</f>
        <v>*</v>
      </c>
      <c r="C36" s="15" t="str">
        <f>[32]Agosto!$C$6</f>
        <v>*</v>
      </c>
      <c r="D36" s="15" t="str">
        <f>[32]Agosto!$C$7</f>
        <v>*</v>
      </c>
      <c r="E36" s="15" t="str">
        <f>[32]Agosto!$C$8</f>
        <v>*</v>
      </c>
      <c r="F36" s="15" t="str">
        <f>[32]Agosto!$C$9</f>
        <v>*</v>
      </c>
      <c r="G36" s="15" t="str">
        <f>[32]Agosto!$C$10</f>
        <v>*</v>
      </c>
      <c r="H36" s="15">
        <f>[32]Agosto!$C$11</f>
        <v>27.2</v>
      </c>
      <c r="I36" s="15">
        <f>[32]Agosto!$C$12</f>
        <v>30.1</v>
      </c>
      <c r="J36" s="15">
        <f>[32]Agosto!$C$13</f>
        <v>21.5</v>
      </c>
      <c r="K36" s="15">
        <f>[32]Agosto!$C$14</f>
        <v>22.8</v>
      </c>
      <c r="L36" s="15">
        <f>[32]Agosto!$C$15</f>
        <v>27</v>
      </c>
      <c r="M36" s="15">
        <f>[32]Agosto!$C$16</f>
        <v>31</v>
      </c>
      <c r="N36" s="15">
        <f>[32]Agosto!$C$17</f>
        <v>30.7</v>
      </c>
      <c r="O36" s="15">
        <f>[32]Agosto!$C$18</f>
        <v>31.5</v>
      </c>
      <c r="P36" s="15">
        <f>[32]Agosto!$C$19</f>
        <v>19.3</v>
      </c>
      <c r="Q36" s="15">
        <f>[32]Agosto!$C$20</f>
        <v>26.5</v>
      </c>
      <c r="R36" s="15">
        <f>[32]Agosto!$C$21</f>
        <v>29.1</v>
      </c>
      <c r="S36" s="15">
        <f>[32]Agosto!$C$22</f>
        <v>31.8</v>
      </c>
      <c r="T36" s="15">
        <f>[32]Agosto!$C$23</f>
        <v>26.6</v>
      </c>
      <c r="U36" s="15">
        <f>[32]Agosto!$C$24</f>
        <v>21.4</v>
      </c>
      <c r="V36" s="15">
        <f>[32]Agosto!$C$25</f>
        <v>13.4</v>
      </c>
      <c r="W36" s="15">
        <f>[32]Agosto!$C$26</f>
        <v>13.8</v>
      </c>
      <c r="X36" s="15">
        <f>[32]Agosto!$C$27</f>
        <v>29.2</v>
      </c>
      <c r="Y36" s="15">
        <f>[32]Agosto!$C$28</f>
        <v>34.700000000000003</v>
      </c>
      <c r="Z36" s="15">
        <f>[32]Agosto!$C$29</f>
        <v>24.1</v>
      </c>
      <c r="AA36" s="15">
        <f>[32]Agosto!$C$30</f>
        <v>24.2</v>
      </c>
      <c r="AB36" s="15">
        <f>[32]Agosto!$C$31</f>
        <v>28.2</v>
      </c>
      <c r="AC36" s="15">
        <f>[32]Agosto!$C$32</f>
        <v>33.299999999999997</v>
      </c>
      <c r="AD36" s="15">
        <f>[32]Agosto!$C$33</f>
        <v>34.799999999999997</v>
      </c>
      <c r="AE36" s="15">
        <f>[32]Agosto!$C$34</f>
        <v>35.799999999999997</v>
      </c>
      <c r="AF36" s="15">
        <f>[32]Agosto!$C$35</f>
        <v>34.799999999999997</v>
      </c>
      <c r="AG36" s="22">
        <f t="shared" si="7"/>
        <v>35.799999999999997</v>
      </c>
      <c r="AH36" s="91">
        <f t="shared" si="8"/>
        <v>27.311999999999998</v>
      </c>
    </row>
    <row r="37" spans="1:34" ht="17.100000000000001" customHeight="1" x14ac:dyDescent="0.2">
      <c r="A37" s="89" t="s">
        <v>149</v>
      </c>
      <c r="B37" s="15">
        <f>[33]Agosto!$C$5</f>
        <v>27.6</v>
      </c>
      <c r="C37" s="15">
        <f>[33]Agosto!$C$6</f>
        <v>26.4</v>
      </c>
      <c r="D37" s="15">
        <f>[33]Agosto!$C$7</f>
        <v>27.5</v>
      </c>
      <c r="E37" s="15">
        <f>[33]Agosto!$C$8</f>
        <v>26.6</v>
      </c>
      <c r="F37" s="15">
        <f>[33]Agosto!$C$9</f>
        <v>22.5</v>
      </c>
      <c r="G37" s="15">
        <f>[33]Agosto!$C$10</f>
        <v>18.899999999999999</v>
      </c>
      <c r="H37" s="15">
        <f>[33]Agosto!$C$11</f>
        <v>23.3</v>
      </c>
      <c r="I37" s="15">
        <f>[33]Agosto!$C$12</f>
        <v>27.2</v>
      </c>
      <c r="J37" s="15">
        <f>[33]Agosto!$C$13</f>
        <v>21.8</v>
      </c>
      <c r="K37" s="15">
        <f>[33]Agosto!$C$14</f>
        <v>22</v>
      </c>
      <c r="L37" s="15">
        <f>[33]Agosto!$C$15</f>
        <v>25.3</v>
      </c>
      <c r="M37" s="15">
        <f>[33]Agosto!$C$16</f>
        <v>29</v>
      </c>
      <c r="N37" s="15">
        <f>[33]Agosto!$C$17</f>
        <v>28</v>
      </c>
      <c r="O37" s="15">
        <f>[33]Agosto!$C$18</f>
        <v>31.9</v>
      </c>
      <c r="P37" s="15">
        <f>[33]Agosto!$C$19</f>
        <v>28.9</v>
      </c>
      <c r="Q37" s="15">
        <f>[33]Agosto!$C$20</f>
        <v>23.8</v>
      </c>
      <c r="R37" s="15">
        <f>[33]Agosto!$C$21</f>
        <v>29.7</v>
      </c>
      <c r="S37" s="15">
        <f>[33]Agosto!$C$22</f>
        <v>30.8</v>
      </c>
      <c r="T37" s="15">
        <f>[33]Agosto!$C$23</f>
        <v>33.799999999999997</v>
      </c>
      <c r="U37" s="15">
        <f>[33]Agosto!$C$24</f>
        <v>33.299999999999997</v>
      </c>
      <c r="V37" s="15">
        <f>[33]Agosto!$C$25</f>
        <v>25</v>
      </c>
      <c r="W37" s="15">
        <f>[33]Agosto!$C$26</f>
        <v>18.899999999999999</v>
      </c>
      <c r="X37" s="15">
        <f>[33]Agosto!$C$27</f>
        <v>31.8</v>
      </c>
      <c r="Y37" s="15">
        <f>[33]Agosto!$C$28</f>
        <v>33.700000000000003</v>
      </c>
      <c r="Z37" s="15">
        <f>[33]Agosto!$C$29</f>
        <v>25.8</v>
      </c>
      <c r="AA37" s="15">
        <f>[33]Agosto!$C$30</f>
        <v>25</v>
      </c>
      <c r="AB37" s="15">
        <f>[33]Agosto!$C$31</f>
        <v>27.6</v>
      </c>
      <c r="AC37" s="15">
        <f>[33]Agosto!$C$32</f>
        <v>33.4</v>
      </c>
      <c r="AD37" s="15">
        <f>[33]Agosto!$C$33</f>
        <v>34</v>
      </c>
      <c r="AE37" s="15">
        <f>[33]Agosto!$C$34</f>
        <v>36</v>
      </c>
      <c r="AF37" s="15">
        <f>[33]Agosto!$C$35</f>
        <v>37.299999999999997</v>
      </c>
      <c r="AG37" s="23">
        <f>MAX(B37:AF37)</f>
        <v>37.299999999999997</v>
      </c>
      <c r="AH37" s="91">
        <f>AVERAGE(B37:AF37)</f>
        <v>27.961290322580641</v>
      </c>
    </row>
    <row r="38" spans="1:34" ht="17.100000000000001" customHeight="1" x14ac:dyDescent="0.2">
      <c r="A38" s="89" t="s">
        <v>150</v>
      </c>
      <c r="B38" s="15">
        <f>[34]Agosto!$C$5</f>
        <v>26.1</v>
      </c>
      <c r="C38" s="15">
        <f>[34]Agosto!$C$6</f>
        <v>25.6</v>
      </c>
      <c r="D38" s="15">
        <f>[34]Agosto!$C$7</f>
        <v>18.899999999999999</v>
      </c>
      <c r="E38" s="15">
        <f>[34]Agosto!$C$8</f>
        <v>19</v>
      </c>
      <c r="F38" s="15">
        <f>[34]Agosto!$C$9</f>
        <v>17.399999999999999</v>
      </c>
      <c r="G38" s="15">
        <f>[34]Agosto!$C$10</f>
        <v>23.7</v>
      </c>
      <c r="H38" s="15">
        <f>[34]Agosto!$C$11</f>
        <v>24.1</v>
      </c>
      <c r="I38" s="15">
        <f>[34]Agosto!$C$12</f>
        <v>20.3</v>
      </c>
      <c r="J38" s="15">
        <f>[34]Agosto!$C$13</f>
        <v>19.600000000000001</v>
      </c>
      <c r="K38" s="15">
        <f>[34]Agosto!$C$14</f>
        <v>20.8</v>
      </c>
      <c r="L38" s="15">
        <f>[34]Agosto!$C$15</f>
        <v>24.1</v>
      </c>
      <c r="M38" s="15">
        <f>[34]Agosto!$C$16</f>
        <v>28.2</v>
      </c>
      <c r="N38" s="15">
        <f>[34]Agosto!$C$17</f>
        <v>28.6</v>
      </c>
      <c r="O38" s="15">
        <f>[34]Agosto!$C$18</f>
        <v>29.5</v>
      </c>
      <c r="P38" s="15">
        <f>[34]Agosto!$C$19</f>
        <v>20.7</v>
      </c>
      <c r="Q38" s="15">
        <f>[34]Agosto!$C$20</f>
        <v>25.4</v>
      </c>
      <c r="R38" s="15">
        <f>[34]Agosto!$C$21</f>
        <v>27.3</v>
      </c>
      <c r="S38" s="15">
        <f>[34]Agosto!$C$22</f>
        <v>29.1</v>
      </c>
      <c r="T38" s="15">
        <f>[34]Agosto!$C$23</f>
        <v>32.1</v>
      </c>
      <c r="U38" s="15">
        <f>[34]Agosto!$C$24</f>
        <v>23.5</v>
      </c>
      <c r="V38" s="15">
        <f>[34]Agosto!$C$25</f>
        <v>15.7</v>
      </c>
      <c r="W38" s="15">
        <f>[34]Agosto!$C$26</f>
        <v>14</v>
      </c>
      <c r="X38" s="15">
        <f>[34]Agosto!$C$27</f>
        <v>28.1</v>
      </c>
      <c r="Y38" s="15">
        <f>[34]Agosto!$C$28</f>
        <v>33.799999999999997</v>
      </c>
      <c r="Z38" s="15">
        <f>[34]Agosto!$C$29</f>
        <v>21.3</v>
      </c>
      <c r="AA38" s="15">
        <f>[34]Agosto!$C$30</f>
        <v>22.1</v>
      </c>
      <c r="AB38" s="15">
        <f>[34]Agosto!$C$31</f>
        <v>26.3</v>
      </c>
      <c r="AC38" s="15">
        <f>[34]Agosto!$C$32</f>
        <v>31.3</v>
      </c>
      <c r="AD38" s="15">
        <f>[34]Agosto!$C$33</f>
        <v>33.9</v>
      </c>
      <c r="AE38" s="15">
        <f>[34]Agosto!$C$34</f>
        <v>36.5</v>
      </c>
      <c r="AF38" s="15">
        <f>[34]Agosto!$C$35</f>
        <v>34</v>
      </c>
      <c r="AG38" s="23">
        <f t="shared" si="7"/>
        <v>36.5</v>
      </c>
      <c r="AH38" s="91">
        <f t="shared" si="8"/>
        <v>25.193548387096772</v>
      </c>
    </row>
    <row r="39" spans="1:34" ht="17.100000000000001" customHeight="1" x14ac:dyDescent="0.2">
      <c r="A39" s="89" t="s">
        <v>151</v>
      </c>
      <c r="B39" s="15">
        <f>[35]Agosto!$C$5</f>
        <v>27.6</v>
      </c>
      <c r="C39" s="15">
        <f>[35]Agosto!$C$6</f>
        <v>31.6</v>
      </c>
      <c r="D39" s="15">
        <f>[35]Agosto!$C$7</f>
        <v>32.6</v>
      </c>
      <c r="E39" s="15">
        <f>[35]Agosto!$C$8</f>
        <v>25</v>
      </c>
      <c r="F39" s="15">
        <f>[35]Agosto!$C$9</f>
        <v>25</v>
      </c>
      <c r="G39" s="15">
        <f>[35]Agosto!$C$10</f>
        <v>19.100000000000001</v>
      </c>
      <c r="H39" s="15">
        <f>[35]Agosto!$C$11</f>
        <v>31</v>
      </c>
      <c r="I39" s="15">
        <f>[35]Agosto!$C$12</f>
        <v>31.2</v>
      </c>
      <c r="J39" s="15">
        <f>[35]Agosto!$C$13</f>
        <v>25.3</v>
      </c>
      <c r="K39" s="15">
        <f>[35]Agosto!$C$14</f>
        <v>26.2</v>
      </c>
      <c r="L39" s="15">
        <f>[35]Agosto!$C$15</f>
        <v>29.3</v>
      </c>
      <c r="M39" s="15">
        <f>[35]Agosto!$C$16</f>
        <v>31.8</v>
      </c>
      <c r="N39" s="15">
        <f>[35]Agosto!$C$17</f>
        <v>32.5</v>
      </c>
      <c r="O39" s="15">
        <f>[35]Agosto!$C$18</f>
        <v>35.200000000000003</v>
      </c>
      <c r="P39" s="15">
        <f>[35]Agosto!$C$19</f>
        <v>31.9</v>
      </c>
      <c r="Q39" s="15">
        <f>[35]Agosto!$C$20</f>
        <v>25.1</v>
      </c>
      <c r="R39" s="15">
        <f>[35]Agosto!$C$21</f>
        <v>31</v>
      </c>
      <c r="S39" s="15">
        <f>[35]Agosto!$C$22</f>
        <v>32.299999999999997</v>
      </c>
      <c r="T39" s="15">
        <f>[35]Agosto!$C$23</f>
        <v>34.5</v>
      </c>
      <c r="U39" s="15">
        <f>[35]Agosto!$C$24</f>
        <v>31.7</v>
      </c>
      <c r="V39" s="15">
        <f>[35]Agosto!$C$25</f>
        <v>27.4</v>
      </c>
      <c r="W39" s="15">
        <f>[35]Agosto!$C$26</f>
        <v>20.2</v>
      </c>
      <c r="X39" s="15">
        <f>[35]Agosto!$C$27</f>
        <v>33.9</v>
      </c>
      <c r="Y39" s="15">
        <f>[35]Agosto!$C$28</f>
        <v>36.200000000000003</v>
      </c>
      <c r="Z39" s="15">
        <f>[35]Agosto!$C$29</f>
        <v>27.7</v>
      </c>
      <c r="AA39" s="15">
        <f>[35]Agosto!$C$30</f>
        <v>26</v>
      </c>
      <c r="AB39" s="15">
        <f>[35]Agosto!$C$31</f>
        <v>31.5</v>
      </c>
      <c r="AC39" s="15">
        <f>[35]Agosto!$C$32</f>
        <v>35.200000000000003</v>
      </c>
      <c r="AD39" s="15">
        <f>[35]Agosto!$C$33</f>
        <v>34.9</v>
      </c>
      <c r="AE39" s="15">
        <f>[35]Agosto!$C$34</f>
        <v>35.9</v>
      </c>
      <c r="AF39" s="15">
        <f>[35]Agosto!$C$35</f>
        <v>35.5</v>
      </c>
      <c r="AG39" s="23">
        <f t="shared" si="7"/>
        <v>36.200000000000003</v>
      </c>
      <c r="AH39" s="91">
        <f t="shared" si="8"/>
        <v>30.13870967741936</v>
      </c>
    </row>
    <row r="40" spans="1:34" ht="17.100000000000001" customHeight="1" x14ac:dyDescent="0.2">
      <c r="A40" s="89" t="s">
        <v>152</v>
      </c>
      <c r="B40" s="15">
        <f>[36]Agosto!$C$5</f>
        <v>27</v>
      </c>
      <c r="C40" s="15">
        <f>[36]Agosto!$C$6</f>
        <v>28</v>
      </c>
      <c r="D40" s="15">
        <f>[36]Agosto!$C$7</f>
        <v>22.2</v>
      </c>
      <c r="E40" s="15">
        <f>[36]Agosto!$C$8</f>
        <v>19.2</v>
      </c>
      <c r="F40" s="15">
        <f>[36]Agosto!$C$9</f>
        <v>18.600000000000001</v>
      </c>
      <c r="G40" s="15">
        <f>[36]Agosto!$C$10</f>
        <v>22.1</v>
      </c>
      <c r="H40" s="15">
        <f>[36]Agosto!$C$11</f>
        <v>24.7</v>
      </c>
      <c r="I40" s="15">
        <f>[36]Agosto!$C$12</f>
        <v>21.8</v>
      </c>
      <c r="J40" s="15">
        <f>[36]Agosto!$C$13</f>
        <v>20.8</v>
      </c>
      <c r="K40" s="15">
        <f>[36]Agosto!$C$14</f>
        <v>21.8</v>
      </c>
      <c r="L40" s="15">
        <f>[36]Agosto!$C$15</f>
        <v>25.3</v>
      </c>
      <c r="M40" s="15">
        <f>[36]Agosto!$C$16</f>
        <v>28.8</v>
      </c>
      <c r="N40" s="15">
        <f>[36]Agosto!$C$17</f>
        <v>29.4</v>
      </c>
      <c r="O40" s="15">
        <f>[36]Agosto!$C$18</f>
        <v>30.4</v>
      </c>
      <c r="P40" s="15">
        <f>[36]Agosto!$C$19</f>
        <v>23.1</v>
      </c>
      <c r="Q40" s="15">
        <f>[36]Agosto!$C$20</f>
        <v>24.4</v>
      </c>
      <c r="R40" s="15">
        <f>[36]Agosto!$C$21</f>
        <v>28.5</v>
      </c>
      <c r="S40" s="15">
        <f>[36]Agosto!$C$22</f>
        <v>30.6</v>
      </c>
      <c r="T40" s="15">
        <f>[36]Agosto!$C$23</f>
        <v>33.5</v>
      </c>
      <c r="U40" s="15">
        <f>[36]Agosto!$C$24</f>
        <v>26.8</v>
      </c>
      <c r="V40" s="15">
        <f>[36]Agosto!$C$25</f>
        <v>14.7</v>
      </c>
      <c r="W40" s="15">
        <f>[36]Agosto!$C$26</f>
        <v>15.2</v>
      </c>
      <c r="X40" s="15">
        <f>[36]Agosto!$C$27</f>
        <v>29.5</v>
      </c>
      <c r="Y40" s="15">
        <f>[36]Agosto!$C$28</f>
        <v>34.4</v>
      </c>
      <c r="Z40" s="15">
        <f>[36]Agosto!$C$29</f>
        <v>24.1</v>
      </c>
      <c r="AA40" s="15">
        <f>[36]Agosto!$C$30</f>
        <v>22</v>
      </c>
      <c r="AB40" s="15">
        <f>[36]Agosto!$C$31</f>
        <v>26.6</v>
      </c>
      <c r="AC40" s="15">
        <f>[36]Agosto!$C$32</f>
        <v>31.9</v>
      </c>
      <c r="AD40" s="15">
        <f>[36]Agosto!$C$33</f>
        <v>33.700000000000003</v>
      </c>
      <c r="AE40" s="15">
        <f>[36]Agosto!$C$34</f>
        <v>36</v>
      </c>
      <c r="AF40" s="15">
        <f>[36]Agosto!$C$35</f>
        <v>35.299999999999997</v>
      </c>
      <c r="AG40" s="23">
        <f t="shared" si="7"/>
        <v>36</v>
      </c>
      <c r="AH40" s="91">
        <f t="shared" si="8"/>
        <v>26.14193548387097</v>
      </c>
    </row>
    <row r="41" spans="1:34" ht="17.100000000000001" customHeight="1" x14ac:dyDescent="0.2">
      <c r="A41" s="89" t="s">
        <v>153</v>
      </c>
      <c r="B41" s="15">
        <f>[37]Agosto!$C$5</f>
        <v>24.6</v>
      </c>
      <c r="C41" s="15">
        <f>[37]Agosto!$C$6</f>
        <v>24</v>
      </c>
      <c r="D41" s="15">
        <f>[37]Agosto!$C$7</f>
        <v>17.899999999999999</v>
      </c>
      <c r="E41" s="15">
        <f>[37]Agosto!$C$8</f>
        <v>19.2</v>
      </c>
      <c r="F41" s="15">
        <f>[37]Agosto!$C$9</f>
        <v>18.100000000000001</v>
      </c>
      <c r="G41" s="15">
        <f>[37]Agosto!$C$10</f>
        <v>24</v>
      </c>
      <c r="H41" s="15">
        <f>[37]Agosto!$C$11</f>
        <v>21.7</v>
      </c>
      <c r="I41" s="15">
        <f>[37]Agosto!$C$12</f>
        <v>20.399999999999999</v>
      </c>
      <c r="J41" s="15">
        <f>[37]Agosto!$C$13</f>
        <v>18.5</v>
      </c>
      <c r="K41" s="15">
        <f>[37]Agosto!$C$14</f>
        <v>19.399999999999999</v>
      </c>
      <c r="L41" s="15">
        <f>[37]Agosto!$C$15</f>
        <v>22.4</v>
      </c>
      <c r="M41" s="15">
        <f>[37]Agosto!$C$16</f>
        <v>27.5</v>
      </c>
      <c r="N41" s="15">
        <f>[37]Agosto!$C$17</f>
        <v>27.8</v>
      </c>
      <c r="O41" s="15">
        <f>[37]Agosto!$C$18</f>
        <v>28.8</v>
      </c>
      <c r="P41" s="15">
        <f>[37]Agosto!$C$19</f>
        <v>24.5</v>
      </c>
      <c r="Q41" s="15">
        <f>[37]Agosto!$C$20</f>
        <v>25.5</v>
      </c>
      <c r="R41" s="15">
        <f>[37]Agosto!$C$21</f>
        <v>26.9</v>
      </c>
      <c r="S41" s="15">
        <f>[37]Agosto!$C$22</f>
        <v>28.7</v>
      </c>
      <c r="T41" s="15">
        <f>[37]Agosto!$C$23</f>
        <v>32.1</v>
      </c>
      <c r="U41" s="15">
        <f>[37]Agosto!$C$24</f>
        <v>23</v>
      </c>
      <c r="V41" s="15">
        <f>[37]Agosto!$C$25</f>
        <v>13.4</v>
      </c>
      <c r="W41" s="15">
        <f>[37]Agosto!$C$26</f>
        <v>16.5</v>
      </c>
      <c r="X41" s="15">
        <f>[37]Agosto!$C$27</f>
        <v>27.1</v>
      </c>
      <c r="Y41" s="15">
        <f>[37]Agosto!$C$28</f>
        <v>33.4</v>
      </c>
      <c r="Z41" s="15">
        <f>[37]Agosto!$C$29</f>
        <v>19.899999999999999</v>
      </c>
      <c r="AA41" s="15">
        <f>[37]Agosto!$C$30</f>
        <v>19.8</v>
      </c>
      <c r="AB41" s="15">
        <f>[37]Agosto!$C$31</f>
        <v>25.9</v>
      </c>
      <c r="AC41" s="15">
        <f>[37]Agosto!$C$32</f>
        <v>30.3</v>
      </c>
      <c r="AD41" s="15">
        <f>[37]Agosto!$C$33</f>
        <v>33.799999999999997</v>
      </c>
      <c r="AE41" s="15">
        <f>[37]Agosto!$C$34</f>
        <v>36.1</v>
      </c>
      <c r="AF41" s="15">
        <f>[37]Agosto!$C$35</f>
        <v>30.1</v>
      </c>
      <c r="AG41" s="23">
        <f t="shared" si="7"/>
        <v>36.1</v>
      </c>
      <c r="AH41" s="91">
        <f t="shared" si="8"/>
        <v>24.558064516129026</v>
      </c>
    </row>
    <row r="42" spans="1:34" ht="17.100000000000001" customHeight="1" x14ac:dyDescent="0.2">
      <c r="A42" s="89" t="s">
        <v>154</v>
      </c>
      <c r="B42" s="15">
        <f>[38]Agosto!$C$5</f>
        <v>26.6</v>
      </c>
      <c r="C42" s="15">
        <f>[38]Agosto!$C$6</f>
        <v>26.6</v>
      </c>
      <c r="D42" s="15">
        <f>[38]Agosto!$C$7</f>
        <v>23</v>
      </c>
      <c r="E42" s="15">
        <f>[38]Agosto!$C$8</f>
        <v>19.7</v>
      </c>
      <c r="F42" s="15">
        <f>[38]Agosto!$C$9</f>
        <v>17.899999999999999</v>
      </c>
      <c r="G42" s="15">
        <f>[38]Agosto!$C$10</f>
        <v>22.3</v>
      </c>
      <c r="H42" s="15">
        <f>[38]Agosto!$C$11</f>
        <v>24.2</v>
      </c>
      <c r="I42" s="15">
        <f>[38]Agosto!$C$12</f>
        <v>20.8</v>
      </c>
      <c r="J42" s="15">
        <f>[38]Agosto!$C$13</f>
        <v>20.9</v>
      </c>
      <c r="K42" s="15">
        <f>[38]Agosto!$C$14</f>
        <v>22.2</v>
      </c>
      <c r="L42" s="15">
        <f>[38]Agosto!$C$15</f>
        <v>25.9</v>
      </c>
      <c r="M42" s="15">
        <f>[38]Agosto!$C$16</f>
        <v>29.5</v>
      </c>
      <c r="N42" s="15">
        <f>[38]Agosto!$C$17</f>
        <v>29.5</v>
      </c>
      <c r="O42" s="15">
        <f>[38]Agosto!$C$18</f>
        <v>30.4</v>
      </c>
      <c r="P42" s="15">
        <f>[38]Agosto!$C$19</f>
        <v>22</v>
      </c>
      <c r="Q42" s="15">
        <f>[38]Agosto!$C$20</f>
        <v>25.4</v>
      </c>
      <c r="R42" s="15">
        <f>[38]Agosto!$C$21</f>
        <v>28.3</v>
      </c>
      <c r="S42" s="15">
        <f>[38]Agosto!$C$22</f>
        <v>30.3</v>
      </c>
      <c r="T42" s="15">
        <f>[38]Agosto!$C$23</f>
        <v>33.5</v>
      </c>
      <c r="U42" s="15">
        <f>[38]Agosto!$C$24</f>
        <v>26.6</v>
      </c>
      <c r="V42" s="15">
        <f>[38]Agosto!$C$25</f>
        <v>15.6</v>
      </c>
      <c r="W42" s="15">
        <f>[38]Agosto!$C$26</f>
        <v>14.5</v>
      </c>
      <c r="X42" s="15">
        <f>[38]Agosto!$C$27</f>
        <v>29.5</v>
      </c>
      <c r="Y42" s="15">
        <f>[38]Agosto!$C$28</f>
        <v>34.4</v>
      </c>
      <c r="Z42" s="15">
        <f>[38]Agosto!$C$29</f>
        <v>25.3</v>
      </c>
      <c r="AA42" s="15">
        <f>[38]Agosto!$C$30</f>
        <v>22.8</v>
      </c>
      <c r="AB42" s="15">
        <f>[38]Agosto!$C$31</f>
        <v>26.9</v>
      </c>
      <c r="AC42" s="15">
        <f>[38]Agosto!$C$32</f>
        <v>32.299999999999997</v>
      </c>
      <c r="AD42" s="15">
        <f>[38]Agosto!$C$33</f>
        <v>34.299999999999997</v>
      </c>
      <c r="AE42" s="15">
        <f>[38]Agosto!$C$34</f>
        <v>36.5</v>
      </c>
      <c r="AF42" s="15">
        <f>[38]Agosto!$C$35</f>
        <v>34.799999999999997</v>
      </c>
      <c r="AG42" s="23">
        <f>MAX(B42:AF42)</f>
        <v>36.5</v>
      </c>
      <c r="AH42" s="91">
        <f>AVERAGE(B42:AF42)</f>
        <v>26.209677419354833</v>
      </c>
    </row>
    <row r="43" spans="1:34" ht="17.100000000000001" customHeight="1" x14ac:dyDescent="0.2">
      <c r="A43" s="89" t="s">
        <v>155</v>
      </c>
      <c r="B43" s="15">
        <f>[39]Agosto!$C$5</f>
        <v>25.3</v>
      </c>
      <c r="C43" s="15">
        <f>[39]Agosto!$C$6</f>
        <v>24.7</v>
      </c>
      <c r="D43" s="15">
        <f>[39]Agosto!$C$7</f>
        <v>18.600000000000001</v>
      </c>
      <c r="E43" s="15">
        <f>[39]Agosto!$C$8</f>
        <v>18.7</v>
      </c>
      <c r="F43" s="15">
        <f>[39]Agosto!$C$9</f>
        <v>16.8</v>
      </c>
      <c r="G43" s="15">
        <f>[39]Agosto!$C$10</f>
        <v>23.1</v>
      </c>
      <c r="H43" s="15">
        <f>[39]Agosto!$C$11</f>
        <v>23.7</v>
      </c>
      <c r="I43" s="15">
        <f>[39]Agosto!$C$12</f>
        <v>21</v>
      </c>
      <c r="J43" s="15">
        <f>[39]Agosto!$C$13</f>
        <v>18.7</v>
      </c>
      <c r="K43" s="15">
        <f>[39]Agosto!$C$14</f>
        <v>20.2</v>
      </c>
      <c r="L43" s="15">
        <f>[39]Agosto!$C$15</f>
        <v>23.7</v>
      </c>
      <c r="M43" s="15">
        <f>[39]Agosto!$C$16</f>
        <v>28.2</v>
      </c>
      <c r="N43" s="15">
        <f>[39]Agosto!$C$17</f>
        <v>28.2</v>
      </c>
      <c r="O43" s="15">
        <f>[39]Agosto!$C$18</f>
        <v>28.7</v>
      </c>
      <c r="P43" s="15">
        <f>[39]Agosto!$C$19</f>
        <v>19.8</v>
      </c>
      <c r="Q43" s="15">
        <f>[39]Agosto!$C$20</f>
        <v>25</v>
      </c>
      <c r="R43" s="15">
        <f>[39]Agosto!$C$21</f>
        <v>27.2</v>
      </c>
      <c r="S43" s="15">
        <f>[39]Agosto!$C$22</f>
        <v>29.1</v>
      </c>
      <c r="T43" s="15">
        <f>[39]Agosto!$C$23</f>
        <v>31.5</v>
      </c>
      <c r="U43" s="15">
        <f>[39]Agosto!$C$24</f>
        <v>22.5</v>
      </c>
      <c r="V43" s="15">
        <f>[39]Agosto!$C$25</f>
        <v>17.2</v>
      </c>
      <c r="W43" s="15">
        <f>[39]Agosto!$C$26</f>
        <v>13.6</v>
      </c>
      <c r="X43" s="15">
        <f>[39]Agosto!$C$27</f>
        <v>27.9</v>
      </c>
      <c r="Y43" s="15">
        <f>[39]Agosto!$C$28</f>
        <v>32.799999999999997</v>
      </c>
      <c r="Z43" s="15">
        <f>[39]Agosto!$C$29</f>
        <v>20</v>
      </c>
      <c r="AA43" s="15">
        <f>[39]Agosto!$C$30</f>
        <v>21.4</v>
      </c>
      <c r="AB43" s="15">
        <f>[39]Agosto!$C$31</f>
        <v>26.1</v>
      </c>
      <c r="AC43" s="15">
        <f>[39]Agosto!$C$32</f>
        <v>31.7</v>
      </c>
      <c r="AD43" s="15">
        <f>[39]Agosto!$C$33</f>
        <v>34.200000000000003</v>
      </c>
      <c r="AE43" s="15">
        <f>[39]Agosto!$C$34</f>
        <v>36.1</v>
      </c>
      <c r="AF43" s="15">
        <f>[39]Agosto!$C$35</f>
        <v>33.9</v>
      </c>
      <c r="AG43" s="23">
        <f t="shared" si="7"/>
        <v>36.1</v>
      </c>
      <c r="AH43" s="91">
        <f t="shared" si="8"/>
        <v>24.825806451612905</v>
      </c>
    </row>
    <row r="44" spans="1:34" ht="17.100000000000001" customHeight="1" x14ac:dyDescent="0.2">
      <c r="A44" s="89" t="s">
        <v>156</v>
      </c>
      <c r="B44" s="15">
        <f>[40]Agosto!$C$5</f>
        <v>27.3</v>
      </c>
      <c r="C44" s="15">
        <f>[40]Agosto!$C$6</f>
        <v>28.3</v>
      </c>
      <c r="D44" s="15">
        <f>[40]Agosto!$C$7</f>
        <v>24.6</v>
      </c>
      <c r="E44" s="15">
        <f>[40]Agosto!$C$8</f>
        <v>23.7</v>
      </c>
      <c r="F44" s="15">
        <f>[40]Agosto!$C$9</f>
        <v>20.8</v>
      </c>
      <c r="G44" s="15">
        <f>[40]Agosto!$C$10</f>
        <v>21.7</v>
      </c>
      <c r="H44" s="15">
        <f>[40]Agosto!$C$11</f>
        <v>25</v>
      </c>
      <c r="I44" s="15">
        <f>[40]Agosto!$C$12</f>
        <v>25.6</v>
      </c>
      <c r="J44" s="15">
        <f>[40]Agosto!$C$13</f>
        <v>22.7</v>
      </c>
      <c r="K44" s="15">
        <f>[40]Agosto!$C$14</f>
        <v>22.5</v>
      </c>
      <c r="L44" s="15">
        <f>[40]Agosto!$C$15</f>
        <v>26</v>
      </c>
      <c r="M44" s="15">
        <f>[40]Agosto!$C$16</f>
        <v>29.8</v>
      </c>
      <c r="N44" s="15">
        <f>[40]Agosto!$C$17</f>
        <v>29.9</v>
      </c>
      <c r="O44" s="15">
        <f>[40]Agosto!$C$18</f>
        <v>32.4</v>
      </c>
      <c r="P44" s="15">
        <f>[40]Agosto!$C$19</f>
        <v>22.8</v>
      </c>
      <c r="Q44" s="15">
        <f>[40]Agosto!$C$20</f>
        <v>22.7</v>
      </c>
      <c r="R44" s="15">
        <f>[40]Agosto!$C$21</f>
        <v>28.6</v>
      </c>
      <c r="S44" s="15">
        <f>[40]Agosto!$C$22</f>
        <v>30.8</v>
      </c>
      <c r="T44" s="15">
        <f>[40]Agosto!$C$23</f>
        <v>33</v>
      </c>
      <c r="U44" s="15">
        <f>[40]Agosto!$C$24</f>
        <v>27.2</v>
      </c>
      <c r="V44" s="15">
        <f>[40]Agosto!$C$25</f>
        <v>20.9</v>
      </c>
      <c r="W44" s="15">
        <f>[40]Agosto!$C$26</f>
        <v>16.100000000000001</v>
      </c>
      <c r="X44" s="15">
        <f>[40]Agosto!$C$27</f>
        <v>30.1</v>
      </c>
      <c r="Y44" s="15">
        <f>[40]Agosto!$C$28</f>
        <v>33.4</v>
      </c>
      <c r="Z44" s="15">
        <f>[40]Agosto!$C$29</f>
        <v>28.8</v>
      </c>
      <c r="AA44" s="15">
        <f>[40]Agosto!$C$30</f>
        <v>23.7</v>
      </c>
      <c r="AB44" s="15">
        <f>[40]Agosto!$C$31</f>
        <v>27.9</v>
      </c>
      <c r="AC44" s="15">
        <f>[40]Agosto!$C$32</f>
        <v>32.4</v>
      </c>
      <c r="AD44" s="15">
        <f>[40]Agosto!$C$33</f>
        <v>32.799999999999997</v>
      </c>
      <c r="AE44" s="15">
        <f>[40]Agosto!$C$34</f>
        <v>34.299999999999997</v>
      </c>
      <c r="AF44" s="15">
        <f>[40]Agosto!$C$35</f>
        <v>33.5</v>
      </c>
      <c r="AG44" s="23">
        <f t="shared" si="7"/>
        <v>34.299999999999997</v>
      </c>
      <c r="AH44" s="91">
        <f t="shared" si="8"/>
        <v>27.074193548387093</v>
      </c>
    </row>
    <row r="45" spans="1:34" ht="17.100000000000001" customHeight="1" x14ac:dyDescent="0.2">
      <c r="A45" s="89" t="s">
        <v>157</v>
      </c>
      <c r="B45" s="15">
        <f>[41]Agosto!$C$5</f>
        <v>27.5</v>
      </c>
      <c r="C45" s="15">
        <f>[41]Agosto!$C$6</f>
        <v>27.5</v>
      </c>
      <c r="D45" s="15">
        <f>[41]Agosto!$C$7</f>
        <v>22</v>
      </c>
      <c r="E45" s="15">
        <f>[41]Agosto!$C$8</f>
        <v>20.3</v>
      </c>
      <c r="F45" s="15">
        <f>[41]Agosto!$C$9</f>
        <v>17.899999999999999</v>
      </c>
      <c r="G45" s="15">
        <f>[41]Agosto!$C$10</f>
        <v>19.2</v>
      </c>
      <c r="H45" s="15">
        <f>[41]Agosto!$C$11</f>
        <v>23.1</v>
      </c>
      <c r="I45" s="15">
        <f>[41]Agosto!$C$12</f>
        <v>25.4</v>
      </c>
      <c r="J45" s="15">
        <f>[41]Agosto!$C$13</f>
        <v>21.1</v>
      </c>
      <c r="K45" s="15">
        <f>[41]Agosto!$C$14</f>
        <v>21</v>
      </c>
      <c r="L45" s="15">
        <f>[41]Agosto!$C$15</f>
        <v>24</v>
      </c>
      <c r="M45" s="15">
        <f>[41]Agosto!$C$16</f>
        <v>28.9</v>
      </c>
      <c r="N45" s="15">
        <f>[41]Agosto!$C$17</f>
        <v>28.6</v>
      </c>
      <c r="O45" s="15">
        <f>[41]Agosto!$C$18</f>
        <v>31.2</v>
      </c>
      <c r="P45" s="15">
        <f>[41]Agosto!$C$19</f>
        <v>23.8</v>
      </c>
      <c r="Q45" s="15">
        <f>[41]Agosto!$C$20</f>
        <v>23.6</v>
      </c>
      <c r="R45" s="15">
        <f>[41]Agosto!$C$21</f>
        <v>28.3</v>
      </c>
      <c r="S45" s="15">
        <f>[41]Agosto!$C$22</f>
        <v>29.9</v>
      </c>
      <c r="T45" s="15">
        <f>[41]Agosto!$C$23</f>
        <v>32.799999999999997</v>
      </c>
      <c r="U45" s="15">
        <f>[41]Agosto!$C$24</f>
        <v>24.9</v>
      </c>
      <c r="V45" s="15">
        <f>[41]Agosto!$C$25</f>
        <v>20.6</v>
      </c>
      <c r="W45" s="15">
        <f>[41]Agosto!$C$26</f>
        <v>14</v>
      </c>
      <c r="X45" s="15">
        <f>[41]Agosto!$C$27</f>
        <v>29.5</v>
      </c>
      <c r="Y45" s="15">
        <f>[41]Agosto!$C$28</f>
        <v>35.200000000000003</v>
      </c>
      <c r="Z45" s="15">
        <f>[41]Agosto!$C$29</f>
        <v>27.6</v>
      </c>
      <c r="AA45" s="15">
        <f>[41]Agosto!$C$30</f>
        <v>22.4</v>
      </c>
      <c r="AB45" s="15">
        <f>[41]Agosto!$C$31</f>
        <v>26.7</v>
      </c>
      <c r="AC45" s="15">
        <f>[41]Agosto!$C$32</f>
        <v>31.5</v>
      </c>
      <c r="AD45" s="15">
        <f>[41]Agosto!$C$33</f>
        <v>33.1</v>
      </c>
      <c r="AE45" s="15">
        <f>[41]Agosto!$C$34</f>
        <v>36</v>
      </c>
      <c r="AF45" s="15">
        <f>[41]Agosto!$C$35</f>
        <v>36.5</v>
      </c>
      <c r="AG45" s="23">
        <f>MAX(B45:AF45)</f>
        <v>36.5</v>
      </c>
      <c r="AH45" s="91">
        <f>AVERAGE(B45:AF45)</f>
        <v>26.261290322580649</v>
      </c>
    </row>
    <row r="46" spans="1:34" ht="17.100000000000001" customHeight="1" x14ac:dyDescent="0.2">
      <c r="A46" s="89" t="s">
        <v>158</v>
      </c>
      <c r="B46" s="15">
        <f>[42]Agosto!$C$5</f>
        <v>32.1</v>
      </c>
      <c r="C46" s="15">
        <f>[42]Agosto!$C$6</f>
        <v>35</v>
      </c>
      <c r="D46" s="15">
        <f>[42]Agosto!$C$7</f>
        <v>35.5</v>
      </c>
      <c r="E46" s="15">
        <f>[42]Agosto!$C$8</f>
        <v>31.4</v>
      </c>
      <c r="F46" s="15">
        <f>[42]Agosto!$C$9</f>
        <v>28.2</v>
      </c>
      <c r="G46" s="15">
        <f>[42]Agosto!$C$10</f>
        <v>26</v>
      </c>
      <c r="H46" s="15">
        <f>[42]Agosto!$C$11</f>
        <v>32.799999999999997</v>
      </c>
      <c r="I46" s="15">
        <f>[42]Agosto!$C$12</f>
        <v>36</v>
      </c>
      <c r="J46" s="15">
        <f>[42]Agosto!$C$13</f>
        <v>28.3</v>
      </c>
      <c r="K46" s="15">
        <f>[42]Agosto!$C$14</f>
        <v>28.9</v>
      </c>
      <c r="L46" s="15">
        <f>[42]Agosto!$C$15</f>
        <v>33</v>
      </c>
      <c r="M46" s="15">
        <f>[42]Agosto!$C$16</f>
        <v>35.200000000000003</v>
      </c>
      <c r="N46" s="15">
        <f>[42]Agosto!$C$17</f>
        <v>35.5</v>
      </c>
      <c r="O46" s="15">
        <f>[42]Agosto!$C$18</f>
        <v>37.299999999999997</v>
      </c>
      <c r="P46" s="15">
        <f>[42]Agosto!$C$19</f>
        <v>34.200000000000003</v>
      </c>
      <c r="Q46" s="15">
        <f>[42]Agosto!$C$20</f>
        <v>32.299999999999997</v>
      </c>
      <c r="R46" s="15">
        <f>[42]Agosto!$C$21</f>
        <v>34.9</v>
      </c>
      <c r="S46" s="15">
        <f>[42]Agosto!$C$22</f>
        <v>35.4</v>
      </c>
      <c r="T46" s="15">
        <f>[42]Agosto!$C$23</f>
        <v>36.299999999999997</v>
      </c>
      <c r="U46" s="15">
        <f>[42]Agosto!$C$24</f>
        <v>23.7</v>
      </c>
      <c r="V46" s="15">
        <f>[42]Agosto!$C$25</f>
        <v>26.1</v>
      </c>
      <c r="W46" s="15">
        <f>[42]Agosto!$C$26</f>
        <v>29.2</v>
      </c>
      <c r="X46" s="15">
        <f>[42]Agosto!$C$27</f>
        <v>37.299999999999997</v>
      </c>
      <c r="Y46" s="15">
        <f>[42]Agosto!$C$28</f>
        <v>37.299999999999997</v>
      </c>
      <c r="Z46" s="15">
        <f>[42]Agosto!$C$29</f>
        <v>29.9</v>
      </c>
      <c r="AA46" s="15">
        <f>[42]Agosto!$C$30</f>
        <v>27.5</v>
      </c>
      <c r="AB46" s="15">
        <f>[42]Agosto!$C$31</f>
        <v>32.4</v>
      </c>
      <c r="AC46" s="15">
        <f>[42]Agosto!$C$32</f>
        <v>37.799999999999997</v>
      </c>
      <c r="AD46" s="15">
        <f>[42]Agosto!$C$33</f>
        <v>36.299999999999997</v>
      </c>
      <c r="AE46" s="15">
        <f>[42]Agosto!$C$34</f>
        <v>37</v>
      </c>
      <c r="AF46" s="15">
        <f>[42]Agosto!$C$35</f>
        <v>37</v>
      </c>
      <c r="AG46" s="23">
        <f>MAX(B46:AF46)</f>
        <v>37.799999999999997</v>
      </c>
      <c r="AH46" s="91">
        <f>AVERAGE(B46:AF46)</f>
        <v>32.896774193548382</v>
      </c>
    </row>
    <row r="47" spans="1:34" ht="17.100000000000001" customHeight="1" x14ac:dyDescent="0.2">
      <c r="A47" s="89" t="s">
        <v>159</v>
      </c>
      <c r="B47" s="15">
        <f>[43]Agosto!$C$5</f>
        <v>27.9</v>
      </c>
      <c r="C47" s="15">
        <f>[43]Agosto!$C$6</f>
        <v>28.6</v>
      </c>
      <c r="D47" s="15">
        <f>[43]Agosto!$C$7</f>
        <v>30.8</v>
      </c>
      <c r="E47" s="15">
        <f>[43]Agosto!$C$8</f>
        <v>21</v>
      </c>
      <c r="F47" s="15">
        <f>[43]Agosto!$C$9</f>
        <v>22</v>
      </c>
      <c r="G47" s="15">
        <f>[43]Agosto!$C$10</f>
        <v>21.5</v>
      </c>
      <c r="H47" s="15">
        <f>[43]Agosto!$C$11</f>
        <v>26.2</v>
      </c>
      <c r="I47" s="15">
        <f>[43]Agosto!$C$12</f>
        <v>32.799999999999997</v>
      </c>
      <c r="J47" s="15">
        <f>[43]Agosto!$C$13</f>
        <v>23.7</v>
      </c>
      <c r="K47" s="15">
        <f>[43]Agosto!$C$14</f>
        <v>23.7</v>
      </c>
      <c r="L47" s="15">
        <f>[43]Agosto!$C$15</f>
        <v>27.9</v>
      </c>
      <c r="M47" s="15">
        <f>[43]Agosto!$C$16</f>
        <v>29.7</v>
      </c>
      <c r="N47" s="15">
        <f>[43]Agosto!$C$17</f>
        <v>29.8</v>
      </c>
      <c r="O47" s="15">
        <f>[43]Agosto!$C$18</f>
        <v>34</v>
      </c>
      <c r="P47" s="15">
        <f>[43]Agosto!$C$19</f>
        <v>27.5</v>
      </c>
      <c r="Q47" s="15">
        <f>[43]Agosto!$C$20</f>
        <v>25.4</v>
      </c>
      <c r="R47" s="15">
        <f>[43]Agosto!$C$21</f>
        <v>30</v>
      </c>
      <c r="S47" s="15">
        <f>[43]Agosto!$C$22</f>
        <v>32.5</v>
      </c>
      <c r="T47" s="15">
        <f>[43]Agosto!$C$23</f>
        <v>34.1</v>
      </c>
      <c r="U47" s="15">
        <f>[43]Agosto!$C$24</f>
        <v>28.6</v>
      </c>
      <c r="V47" s="15">
        <f>[43]Agosto!$C$25</f>
        <v>24.9</v>
      </c>
      <c r="W47" s="15">
        <f>[43]Agosto!$C$26</f>
        <v>19.100000000000001</v>
      </c>
      <c r="X47" s="15">
        <f>[43]Agosto!$C$27</f>
        <v>31.2</v>
      </c>
      <c r="Y47" s="15">
        <f>[43]Agosto!$C$28</f>
        <v>34.799999999999997</v>
      </c>
      <c r="Z47" s="15">
        <f>[43]Agosto!$C$29</f>
        <v>28.6</v>
      </c>
      <c r="AA47" s="15">
        <f>[43]Agosto!$C$30</f>
        <v>24.6</v>
      </c>
      <c r="AB47" s="15">
        <f>[43]Agosto!$C$31</f>
        <v>29.3</v>
      </c>
      <c r="AC47" s="15">
        <f>[43]Agosto!$C$32</f>
        <v>34.1</v>
      </c>
      <c r="AD47" s="15">
        <f>[43]Agosto!$C$33</f>
        <v>34.200000000000003</v>
      </c>
      <c r="AE47" s="15">
        <f>[43]Agosto!$C$34</f>
        <v>36.200000000000003</v>
      </c>
      <c r="AF47" s="15">
        <f>[43]Agosto!$C$35</f>
        <v>35.700000000000003</v>
      </c>
      <c r="AG47" s="23">
        <f>MAX(B47:AF47)</f>
        <v>36.200000000000003</v>
      </c>
      <c r="AH47" s="91">
        <f>AVERAGE(B47:AF47)</f>
        <v>28.722580645161294</v>
      </c>
    </row>
    <row r="48" spans="1:34" ht="17.100000000000001" customHeight="1" x14ac:dyDescent="0.2">
      <c r="A48" s="89" t="s">
        <v>160</v>
      </c>
      <c r="B48" s="15">
        <f>[44]Agosto!$C$5</f>
        <v>28.1</v>
      </c>
      <c r="C48" s="15">
        <f>[44]Agosto!$C$6</f>
        <v>26.7</v>
      </c>
      <c r="D48" s="15">
        <f>[44]Agosto!$C$7</f>
        <v>25.7</v>
      </c>
      <c r="E48" s="15">
        <f>[44]Agosto!$C$8</f>
        <v>24.1</v>
      </c>
      <c r="F48" s="15">
        <f>[44]Agosto!$C$9</f>
        <v>21.7</v>
      </c>
      <c r="G48" s="15">
        <f>[44]Agosto!$C$10</f>
        <v>19.100000000000001</v>
      </c>
      <c r="H48" s="15">
        <f>[44]Agosto!$C$11</f>
        <v>24.2</v>
      </c>
      <c r="I48" s="15">
        <f>[44]Agosto!$C$12</f>
        <v>27.8</v>
      </c>
      <c r="J48" s="15">
        <f>[44]Agosto!$C$13</f>
        <v>22.2</v>
      </c>
      <c r="K48" s="15">
        <f>[44]Agosto!$C$14</f>
        <v>21.4</v>
      </c>
      <c r="L48" s="15">
        <f>[44]Agosto!$C$15</f>
        <v>25.7</v>
      </c>
      <c r="M48" s="15">
        <f>[44]Agosto!$C$16</f>
        <v>28.7</v>
      </c>
      <c r="N48" s="15">
        <f>[44]Agosto!$C$17</f>
        <v>28.6</v>
      </c>
      <c r="O48" s="15">
        <f>[44]Agosto!$C$18</f>
        <v>31.7</v>
      </c>
      <c r="P48" s="15">
        <f>[44]Agosto!$C$19</f>
        <v>27.6</v>
      </c>
      <c r="Q48" s="15">
        <f>[44]Agosto!$C$20</f>
        <v>22.3</v>
      </c>
      <c r="R48" s="15">
        <f>[44]Agosto!$C$21</f>
        <v>28.6</v>
      </c>
      <c r="S48" s="15">
        <f>[44]Agosto!$C$22</f>
        <v>30.1</v>
      </c>
      <c r="T48" s="15">
        <f>[44]Agosto!$C$23</f>
        <v>32.9</v>
      </c>
      <c r="U48" s="15">
        <f>[44]Agosto!$C$24</f>
        <v>31.6</v>
      </c>
      <c r="V48" s="15">
        <f>[44]Agosto!$C$25</f>
        <v>22.8</v>
      </c>
      <c r="W48" s="15">
        <f>[44]Agosto!$C$26</f>
        <v>18.100000000000001</v>
      </c>
      <c r="X48" s="15">
        <f>[44]Agosto!$C$27</f>
        <v>30.9</v>
      </c>
      <c r="Y48" s="15">
        <f>[44]Agosto!$C$28</f>
        <v>34.9</v>
      </c>
      <c r="Z48" s="15">
        <f>[44]Agosto!$C$29</f>
        <v>27.3</v>
      </c>
      <c r="AA48" s="15">
        <f>[44]Agosto!$C$30</f>
        <v>24.1</v>
      </c>
      <c r="AB48" s="15">
        <f>[44]Agosto!$C$31</f>
        <v>26.7</v>
      </c>
      <c r="AC48" s="15">
        <f>[44]Agosto!$C$32</f>
        <v>32.4</v>
      </c>
      <c r="AD48" s="15">
        <f>[44]Agosto!$C$33</f>
        <v>33.200000000000003</v>
      </c>
      <c r="AE48" s="15">
        <f>[44]Agosto!$C$34</f>
        <v>36</v>
      </c>
      <c r="AF48" s="15">
        <f>[44]Agosto!$C$35</f>
        <v>36.4</v>
      </c>
      <c r="AG48" s="23">
        <f>MAX(B48:AF48)</f>
        <v>36.4</v>
      </c>
      <c r="AH48" s="91">
        <f>AVERAGE(B48:AF48)</f>
        <v>27.470967741935485</v>
      </c>
    </row>
    <row r="49" spans="1:35" ht="17.100000000000001" customHeight="1" x14ac:dyDescent="0.2">
      <c r="A49" s="89" t="s">
        <v>161</v>
      </c>
      <c r="B49" s="15">
        <f>[45]Agosto!$C$5</f>
        <v>28.5</v>
      </c>
      <c r="C49" s="15">
        <f>[45]Agosto!$C$6</f>
        <v>29.7</v>
      </c>
      <c r="D49" s="15">
        <f>[45]Agosto!$C$7</f>
        <v>29.5</v>
      </c>
      <c r="E49" s="15">
        <f>[45]Agosto!$C$8</f>
        <v>26.4</v>
      </c>
      <c r="F49" s="15">
        <f>[45]Agosto!$C$9</f>
        <v>25.5</v>
      </c>
      <c r="G49" s="15">
        <f>[45]Agosto!$C$10</f>
        <v>20.7</v>
      </c>
      <c r="H49" s="15">
        <f>[45]Agosto!$C$11</f>
        <v>26.1</v>
      </c>
      <c r="I49" s="15">
        <f>[45]Agosto!$C$12</f>
        <v>29.8</v>
      </c>
      <c r="J49" s="15">
        <f>[45]Agosto!$C$13</f>
        <v>21.4</v>
      </c>
      <c r="K49" s="15">
        <f>[45]Agosto!$C$14</f>
        <v>23.8</v>
      </c>
      <c r="L49" s="15">
        <f>[45]Agosto!$C$15</f>
        <v>25.4</v>
      </c>
      <c r="M49" s="15">
        <f>[45]Agosto!$C$16</f>
        <v>28.6</v>
      </c>
      <c r="N49" s="15">
        <f>[45]Agosto!$C$17</f>
        <v>28.6</v>
      </c>
      <c r="O49" s="15">
        <f>[45]Agosto!$C$18</f>
        <v>32.4</v>
      </c>
      <c r="P49" s="15">
        <f>[45]Agosto!$C$19</f>
        <v>31.6</v>
      </c>
      <c r="Q49" s="15">
        <f>[45]Agosto!$C$20</f>
        <v>23.9</v>
      </c>
      <c r="R49" s="15">
        <f>[45]Agosto!$C$21</f>
        <v>29.3</v>
      </c>
      <c r="S49" s="15">
        <f>[45]Agosto!$C$22</f>
        <v>31.1</v>
      </c>
      <c r="T49" s="15">
        <f>[45]Agosto!$C$23</f>
        <v>33.5</v>
      </c>
      <c r="U49" s="15">
        <f>[45]Agosto!$C$24</f>
        <v>34.700000000000003</v>
      </c>
      <c r="V49" s="15">
        <f>[45]Agosto!$C$25</f>
        <v>27.5</v>
      </c>
      <c r="W49" s="15">
        <f>[45]Agosto!$C$26</f>
        <v>24.8</v>
      </c>
      <c r="X49" s="15">
        <f>[45]Agosto!$C$27</f>
        <v>34.200000000000003</v>
      </c>
      <c r="Y49" s="15">
        <f>[45]Agosto!$C$28</f>
        <v>36</v>
      </c>
      <c r="Z49" s="15">
        <f>[45]Agosto!$C$29</f>
        <v>23.2</v>
      </c>
      <c r="AA49" s="15">
        <f>[45]Agosto!$C$30</f>
        <v>26</v>
      </c>
      <c r="AB49" s="15">
        <f>[45]Agosto!$C$31</f>
        <v>29.1</v>
      </c>
      <c r="AC49" s="15">
        <f>[45]Agosto!$C$32</f>
        <v>32.700000000000003</v>
      </c>
      <c r="AD49" s="15">
        <f>[45]Agosto!$C$33</f>
        <v>32.700000000000003</v>
      </c>
      <c r="AE49" s="15">
        <f>[45]Agosto!$C$34</f>
        <v>35.6</v>
      </c>
      <c r="AF49" s="15">
        <f>[45]Agosto!$C$35</f>
        <v>37.1</v>
      </c>
      <c r="AG49" s="23">
        <f>MAX(B49:AF49)</f>
        <v>37.1</v>
      </c>
      <c r="AH49" s="91">
        <f>AVERAGE(B49:AF49)</f>
        <v>29.012903225806458</v>
      </c>
    </row>
    <row r="50" spans="1:35" s="5" customFormat="1" ht="17.100000000000001" customHeight="1" x14ac:dyDescent="0.2">
      <c r="A50" s="92" t="s">
        <v>33</v>
      </c>
      <c r="B50" s="19">
        <f t="shared" ref="B50:AG50" si="9">MAX(B5:B49)</f>
        <v>34.299999999999997</v>
      </c>
      <c r="C50" s="19">
        <f t="shared" si="9"/>
        <v>37.4</v>
      </c>
      <c r="D50" s="19">
        <f t="shared" si="9"/>
        <v>35.5</v>
      </c>
      <c r="E50" s="19">
        <f t="shared" si="9"/>
        <v>34.1</v>
      </c>
      <c r="F50" s="19">
        <f t="shared" si="9"/>
        <v>30.5</v>
      </c>
      <c r="G50" s="19">
        <f t="shared" si="9"/>
        <v>26.5</v>
      </c>
      <c r="H50" s="19">
        <f t="shared" si="9"/>
        <v>37.6</v>
      </c>
      <c r="I50" s="19">
        <f t="shared" si="9"/>
        <v>36.700000000000003</v>
      </c>
      <c r="J50" s="19">
        <f t="shared" si="9"/>
        <v>28.3</v>
      </c>
      <c r="K50" s="19">
        <f t="shared" si="9"/>
        <v>32.700000000000003</v>
      </c>
      <c r="L50" s="19">
        <f t="shared" si="9"/>
        <v>36.1</v>
      </c>
      <c r="M50" s="19">
        <f t="shared" si="9"/>
        <v>37.299999999999997</v>
      </c>
      <c r="N50" s="19">
        <f t="shared" si="9"/>
        <v>38.799999999999997</v>
      </c>
      <c r="O50" s="19">
        <f t="shared" si="9"/>
        <v>38.700000000000003</v>
      </c>
      <c r="P50" s="19">
        <f t="shared" si="9"/>
        <v>35.1</v>
      </c>
      <c r="Q50" s="19">
        <f t="shared" si="9"/>
        <v>32.4</v>
      </c>
      <c r="R50" s="19">
        <f t="shared" si="9"/>
        <v>37.799999999999997</v>
      </c>
      <c r="S50" s="19">
        <f t="shared" si="9"/>
        <v>36.6</v>
      </c>
      <c r="T50" s="19">
        <f t="shared" si="9"/>
        <v>37.1</v>
      </c>
      <c r="U50" s="19">
        <f t="shared" si="9"/>
        <v>35.700000000000003</v>
      </c>
      <c r="V50" s="19">
        <f t="shared" si="9"/>
        <v>31.9</v>
      </c>
      <c r="W50" s="19">
        <f t="shared" si="9"/>
        <v>29.6</v>
      </c>
      <c r="X50" s="19">
        <f t="shared" si="9"/>
        <v>38.1</v>
      </c>
      <c r="Y50" s="19">
        <f t="shared" si="9"/>
        <v>37.9</v>
      </c>
      <c r="Z50" s="19">
        <f t="shared" si="9"/>
        <v>31.5</v>
      </c>
      <c r="AA50" s="19">
        <f t="shared" si="9"/>
        <v>28.7</v>
      </c>
      <c r="AB50" s="19">
        <f t="shared" si="9"/>
        <v>34.9</v>
      </c>
      <c r="AC50" s="19">
        <f t="shared" si="9"/>
        <v>40.5</v>
      </c>
      <c r="AD50" s="19">
        <f t="shared" si="9"/>
        <v>39.1</v>
      </c>
      <c r="AE50" s="19">
        <f t="shared" si="9"/>
        <v>38.4</v>
      </c>
      <c r="AF50" s="19">
        <f t="shared" si="9"/>
        <v>37.799999999999997</v>
      </c>
      <c r="AG50" s="23">
        <f t="shared" si="9"/>
        <v>40.5</v>
      </c>
      <c r="AH50" s="91">
        <f>AVERAGE(AH5:AH49)</f>
        <v>27.569869223299257</v>
      </c>
    </row>
    <row r="51" spans="1:35" x14ac:dyDescent="0.2">
      <c r="A51" s="63"/>
      <c r="B51" s="64"/>
      <c r="C51" s="64"/>
      <c r="D51" s="64" t="s">
        <v>136</v>
      </c>
      <c r="E51" s="64"/>
      <c r="F51" s="64"/>
      <c r="G51" s="64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6"/>
      <c r="AE51" s="76"/>
      <c r="AF51" s="77"/>
      <c r="AG51" s="77"/>
      <c r="AH51" s="75"/>
    </row>
    <row r="52" spans="1:35" x14ac:dyDescent="0.2">
      <c r="A52" s="63"/>
      <c r="B52" s="65" t="s">
        <v>137</v>
      </c>
      <c r="C52" s="65"/>
      <c r="D52" s="65"/>
      <c r="E52" s="65"/>
      <c r="F52" s="65"/>
      <c r="G52" s="65"/>
      <c r="H52" s="65"/>
      <c r="I52" s="65"/>
      <c r="J52" s="79"/>
      <c r="K52" s="79"/>
      <c r="L52" s="79"/>
      <c r="M52" s="79" t="s">
        <v>49</v>
      </c>
      <c r="N52" s="79"/>
      <c r="O52" s="79"/>
      <c r="P52" s="79"/>
      <c r="Q52" s="79"/>
      <c r="R52" s="79"/>
      <c r="S52" s="79"/>
      <c r="T52" s="131" t="s">
        <v>132</v>
      </c>
      <c r="U52" s="131"/>
      <c r="V52" s="131"/>
      <c r="W52" s="131"/>
      <c r="X52" s="131"/>
      <c r="Y52" s="79"/>
      <c r="Z52" s="79"/>
      <c r="AA52" s="79"/>
      <c r="AB52" s="79"/>
      <c r="AC52" s="79"/>
      <c r="AD52" s="79"/>
      <c r="AE52" s="79"/>
      <c r="AF52" s="79"/>
      <c r="AG52" s="72"/>
      <c r="AH52" s="68"/>
    </row>
    <row r="53" spans="1:35" x14ac:dyDescent="0.2">
      <c r="A53" s="67"/>
      <c r="B53" s="79"/>
      <c r="C53" s="79"/>
      <c r="D53" s="79"/>
      <c r="E53" s="79"/>
      <c r="F53" s="79"/>
      <c r="G53" s="79"/>
      <c r="H53" s="79"/>
      <c r="I53" s="79"/>
      <c r="J53" s="80"/>
      <c r="K53" s="80"/>
      <c r="L53" s="80"/>
      <c r="M53" s="80" t="s">
        <v>50</v>
      </c>
      <c r="N53" s="80"/>
      <c r="O53" s="80"/>
      <c r="P53" s="80"/>
      <c r="Q53" s="79"/>
      <c r="R53" s="79"/>
      <c r="S53" s="79"/>
      <c r="T53" s="132" t="s">
        <v>133</v>
      </c>
      <c r="U53" s="132"/>
      <c r="V53" s="132"/>
      <c r="W53" s="132"/>
      <c r="X53" s="132"/>
      <c r="Y53" s="79"/>
      <c r="Z53" s="79"/>
      <c r="AA53" s="79"/>
      <c r="AB53" s="79"/>
      <c r="AC53" s="79"/>
      <c r="AD53" s="76"/>
      <c r="AE53" s="64"/>
      <c r="AF53" s="64"/>
      <c r="AG53" s="79"/>
      <c r="AH53" s="68"/>
      <c r="AI53" s="2"/>
    </row>
    <row r="54" spans="1:35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6"/>
      <c r="AE54" s="76"/>
      <c r="AF54" s="77"/>
      <c r="AG54" s="80"/>
      <c r="AH54" s="85"/>
      <c r="AI54" s="2"/>
    </row>
    <row r="55" spans="1:35" x14ac:dyDescent="0.2">
      <c r="A55" s="67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2"/>
      <c r="AH55" s="86"/>
    </row>
    <row r="56" spans="1:35" ht="13.5" thickBot="1" x14ac:dyDescent="0.25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81"/>
      <c r="AH56" s="87"/>
    </row>
    <row r="59" spans="1:35" x14ac:dyDescent="0.2">
      <c r="S59" s="2" t="s">
        <v>51</v>
      </c>
    </row>
    <row r="61" spans="1:35" x14ac:dyDescent="0.2">
      <c r="I61" s="2" t="s">
        <v>51</v>
      </c>
      <c r="W61" s="2" t="s">
        <v>51</v>
      </c>
    </row>
    <row r="62" spans="1:35" x14ac:dyDescent="0.2">
      <c r="Q62" s="2" t="s">
        <v>51</v>
      </c>
    </row>
    <row r="64" spans="1:35" x14ac:dyDescent="0.2">
      <c r="AH64" s="11" t="s">
        <v>51</v>
      </c>
    </row>
    <row r="65" spans="31:31" x14ac:dyDescent="0.2">
      <c r="AE65" s="2" t="s">
        <v>51</v>
      </c>
    </row>
  </sheetData>
  <sheetProtection algorithmName="SHA-512" hashValue="bAwcabATY7yKb68ywMMNa4rWlZYwjHpcFJnWo0VMjRDVb9TNiv+RcSgMmeupsdiXUuOOXeWxd4F1duBzM6GEtQ==" saltValue="M5mE4pl50aBobL1YtFLMMQ==" spinCount="100000" sheet="1" objects="1" scenarios="1"/>
  <mergeCells count="36">
    <mergeCell ref="B2:AH2"/>
    <mergeCell ref="D3:D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I3:I4"/>
    <mergeCell ref="O3:O4"/>
    <mergeCell ref="B3:B4"/>
    <mergeCell ref="T52:X52"/>
    <mergeCell ref="C3:C4"/>
    <mergeCell ref="T3:T4"/>
    <mergeCell ref="M3:M4"/>
    <mergeCell ref="N3:N4"/>
    <mergeCell ref="T53:X53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zoomScale="90" zoomScaleNormal="90" workbookViewId="0">
      <selection activeCell="H69" sqref="H69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7.28515625" style="1" bestFit="1" customWidth="1"/>
  </cols>
  <sheetData>
    <row r="1" spans="1:34" ht="20.100000000000001" customHeight="1" x14ac:dyDescent="0.2">
      <c r="A1" s="141" t="s">
        <v>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3"/>
    </row>
    <row r="2" spans="1:34" s="4" customFormat="1" ht="20.100000000000001" customHeight="1" x14ac:dyDescent="0.2">
      <c r="A2" s="140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6"/>
    </row>
    <row r="3" spans="1:34" s="5" customFormat="1" ht="20.100000000000001" customHeight="1" x14ac:dyDescent="0.2">
      <c r="A3" s="140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20" t="s">
        <v>40</v>
      </c>
      <c r="AH3" s="88" t="s">
        <v>38</v>
      </c>
    </row>
    <row r="4" spans="1:34" s="5" customFormat="1" ht="20.100000000000001" customHeight="1" x14ac:dyDescent="0.2">
      <c r="A4" s="14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20" t="s">
        <v>37</v>
      </c>
      <c r="AH4" s="88" t="s">
        <v>37</v>
      </c>
    </row>
    <row r="5" spans="1:34" s="5" customFormat="1" ht="20.100000000000001" customHeight="1" x14ac:dyDescent="0.2">
      <c r="A5" s="129" t="s">
        <v>44</v>
      </c>
      <c r="B5" s="15">
        <f>[1]Agosto!$D$5</f>
        <v>13.7</v>
      </c>
      <c r="C5" s="15">
        <f>[1]Agosto!$D$6</f>
        <v>16.600000000000001</v>
      </c>
      <c r="D5" s="15">
        <f>[1]Agosto!$D$7</f>
        <v>17.2</v>
      </c>
      <c r="E5" s="15">
        <f>[1]Agosto!$D$8</f>
        <v>18</v>
      </c>
      <c r="F5" s="15">
        <f>[1]Agosto!$D$9</f>
        <v>18</v>
      </c>
      <c r="G5" s="15">
        <f>[1]Agosto!$D$10</f>
        <v>16.5</v>
      </c>
      <c r="H5" s="15">
        <f>[1]Agosto!$D$11</f>
        <v>16.100000000000001</v>
      </c>
      <c r="I5" s="15">
        <f>[1]Agosto!$D$12</f>
        <v>16.399999999999999</v>
      </c>
      <c r="J5" s="15">
        <f>[1]Agosto!$D$13</f>
        <v>14.7</v>
      </c>
      <c r="K5" s="15">
        <f>[1]Agosto!$D$14</f>
        <v>5.6</v>
      </c>
      <c r="L5" s="15">
        <f>[1]Agosto!$D$15</f>
        <v>4.7</v>
      </c>
      <c r="M5" s="15">
        <f>[1]Agosto!$D$16</f>
        <v>5.9</v>
      </c>
      <c r="N5" s="15">
        <f>[1]Agosto!$D$17</f>
        <v>6.5</v>
      </c>
      <c r="O5" s="15">
        <f>[1]Agosto!$D$18</f>
        <v>8.1999999999999993</v>
      </c>
      <c r="P5" s="15">
        <f>[1]Agosto!$D$19</f>
        <v>12.7</v>
      </c>
      <c r="Q5" s="15">
        <f>[1]Agosto!$D$20</f>
        <v>16.899999999999999</v>
      </c>
      <c r="R5" s="15">
        <f>[1]Agosto!$D$21</f>
        <v>11.2</v>
      </c>
      <c r="S5" s="15">
        <f>[1]Agosto!$D$22</f>
        <v>13.9</v>
      </c>
      <c r="T5" s="15">
        <f>[1]Agosto!$D$23</f>
        <v>13.9</v>
      </c>
      <c r="U5" s="15">
        <f>[1]Agosto!$D$24</f>
        <v>14.2</v>
      </c>
      <c r="V5" s="15">
        <f>[1]Agosto!$D$25</f>
        <v>13.2</v>
      </c>
      <c r="W5" s="15">
        <f>[1]Agosto!$D$26</f>
        <v>15</v>
      </c>
      <c r="X5" s="15">
        <f>[1]Agosto!$D$27</f>
        <v>16.399999999999999</v>
      </c>
      <c r="Y5" s="15">
        <f>[1]Agosto!$D$28</f>
        <v>18.899999999999999</v>
      </c>
      <c r="Z5" s="15">
        <f>[1]Agosto!$D$29</f>
        <v>15.4</v>
      </c>
      <c r="AA5" s="15">
        <f>[1]Agosto!$D$30</f>
        <v>11.4</v>
      </c>
      <c r="AB5" s="15">
        <f>[1]Agosto!$D$31</f>
        <v>7.6</v>
      </c>
      <c r="AC5" s="15">
        <f>[1]Agosto!$D$32</f>
        <v>13.4</v>
      </c>
      <c r="AD5" s="15">
        <f>[1]Agosto!$D$33</f>
        <v>15.5</v>
      </c>
      <c r="AE5" s="15">
        <f>[1]Agosto!$D$34</f>
        <v>15.5</v>
      </c>
      <c r="AF5" s="15">
        <f>[1]Agosto!$D$35</f>
        <v>16.5</v>
      </c>
      <c r="AG5" s="21">
        <f>MIN(B5:AF5)</f>
        <v>4.7</v>
      </c>
      <c r="AH5" s="90">
        <f>AVERAGE(B5:AF5)</f>
        <v>13.538709677419352</v>
      </c>
    </row>
    <row r="6" spans="1:34" ht="17.100000000000001" customHeight="1" x14ac:dyDescent="0.2">
      <c r="A6" s="129" t="s">
        <v>0</v>
      </c>
      <c r="B6" s="15">
        <f>[2]Agosto!$D$5</f>
        <v>9.1999999999999993</v>
      </c>
      <c r="C6" s="15">
        <f>[2]Agosto!$D$6</f>
        <v>11.7</v>
      </c>
      <c r="D6" s="15">
        <f>[2]Agosto!$D$7</f>
        <v>16.899999999999999</v>
      </c>
      <c r="E6" s="15">
        <f>[2]Agosto!$D$8</f>
        <v>16.2</v>
      </c>
      <c r="F6" s="15">
        <f>[2]Agosto!$D$9</f>
        <v>15.4</v>
      </c>
      <c r="G6" s="15">
        <f>[2]Agosto!$D$10</f>
        <v>12.2</v>
      </c>
      <c r="H6" s="15">
        <f>[2]Agosto!$D$11</f>
        <v>12.5</v>
      </c>
      <c r="I6" s="15">
        <f>[2]Agosto!$D$12</f>
        <v>14</v>
      </c>
      <c r="J6" s="15">
        <f>[2]Agosto!$D$13</f>
        <v>7</v>
      </c>
      <c r="K6" s="15">
        <f>[2]Agosto!$D$14</f>
        <v>3.1</v>
      </c>
      <c r="L6" s="15">
        <f>[2]Agosto!$D$15</f>
        <v>3.3</v>
      </c>
      <c r="M6" s="15">
        <f>[2]Agosto!$D$16</f>
        <v>3.6</v>
      </c>
      <c r="N6" s="15">
        <f>[2]Agosto!$D$17</f>
        <v>7</v>
      </c>
      <c r="O6" s="15">
        <f>[2]Agosto!$D$18</f>
        <v>6.6</v>
      </c>
      <c r="P6" s="15">
        <f>[2]Agosto!$D$19</f>
        <v>13</v>
      </c>
      <c r="Q6" s="15">
        <f>[2]Agosto!$D$20</f>
        <v>11.3</v>
      </c>
      <c r="R6" s="15">
        <f>[2]Agosto!$D$21</f>
        <v>10.6</v>
      </c>
      <c r="S6" s="15">
        <f>[2]Agosto!$D$22</f>
        <v>12.4</v>
      </c>
      <c r="T6" s="15">
        <f>[2]Agosto!$D$23</f>
        <v>13.6</v>
      </c>
      <c r="U6" s="15">
        <f>[2]Agosto!$D$24</f>
        <v>8.6999999999999993</v>
      </c>
      <c r="V6" s="15">
        <f>[2]Agosto!$D$25</f>
        <v>7.3</v>
      </c>
      <c r="W6" s="15">
        <f>[2]Agosto!$D$26</f>
        <v>8.1</v>
      </c>
      <c r="X6" s="15">
        <f>[2]Agosto!$D$27</f>
        <v>11.9</v>
      </c>
      <c r="Y6" s="15">
        <f>[2]Agosto!$D$28</f>
        <v>17</v>
      </c>
      <c r="Z6" s="15">
        <f>[2]Agosto!$D$29</f>
        <v>7.9</v>
      </c>
      <c r="AA6" s="15">
        <f>[2]Agosto!$D$30</f>
        <v>3.2</v>
      </c>
      <c r="AB6" s="15">
        <f>[2]Agosto!$D$31</f>
        <v>1.1000000000000001</v>
      </c>
      <c r="AC6" s="15">
        <f>[2]Agosto!$D$32</f>
        <v>11.2</v>
      </c>
      <c r="AD6" s="15">
        <f>[2]Agosto!$D$33</f>
        <v>14.8</v>
      </c>
      <c r="AE6" s="15">
        <f>[2]Agosto!$D$34</f>
        <v>14.1</v>
      </c>
      <c r="AF6" s="15">
        <f>[2]Agosto!$D$35</f>
        <v>17.5</v>
      </c>
      <c r="AG6" s="22">
        <f t="shared" ref="AG6:AG16" si="1">MIN(B6:AF6)</f>
        <v>1.1000000000000001</v>
      </c>
      <c r="AH6" s="91">
        <f>AVERAGE(B6:AF6)</f>
        <v>10.4</v>
      </c>
    </row>
    <row r="7" spans="1:34" ht="17.100000000000001" customHeight="1" x14ac:dyDescent="0.2">
      <c r="A7" s="129" t="s">
        <v>1</v>
      </c>
      <c r="B7" s="15">
        <f>[3]Agosto!$D$5</f>
        <v>15.8</v>
      </c>
      <c r="C7" s="15">
        <f>[3]Agosto!$D$6</f>
        <v>17</v>
      </c>
      <c r="D7" s="15">
        <f>[3]Agosto!$D$7</f>
        <v>17.100000000000001</v>
      </c>
      <c r="E7" s="15">
        <f>[3]Agosto!$D$8</f>
        <v>18.5</v>
      </c>
      <c r="F7" s="15">
        <f>[3]Agosto!$D$9</f>
        <v>16.3</v>
      </c>
      <c r="G7" s="15">
        <f>[3]Agosto!$D$10</f>
        <v>17.2</v>
      </c>
      <c r="H7" s="15">
        <f>[3]Agosto!$D$11</f>
        <v>16.899999999999999</v>
      </c>
      <c r="I7" s="15">
        <f>[3]Agosto!$D$12</f>
        <v>19.7</v>
      </c>
      <c r="J7" s="15">
        <f>[3]Agosto!$D$13</f>
        <v>15.1</v>
      </c>
      <c r="K7" s="15">
        <f>[3]Agosto!$D$14</f>
        <v>5</v>
      </c>
      <c r="L7" s="15">
        <f>[3]Agosto!$D$15</f>
        <v>9.1999999999999993</v>
      </c>
      <c r="M7" s="15">
        <f>[3]Agosto!$D$16</f>
        <v>11.7</v>
      </c>
      <c r="N7" s="15">
        <f>[3]Agosto!$D$17</f>
        <v>12.2</v>
      </c>
      <c r="O7" s="15">
        <f>[3]Agosto!$D$18</f>
        <v>12.3</v>
      </c>
      <c r="P7" s="15">
        <f>[3]Agosto!$D$19</f>
        <v>16.8</v>
      </c>
      <c r="Q7" s="15">
        <f>[3]Agosto!$D$20</f>
        <v>16</v>
      </c>
      <c r="R7" s="15">
        <f>[3]Agosto!$D$21</f>
        <v>17.899999999999999</v>
      </c>
      <c r="S7" s="15">
        <f>[3]Agosto!$D$22</f>
        <v>19</v>
      </c>
      <c r="T7" s="15">
        <f>[3]Agosto!$D$23</f>
        <v>17.100000000000001</v>
      </c>
      <c r="U7" s="15">
        <f>[3]Agosto!$D$24</f>
        <v>12.9</v>
      </c>
      <c r="V7" s="15">
        <f>[3]Agosto!$D$25</f>
        <v>11.2</v>
      </c>
      <c r="W7" s="15">
        <f>[3]Agosto!$D$26</f>
        <v>11</v>
      </c>
      <c r="X7" s="15">
        <f>[3]Agosto!$D$27</f>
        <v>13.5</v>
      </c>
      <c r="Y7" s="15">
        <f>[3]Agosto!$D$28</f>
        <v>18.2</v>
      </c>
      <c r="Z7" s="15">
        <f>[3]Agosto!$D$29</f>
        <v>14.5</v>
      </c>
      <c r="AA7" s="15">
        <f>[3]Agosto!$D$30</f>
        <v>12.7</v>
      </c>
      <c r="AB7" s="15">
        <f>[3]Agosto!$D$31</f>
        <v>10.5</v>
      </c>
      <c r="AC7" s="15">
        <f>[3]Agosto!$D$32</f>
        <v>17.899999999999999</v>
      </c>
      <c r="AD7" s="15">
        <f>[3]Agosto!$D$33</f>
        <v>18.3</v>
      </c>
      <c r="AE7" s="15">
        <f>[3]Agosto!$D$34</f>
        <v>19.399999999999999</v>
      </c>
      <c r="AF7" s="15">
        <f>[3]Agosto!$D$35</f>
        <v>18.7</v>
      </c>
      <c r="AG7" s="22">
        <f t="shared" si="1"/>
        <v>5</v>
      </c>
      <c r="AH7" s="91">
        <f t="shared" ref="AH7:AH15" si="2">AVERAGE(B7:AF7)</f>
        <v>15.14838709677419</v>
      </c>
    </row>
    <row r="8" spans="1:34" ht="17.100000000000001" customHeight="1" x14ac:dyDescent="0.2">
      <c r="A8" s="129" t="s">
        <v>71</v>
      </c>
      <c r="B8" s="15">
        <f>[4]Agosto!$D$5</f>
        <v>16.600000000000001</v>
      </c>
      <c r="C8" s="15">
        <f>[4]Agosto!$D$6</f>
        <v>16.2</v>
      </c>
      <c r="D8" s="15">
        <f>[4]Agosto!$D$7</f>
        <v>17.5</v>
      </c>
      <c r="E8" s="15">
        <f>[4]Agosto!$D$8</f>
        <v>16.8</v>
      </c>
      <c r="F8" s="15">
        <f>[4]Agosto!$D$9</f>
        <v>17.3</v>
      </c>
      <c r="G8" s="15">
        <f>[4]Agosto!$D$10</f>
        <v>15.5</v>
      </c>
      <c r="H8" s="15">
        <f>[4]Agosto!$D$11</f>
        <v>16.2</v>
      </c>
      <c r="I8" s="15">
        <f>[4]Agosto!$D$12</f>
        <v>16.7</v>
      </c>
      <c r="J8" s="15">
        <f>[4]Agosto!$D$13</f>
        <v>13</v>
      </c>
      <c r="K8" s="15">
        <f>[4]Agosto!$D$14</f>
        <v>7.4</v>
      </c>
      <c r="L8" s="15">
        <f>[4]Agosto!$D$15</f>
        <v>7.5</v>
      </c>
      <c r="M8" s="15">
        <f>[4]Agosto!$D$16</f>
        <v>10.5</v>
      </c>
      <c r="N8" s="15">
        <f>[4]Agosto!$D$17</f>
        <v>13.5</v>
      </c>
      <c r="O8" s="15">
        <f>[4]Agosto!$D$18</f>
        <v>14.4</v>
      </c>
      <c r="P8" s="15">
        <f>[4]Agosto!$D$19</f>
        <v>15.8</v>
      </c>
      <c r="Q8" s="15">
        <f>[4]Agosto!$D$20</f>
        <v>16.3</v>
      </c>
      <c r="R8" s="15">
        <f>[4]Agosto!$D$21</f>
        <v>14.4</v>
      </c>
      <c r="S8" s="15">
        <f>[4]Agosto!$D$22</f>
        <v>14.7</v>
      </c>
      <c r="T8" s="15">
        <f>[4]Agosto!$D$23</f>
        <v>17.3</v>
      </c>
      <c r="U8" s="15">
        <f>[4]Agosto!$D$24</f>
        <v>16.899999999999999</v>
      </c>
      <c r="V8" s="15">
        <f>[4]Agosto!$D$25</f>
        <v>11</v>
      </c>
      <c r="W8" s="15">
        <f>[4]Agosto!$D$26</f>
        <v>13.5</v>
      </c>
      <c r="X8" s="15">
        <f>[4]Agosto!$D$27</f>
        <v>14.9</v>
      </c>
      <c r="Y8" s="15">
        <f>[4]Agosto!$D$28</f>
        <v>19.5</v>
      </c>
      <c r="Z8" s="15">
        <f>[4]Agosto!$D$29</f>
        <v>14.1</v>
      </c>
      <c r="AA8" s="15">
        <f>[4]Agosto!$D$30</f>
        <v>10.4</v>
      </c>
      <c r="AB8" s="15">
        <f>[4]Agosto!$D$31</f>
        <v>12.3</v>
      </c>
      <c r="AC8" s="15">
        <f>[4]Agosto!$D$32</f>
        <v>14</v>
      </c>
      <c r="AD8" s="15">
        <f>[4]Agosto!$D$33</f>
        <v>19.2</v>
      </c>
      <c r="AE8" s="15">
        <f>[4]Agosto!$D$34</f>
        <v>18.8</v>
      </c>
      <c r="AF8" s="15">
        <f>[4]Agosto!$D$35</f>
        <v>20.2</v>
      </c>
      <c r="AG8" s="22">
        <f t="shared" si="1"/>
        <v>7.4</v>
      </c>
      <c r="AH8" s="91">
        <f t="shared" si="2"/>
        <v>14.916129032258064</v>
      </c>
    </row>
    <row r="9" spans="1:34" ht="17.100000000000001" customHeight="1" x14ac:dyDescent="0.2">
      <c r="A9" s="129" t="s">
        <v>45</v>
      </c>
      <c r="B9" s="15">
        <f>[5]Agosto!$D$5</f>
        <v>12.6</v>
      </c>
      <c r="C9" s="15">
        <f>[5]Agosto!$D$6</f>
        <v>13.6</v>
      </c>
      <c r="D9" s="15">
        <f>[5]Agosto!$D$7</f>
        <v>14.6</v>
      </c>
      <c r="E9" s="15">
        <f>[5]Agosto!$D$8</f>
        <v>14.9</v>
      </c>
      <c r="F9" s="15">
        <f>[5]Agosto!$D$9</f>
        <v>13.7</v>
      </c>
      <c r="G9" s="15">
        <f>[5]Agosto!$D$10</f>
        <v>12.2</v>
      </c>
      <c r="H9" s="15">
        <f>[5]Agosto!$D$11</f>
        <v>12.8</v>
      </c>
      <c r="I9" s="15">
        <f>[5]Agosto!$D$12</f>
        <v>17</v>
      </c>
      <c r="J9" s="15">
        <f>[5]Agosto!$D$13</f>
        <v>8.8000000000000007</v>
      </c>
      <c r="K9" s="15">
        <f>[5]Agosto!$D$14</f>
        <v>2</v>
      </c>
      <c r="L9" s="15">
        <f>[5]Agosto!$D$15</f>
        <v>3.7</v>
      </c>
      <c r="M9" s="15">
        <f>[5]Agosto!$D$16</f>
        <v>8.1</v>
      </c>
      <c r="N9" s="15">
        <f>[5]Agosto!$D$17</f>
        <v>9.9</v>
      </c>
      <c r="O9" s="15">
        <f>[5]Agosto!$D$18</f>
        <v>14.4</v>
      </c>
      <c r="P9" s="15">
        <f>[5]Agosto!$D$19</f>
        <v>15.5</v>
      </c>
      <c r="Q9" s="15">
        <f>[5]Agosto!$D$20</f>
        <v>12.3</v>
      </c>
      <c r="R9" s="15">
        <f>[5]Agosto!$D$21</f>
        <v>12.4</v>
      </c>
      <c r="S9" s="15">
        <f>[5]Agosto!$D$22</f>
        <v>13.3</v>
      </c>
      <c r="T9" s="15">
        <f>[5]Agosto!$D$23</f>
        <v>13.8</v>
      </c>
      <c r="U9" s="15">
        <f>[5]Agosto!$D$24</f>
        <v>9</v>
      </c>
      <c r="V9" s="15">
        <f>[5]Agosto!$D$25</f>
        <v>7.4</v>
      </c>
      <c r="W9" s="15">
        <f>[5]Agosto!$D$26</f>
        <v>8.1</v>
      </c>
      <c r="X9" s="15">
        <f>[5]Agosto!$D$27</f>
        <v>10.1</v>
      </c>
      <c r="Y9" s="15">
        <f>[5]Agosto!$D$28</f>
        <v>20.399999999999999</v>
      </c>
      <c r="Z9" s="15">
        <f>[5]Agosto!$D$29</f>
        <v>10.4</v>
      </c>
      <c r="AA9" s="15">
        <f>[5]Agosto!$D$30</f>
        <v>5.0999999999999996</v>
      </c>
      <c r="AB9" s="15">
        <f>[5]Agosto!$D$31</f>
        <v>3.1</v>
      </c>
      <c r="AC9" s="15">
        <f>[5]Agosto!$D$32</f>
        <v>12.8</v>
      </c>
      <c r="AD9" s="15">
        <f>[5]Agosto!$D$33</f>
        <v>15.7</v>
      </c>
      <c r="AE9" s="15">
        <f>[5]Agosto!$D$34</f>
        <v>16.7</v>
      </c>
      <c r="AF9" s="15">
        <f>[5]Agosto!$D$35</f>
        <v>21.7</v>
      </c>
      <c r="AG9" s="22">
        <f t="shared" ref="AG9" si="3">MIN(B9:AF9)</f>
        <v>2</v>
      </c>
      <c r="AH9" s="91">
        <f t="shared" ref="AH9" si="4">AVERAGE(B9:AF9)</f>
        <v>11.80967741935484</v>
      </c>
    </row>
    <row r="10" spans="1:34" ht="17.100000000000001" customHeight="1" x14ac:dyDescent="0.2">
      <c r="A10" s="129" t="s">
        <v>2</v>
      </c>
      <c r="B10" s="15">
        <f>[6]Agosto!$D$5</f>
        <v>13.8</v>
      </c>
      <c r="C10" s="15">
        <f>[6]Agosto!$D$6</f>
        <v>18.399999999999999</v>
      </c>
      <c r="D10" s="15">
        <f>[6]Agosto!$D$7</f>
        <v>19</v>
      </c>
      <c r="E10" s="15">
        <f>[6]Agosto!$D$8</f>
        <v>17.3</v>
      </c>
      <c r="F10" s="15">
        <f>[6]Agosto!$D$9</f>
        <v>15.3</v>
      </c>
      <c r="G10" s="15">
        <f>[6]Agosto!$D$10</f>
        <v>14.9</v>
      </c>
      <c r="H10" s="15">
        <f>[6]Agosto!$D$11</f>
        <v>16</v>
      </c>
      <c r="I10" s="15">
        <f>[6]Agosto!$D$12</f>
        <v>19.8</v>
      </c>
      <c r="J10" s="15">
        <f>[6]Agosto!$D$13</f>
        <v>11.9</v>
      </c>
      <c r="K10" s="15">
        <f>[6]Agosto!$D$14</f>
        <v>7.2</v>
      </c>
      <c r="L10" s="15">
        <f>[6]Agosto!$D$15</f>
        <v>9.5</v>
      </c>
      <c r="M10" s="15">
        <f>[6]Agosto!$D$16</f>
        <v>13.8</v>
      </c>
      <c r="N10" s="15">
        <f>[6]Agosto!$D$17</f>
        <v>16.2</v>
      </c>
      <c r="O10" s="15">
        <f>[6]Agosto!$D$18</f>
        <v>17.100000000000001</v>
      </c>
      <c r="P10" s="15">
        <f>[6]Agosto!$D$19</f>
        <v>17.7</v>
      </c>
      <c r="Q10" s="15">
        <f>[6]Agosto!$D$20</f>
        <v>15.3</v>
      </c>
      <c r="R10" s="15">
        <f>[6]Agosto!$D$21</f>
        <v>16.399999999999999</v>
      </c>
      <c r="S10" s="15">
        <f>[6]Agosto!$D$22</f>
        <v>18.399999999999999</v>
      </c>
      <c r="T10" s="15">
        <f>[6]Agosto!$D$23</f>
        <v>19.399999999999999</v>
      </c>
      <c r="U10" s="15">
        <f>[6]Agosto!$D$24</f>
        <v>13.8</v>
      </c>
      <c r="V10" s="15">
        <f>[6]Agosto!$D$25</f>
        <v>9.9</v>
      </c>
      <c r="W10" s="15">
        <f>[6]Agosto!$D$26</f>
        <v>13</v>
      </c>
      <c r="X10" s="15">
        <f>[6]Agosto!$D$27</f>
        <v>16.100000000000001</v>
      </c>
      <c r="Y10" s="15">
        <f>[6]Agosto!$D$28</f>
        <v>21.4</v>
      </c>
      <c r="Z10" s="15">
        <f>[6]Agosto!$D$29</f>
        <v>12.4</v>
      </c>
      <c r="AA10" s="15">
        <f>[6]Agosto!$D$30</f>
        <v>10.1</v>
      </c>
      <c r="AB10" s="15">
        <f>[6]Agosto!$D$31</f>
        <v>11.4</v>
      </c>
      <c r="AC10" s="15">
        <f>[6]Agosto!$D$32</f>
        <v>18.399999999999999</v>
      </c>
      <c r="AD10" s="15">
        <f>[6]Agosto!$D$33</f>
        <v>22.1</v>
      </c>
      <c r="AE10" s="15">
        <f>[6]Agosto!$D$34</f>
        <v>22.9</v>
      </c>
      <c r="AF10" s="15">
        <f>[6]Agosto!$D$35</f>
        <v>19.600000000000001</v>
      </c>
      <c r="AG10" s="22">
        <f t="shared" si="1"/>
        <v>7.2</v>
      </c>
      <c r="AH10" s="91">
        <f t="shared" si="2"/>
        <v>15.758064516129028</v>
      </c>
    </row>
    <row r="11" spans="1:34" ht="17.100000000000001" customHeight="1" x14ac:dyDescent="0.2">
      <c r="A11" s="129" t="s">
        <v>3</v>
      </c>
      <c r="B11" s="15">
        <f>[7]Agosto!$D$5</f>
        <v>16.8</v>
      </c>
      <c r="C11" s="15">
        <f>[7]Agosto!$D$6</f>
        <v>18.899999999999999</v>
      </c>
      <c r="D11" s="15">
        <f>[7]Agosto!$D$7</f>
        <v>17.899999999999999</v>
      </c>
      <c r="E11" s="15">
        <f>[7]Agosto!$D$8</f>
        <v>17.600000000000001</v>
      </c>
      <c r="F11" s="15">
        <f>[7]Agosto!$D$9</f>
        <v>18.5</v>
      </c>
      <c r="G11" s="15">
        <f>[7]Agosto!$D$10</f>
        <v>17.5</v>
      </c>
      <c r="H11" s="15">
        <f>[7]Agosto!$D$11</f>
        <v>16.399999999999999</v>
      </c>
      <c r="I11" s="15">
        <f>[7]Agosto!$D$12</f>
        <v>18</v>
      </c>
      <c r="J11" s="15">
        <f>[7]Agosto!$D$13</f>
        <v>17.8</v>
      </c>
      <c r="K11" s="15">
        <f>[7]Agosto!$D$14</f>
        <v>8.1</v>
      </c>
      <c r="L11" s="15">
        <f>[7]Agosto!$D$15</f>
        <v>6</v>
      </c>
      <c r="M11" s="15">
        <f>[7]Agosto!$D$16</f>
        <v>5.4</v>
      </c>
      <c r="N11" s="15">
        <f>[7]Agosto!$D$17</f>
        <v>10.8</v>
      </c>
      <c r="O11" s="15">
        <f>[7]Agosto!$D$18</f>
        <v>9.3000000000000007</v>
      </c>
      <c r="P11" s="15">
        <f>[7]Agosto!$D$19</f>
        <v>14.6</v>
      </c>
      <c r="Q11" s="15">
        <f>[7]Agosto!$D$20</f>
        <v>20.6</v>
      </c>
      <c r="R11" s="15">
        <f>[7]Agosto!$D$21</f>
        <v>16.899999999999999</v>
      </c>
      <c r="S11" s="15">
        <f>[7]Agosto!$D$22</f>
        <v>18.899999999999999</v>
      </c>
      <c r="T11" s="15">
        <f>[7]Agosto!$D$23</f>
        <v>15.6</v>
      </c>
      <c r="U11" s="15">
        <f>[7]Agosto!$D$24</f>
        <v>18.5</v>
      </c>
      <c r="V11" s="15">
        <f>[7]Agosto!$D$25</f>
        <v>18.100000000000001</v>
      </c>
      <c r="W11" s="15">
        <f>[7]Agosto!$D$26</f>
        <v>18.899999999999999</v>
      </c>
      <c r="X11" s="15">
        <f>[7]Agosto!$D$27</f>
        <v>18.2</v>
      </c>
      <c r="Y11" s="15">
        <f>[7]Agosto!$D$28</f>
        <v>21.1</v>
      </c>
      <c r="Z11" s="15">
        <f>[7]Agosto!$D$29</f>
        <v>18.600000000000001</v>
      </c>
      <c r="AA11" s="15">
        <f>[7]Agosto!$D$30</f>
        <v>15.3</v>
      </c>
      <c r="AB11" s="15">
        <f>[7]Agosto!$D$31</f>
        <v>10.3</v>
      </c>
      <c r="AC11" s="15">
        <f>[7]Agosto!$D$32</f>
        <v>18.7</v>
      </c>
      <c r="AD11" s="15">
        <f>[7]Agosto!$D$33</f>
        <v>17.399999999999999</v>
      </c>
      <c r="AE11" s="15">
        <f>[7]Agosto!$D$34</f>
        <v>18.5</v>
      </c>
      <c r="AF11" s="15">
        <f>[7]Agosto!$D$35</f>
        <v>17.399999999999999</v>
      </c>
      <c r="AG11" s="22">
        <f t="shared" si="1"/>
        <v>5.4</v>
      </c>
      <c r="AH11" s="91">
        <f>AVERAGE(B11:AF11)</f>
        <v>16.019354838709678</v>
      </c>
    </row>
    <row r="12" spans="1:34" ht="17.100000000000001" customHeight="1" x14ac:dyDescent="0.2">
      <c r="A12" s="129" t="s">
        <v>4</v>
      </c>
      <c r="B12" s="15">
        <f>[8]Agosto!$D$5</f>
        <v>17.100000000000001</v>
      </c>
      <c r="C12" s="15">
        <f>[8]Agosto!$D$6</f>
        <v>16.899999999999999</v>
      </c>
      <c r="D12" s="15">
        <f>[8]Agosto!$D$7</f>
        <v>19.2</v>
      </c>
      <c r="E12" s="15">
        <f>[8]Agosto!$D$8</f>
        <v>15.2</v>
      </c>
      <c r="F12" s="15">
        <f>[8]Agosto!$D$9</f>
        <v>16.5</v>
      </c>
      <c r="G12" s="15">
        <f>[8]Agosto!$D$10</f>
        <v>14.7</v>
      </c>
      <c r="H12" s="15">
        <f>[8]Agosto!$D$11</f>
        <v>14.7</v>
      </c>
      <c r="I12" s="15">
        <f>[8]Agosto!$D$12</f>
        <v>16.5</v>
      </c>
      <c r="J12" s="15">
        <f>[8]Agosto!$D$13</f>
        <v>14.3</v>
      </c>
      <c r="K12" s="15">
        <f>[8]Agosto!$D$14</f>
        <v>9.1999999999999993</v>
      </c>
      <c r="L12" s="15">
        <f>[8]Agosto!$D$15</f>
        <v>8.8000000000000007</v>
      </c>
      <c r="M12" s="15">
        <f>[8]Agosto!$D$16</f>
        <v>12.6</v>
      </c>
      <c r="N12" s="15">
        <f>[8]Agosto!$D$17</f>
        <v>12.4</v>
      </c>
      <c r="O12" s="15">
        <f>[8]Agosto!$D$18</f>
        <v>11.3</v>
      </c>
      <c r="P12" s="15">
        <f>[8]Agosto!$D$19</f>
        <v>18.8</v>
      </c>
      <c r="Q12" s="15">
        <f>[8]Agosto!$D$20</f>
        <v>17.2</v>
      </c>
      <c r="R12" s="15">
        <f>[8]Agosto!$D$21</f>
        <v>15.2</v>
      </c>
      <c r="S12" s="15">
        <f>[8]Agosto!$D$22</f>
        <v>15.7</v>
      </c>
      <c r="T12" s="15">
        <f>[8]Agosto!$D$23</f>
        <v>17</v>
      </c>
      <c r="U12" s="15">
        <f>[8]Agosto!$D$24</f>
        <v>18.8</v>
      </c>
      <c r="V12" s="15">
        <f>[8]Agosto!$D$25</f>
        <v>12.4</v>
      </c>
      <c r="W12" s="15">
        <f>[8]Agosto!$D$26</f>
        <v>12.9</v>
      </c>
      <c r="X12" s="15">
        <f>[8]Agosto!$D$27</f>
        <v>17.7</v>
      </c>
      <c r="Y12" s="15">
        <f>[8]Agosto!$D$28</f>
        <v>20.2</v>
      </c>
      <c r="Z12" s="15">
        <f>[8]Agosto!$D$29</f>
        <v>14.3</v>
      </c>
      <c r="AA12" s="15">
        <f>[8]Agosto!$D$30</f>
        <v>10.3</v>
      </c>
      <c r="AB12" s="15">
        <f>[8]Agosto!$D$31</f>
        <v>12.9</v>
      </c>
      <c r="AC12" s="15">
        <f>[8]Agosto!$D$32</f>
        <v>17.2</v>
      </c>
      <c r="AD12" s="15">
        <f>[8]Agosto!$D$33</f>
        <v>16.100000000000001</v>
      </c>
      <c r="AE12" s="15">
        <f>[8]Agosto!$D$34</f>
        <v>16.600000000000001</v>
      </c>
      <c r="AF12" s="15">
        <f>[8]Agosto!$D$35</f>
        <v>20.5</v>
      </c>
      <c r="AG12" s="22">
        <f t="shared" si="1"/>
        <v>8.8000000000000007</v>
      </c>
      <c r="AH12" s="91">
        <f>AVERAGE(B12:AF12)</f>
        <v>15.264516129032257</v>
      </c>
    </row>
    <row r="13" spans="1:34" ht="17.100000000000001" customHeight="1" x14ac:dyDescent="0.2">
      <c r="A13" s="129" t="s">
        <v>5</v>
      </c>
      <c r="B13" s="15">
        <f>[9]Agosto!$D$5</f>
        <v>18.2</v>
      </c>
      <c r="C13" s="15">
        <f>[9]Agosto!$D$6</f>
        <v>17.8</v>
      </c>
      <c r="D13" s="15">
        <f>[9]Agosto!$D$7</f>
        <v>18.600000000000001</v>
      </c>
      <c r="E13" s="15">
        <f>[9]Agosto!$D$8</f>
        <v>19.7</v>
      </c>
      <c r="F13" s="15" t="str">
        <f>[9]Agosto!$D$9</f>
        <v>*</v>
      </c>
      <c r="G13" s="15" t="str">
        <f>[9]Agosto!$D$10</f>
        <v>*</v>
      </c>
      <c r="H13" s="15">
        <f>[9]Agosto!$D$11</f>
        <v>21.3</v>
      </c>
      <c r="I13" s="15">
        <f>[9]Agosto!$D$12</f>
        <v>21.5</v>
      </c>
      <c r="J13" s="15">
        <f>[9]Agosto!$D$13</f>
        <v>15.8</v>
      </c>
      <c r="K13" s="15">
        <f>[9]Agosto!$D$14</f>
        <v>13.7</v>
      </c>
      <c r="L13" s="15">
        <f>[9]Agosto!$D$15</f>
        <v>14.7</v>
      </c>
      <c r="M13" s="15">
        <f>[9]Agosto!$D$16</f>
        <v>19.3</v>
      </c>
      <c r="N13" s="15">
        <f>[9]Agosto!$D$17</f>
        <v>20.8</v>
      </c>
      <c r="O13" s="15" t="str">
        <f>[9]Agosto!$D$18</f>
        <v>*</v>
      </c>
      <c r="P13" s="15" t="str">
        <f>[9]Agosto!$D$19</f>
        <v>*</v>
      </c>
      <c r="Q13" s="15">
        <f>[9]Agosto!$D$20</f>
        <v>19.100000000000001</v>
      </c>
      <c r="R13" s="15">
        <f>[9]Agosto!$D$21</f>
        <v>19.100000000000001</v>
      </c>
      <c r="S13" s="15">
        <f>[9]Agosto!$D$22</f>
        <v>20.6</v>
      </c>
      <c r="T13" s="15">
        <f>[9]Agosto!$D$23</f>
        <v>18.8</v>
      </c>
      <c r="U13" s="15">
        <f>[9]Agosto!$D$24</f>
        <v>10.9</v>
      </c>
      <c r="V13" s="15" t="str">
        <f>[9]Agosto!$D$25</f>
        <v>*</v>
      </c>
      <c r="W13" s="15">
        <f>[9]Agosto!$D$26</f>
        <v>16.5</v>
      </c>
      <c r="X13" s="15">
        <f>[9]Agosto!$D$27</f>
        <v>15</v>
      </c>
      <c r="Y13" s="15">
        <f>[9]Agosto!$D$28</f>
        <v>23.1</v>
      </c>
      <c r="Z13" s="15">
        <f>[9]Agosto!$D$29</f>
        <v>17.899999999999999</v>
      </c>
      <c r="AA13" s="15">
        <f>[9]Agosto!$D$30</f>
        <v>19.2</v>
      </c>
      <c r="AB13" s="15" t="str">
        <f>[9]Agosto!$D$31</f>
        <v>*</v>
      </c>
      <c r="AC13" s="15" t="str">
        <f>[9]Agosto!$D$32</f>
        <v>*</v>
      </c>
      <c r="AD13" s="15" t="str">
        <f>[9]Agosto!$D$33</f>
        <v>*</v>
      </c>
      <c r="AE13" s="15" t="str">
        <f>[9]Agosto!$D$34</f>
        <v>*</v>
      </c>
      <c r="AF13" s="15" t="str">
        <f>[9]Agosto!$D$35</f>
        <v>*</v>
      </c>
      <c r="AG13" s="22">
        <f t="shared" si="1"/>
        <v>10.9</v>
      </c>
      <c r="AH13" s="91">
        <f>AVERAGE(B13:AF13)</f>
        <v>18.171428571428571</v>
      </c>
    </row>
    <row r="14" spans="1:34" ht="17.100000000000001" customHeight="1" x14ac:dyDescent="0.2">
      <c r="A14" s="129" t="s">
        <v>47</v>
      </c>
      <c r="B14" s="15">
        <f>[10]Agosto!$D$5</f>
        <v>12.6</v>
      </c>
      <c r="C14" s="15">
        <f>[10]Agosto!$D$6</f>
        <v>16.100000000000001</v>
      </c>
      <c r="D14" s="15">
        <f>[10]Agosto!$D$7</f>
        <v>17.399999999999999</v>
      </c>
      <c r="E14" s="15">
        <f>[10]Agosto!$D$8</f>
        <v>16.899999999999999</v>
      </c>
      <c r="F14" s="15">
        <f>[10]Agosto!$D$9</f>
        <v>16.3</v>
      </c>
      <c r="G14" s="15">
        <f>[10]Agosto!$D$10</f>
        <v>16.3</v>
      </c>
      <c r="H14" s="15">
        <f>[10]Agosto!$D$11</f>
        <v>14.3</v>
      </c>
      <c r="I14" s="15">
        <f>[10]Agosto!$D$12</f>
        <v>18.899999999999999</v>
      </c>
      <c r="J14" s="15">
        <f>[10]Agosto!$D$13</f>
        <v>15.7</v>
      </c>
      <c r="K14" s="15">
        <f>[10]Agosto!$D$14</f>
        <v>8.6999999999999993</v>
      </c>
      <c r="L14" s="15">
        <f>[10]Agosto!$D$15</f>
        <v>9</v>
      </c>
      <c r="M14" s="15">
        <f>[10]Agosto!$D$16</f>
        <v>9.1</v>
      </c>
      <c r="N14" s="15">
        <f>[10]Agosto!$D$17</f>
        <v>10.3</v>
      </c>
      <c r="O14" s="15">
        <f>[10]Agosto!$D$18</f>
        <v>12.5</v>
      </c>
      <c r="P14" s="15">
        <f>[10]Agosto!$D$19</f>
        <v>14</v>
      </c>
      <c r="Q14" s="15">
        <f>[10]Agosto!$D$20</f>
        <v>16.7</v>
      </c>
      <c r="R14" s="15">
        <f>[10]Agosto!$D$21</f>
        <v>14</v>
      </c>
      <c r="S14" s="15">
        <f>[10]Agosto!$D$22</f>
        <v>15.9</v>
      </c>
      <c r="T14" s="15">
        <f>[10]Agosto!$D$23</f>
        <v>15.9</v>
      </c>
      <c r="U14" s="15">
        <f>[10]Agosto!$D$24</f>
        <v>15.9</v>
      </c>
      <c r="V14" s="15">
        <f>[10]Agosto!$D$25</f>
        <v>11.5</v>
      </c>
      <c r="W14" s="15">
        <f>[10]Agosto!$D$26</f>
        <v>12.5</v>
      </c>
      <c r="X14" s="15">
        <f>[10]Agosto!$D$27</f>
        <v>17.5</v>
      </c>
      <c r="Y14" s="15">
        <f>[10]Agosto!$D$28</f>
        <v>19.5</v>
      </c>
      <c r="Z14" s="15">
        <f>[10]Agosto!$D$29</f>
        <v>15.1</v>
      </c>
      <c r="AA14" s="15">
        <f>[10]Agosto!$D$30</f>
        <v>11.9</v>
      </c>
      <c r="AB14" s="15">
        <f>[10]Agosto!$D$31</f>
        <v>13.2</v>
      </c>
      <c r="AC14" s="15">
        <f>[10]Agosto!$D$32</f>
        <v>18</v>
      </c>
      <c r="AD14" s="15">
        <f>[10]Agosto!$D$33</f>
        <v>18.100000000000001</v>
      </c>
      <c r="AE14" s="15">
        <f>[10]Agosto!$D$34</f>
        <v>16.5</v>
      </c>
      <c r="AF14" s="15">
        <f>[10]Agosto!$D$35</f>
        <v>15.1</v>
      </c>
      <c r="AG14" s="22">
        <f>MIN(B14:AF14)</f>
        <v>8.6999999999999993</v>
      </c>
      <c r="AH14" s="91">
        <f>AVERAGE(B14:AF14)</f>
        <v>14.69032258064516</v>
      </c>
    </row>
    <row r="15" spans="1:34" ht="17.100000000000001" customHeight="1" x14ac:dyDescent="0.2">
      <c r="A15" s="129" t="s">
        <v>6</v>
      </c>
      <c r="B15" s="15">
        <f>[11]Agosto!$D$5</f>
        <v>15.3</v>
      </c>
      <c r="C15" s="15">
        <f>[11]Agosto!$D$6</f>
        <v>16.100000000000001</v>
      </c>
      <c r="D15" s="15">
        <f>[11]Agosto!$D$7</f>
        <v>16.3</v>
      </c>
      <c r="E15" s="15">
        <f>[11]Agosto!$D$8</f>
        <v>19.100000000000001</v>
      </c>
      <c r="F15" s="15">
        <f>[11]Agosto!$D$9</f>
        <v>16.100000000000001</v>
      </c>
      <c r="G15" s="15">
        <f>[11]Agosto!$D$10</f>
        <v>18.899999999999999</v>
      </c>
      <c r="H15" s="15">
        <f>[11]Agosto!$D$11</f>
        <v>15.6</v>
      </c>
      <c r="I15" s="15">
        <f>[11]Agosto!$D$12</f>
        <v>18.2</v>
      </c>
      <c r="J15" s="15">
        <f>[11]Agosto!$D$13</f>
        <v>18.5</v>
      </c>
      <c r="K15" s="15">
        <f>[11]Agosto!$D$14</f>
        <v>9.4</v>
      </c>
      <c r="L15" s="15">
        <f>[11]Agosto!$D$15</f>
        <v>8.9</v>
      </c>
      <c r="M15" s="15">
        <f>[11]Agosto!$D$16</f>
        <v>9.6</v>
      </c>
      <c r="N15" s="15">
        <f>[11]Agosto!$D$17</f>
        <v>11.3</v>
      </c>
      <c r="O15" s="15">
        <f>[11]Agosto!$D$18</f>
        <v>8.9</v>
      </c>
      <c r="P15" s="15">
        <f>[11]Agosto!$D$19</f>
        <v>15.9</v>
      </c>
      <c r="Q15" s="15">
        <f>[11]Agosto!$D$20</f>
        <v>16.5</v>
      </c>
      <c r="R15" s="15">
        <f>[11]Agosto!$D$21</f>
        <v>14.6</v>
      </c>
      <c r="S15" s="15">
        <f>[11]Agosto!$D$22</f>
        <v>16.600000000000001</v>
      </c>
      <c r="T15" s="15">
        <f>[11]Agosto!$D$23</f>
        <v>16.600000000000001</v>
      </c>
      <c r="U15" s="15">
        <f>[11]Agosto!$D$24</f>
        <v>16.3</v>
      </c>
      <c r="V15" s="15">
        <f>[11]Agosto!$D$25</f>
        <v>11.7</v>
      </c>
      <c r="W15" s="15">
        <f>[11]Agosto!$D$26</f>
        <v>13.7</v>
      </c>
      <c r="X15" s="15">
        <f>[11]Agosto!$D$27</f>
        <v>17.5</v>
      </c>
      <c r="Y15" s="15">
        <f>[11]Agosto!$D$28</f>
        <v>18.8</v>
      </c>
      <c r="Z15" s="15">
        <f>[11]Agosto!$D$29</f>
        <v>16.5</v>
      </c>
      <c r="AA15" s="15">
        <f>[11]Agosto!$D$30</f>
        <v>15</v>
      </c>
      <c r="AB15" s="15">
        <f>[11]Agosto!$D$31</f>
        <v>12</v>
      </c>
      <c r="AC15" s="15">
        <f>[11]Agosto!$D$32</f>
        <v>17.100000000000001</v>
      </c>
      <c r="AD15" s="15">
        <f>[11]Agosto!$D$33</f>
        <v>20.9</v>
      </c>
      <c r="AE15" s="15">
        <f>[11]Agosto!$D$34</f>
        <v>17.100000000000001</v>
      </c>
      <c r="AF15" s="15">
        <f>[11]Agosto!$D$35</f>
        <v>16.3</v>
      </c>
      <c r="AG15" s="22">
        <f t="shared" si="1"/>
        <v>8.9</v>
      </c>
      <c r="AH15" s="91">
        <f t="shared" si="2"/>
        <v>15.332258064516131</v>
      </c>
    </row>
    <row r="16" spans="1:34" ht="17.100000000000001" customHeight="1" x14ac:dyDescent="0.2">
      <c r="A16" s="129" t="s">
        <v>7</v>
      </c>
      <c r="B16" s="15">
        <f>[12]Agosto!$D$5</f>
        <v>12.5</v>
      </c>
      <c r="C16" s="15">
        <f>[12]Agosto!$D$6</f>
        <v>15.8</v>
      </c>
      <c r="D16" s="15">
        <f>[12]Agosto!$D$7</f>
        <v>16.7</v>
      </c>
      <c r="E16" s="15">
        <f>[12]Agosto!$D$8</f>
        <v>15.9</v>
      </c>
      <c r="F16" s="15">
        <f>[12]Agosto!$D$9</f>
        <v>14.4</v>
      </c>
      <c r="G16" s="15">
        <f>[12]Agosto!$D$10</f>
        <v>13.6</v>
      </c>
      <c r="H16" s="15">
        <f>[12]Agosto!$D$11</f>
        <v>14.7</v>
      </c>
      <c r="I16" s="15">
        <f>[12]Agosto!$D$12</f>
        <v>15.8</v>
      </c>
      <c r="J16" s="15">
        <f>[12]Agosto!$D$13</f>
        <v>9.4</v>
      </c>
      <c r="K16" s="15">
        <f>[12]Agosto!$D$14</f>
        <v>4.5</v>
      </c>
      <c r="L16" s="15">
        <f>[12]Agosto!$D$15</f>
        <v>5.8</v>
      </c>
      <c r="M16" s="15">
        <f>[12]Agosto!$D$16</f>
        <v>12</v>
      </c>
      <c r="N16" s="15">
        <f>[12]Agosto!$D$17</f>
        <v>13.3</v>
      </c>
      <c r="O16" s="15">
        <f>[12]Agosto!$D$18</f>
        <v>9.6</v>
      </c>
      <c r="P16" s="15">
        <f>[12]Agosto!$D$19</f>
        <v>14.6</v>
      </c>
      <c r="Q16" s="15">
        <f>[12]Agosto!$D$20</f>
        <v>14</v>
      </c>
      <c r="R16" s="15">
        <f>[12]Agosto!$D$21</f>
        <v>14.3</v>
      </c>
      <c r="S16" s="15">
        <f>[12]Agosto!$D$22</f>
        <v>15.3</v>
      </c>
      <c r="T16" s="15">
        <f>[12]Agosto!$D$23</f>
        <v>16.3</v>
      </c>
      <c r="U16" s="15">
        <f>[12]Agosto!$D$24</f>
        <v>10.199999999999999</v>
      </c>
      <c r="V16" s="15">
        <f>[12]Agosto!$D$25</f>
        <v>7.9</v>
      </c>
      <c r="W16" s="15">
        <f>[12]Agosto!$D$26</f>
        <v>8.6</v>
      </c>
      <c r="X16" s="15">
        <f>[12]Agosto!$D$27</f>
        <v>12.7</v>
      </c>
      <c r="Y16" s="15">
        <f>[12]Agosto!$D$28</f>
        <v>19.100000000000001</v>
      </c>
      <c r="Z16" s="15">
        <f>[12]Agosto!$D$29</f>
        <v>9.9</v>
      </c>
      <c r="AA16" s="15">
        <f>[12]Agosto!$D$30</f>
        <v>6.1</v>
      </c>
      <c r="AB16" s="15">
        <f>[12]Agosto!$D$31</f>
        <v>5.6</v>
      </c>
      <c r="AC16" s="15">
        <f>[12]Agosto!$D$32</f>
        <v>14.6</v>
      </c>
      <c r="AD16" s="15">
        <f>[12]Agosto!$D$33</f>
        <v>18.8</v>
      </c>
      <c r="AE16" s="15">
        <f>[12]Agosto!$D$34</f>
        <v>19</v>
      </c>
      <c r="AF16" s="15">
        <f>[12]Agosto!$D$35</f>
        <v>20.2</v>
      </c>
      <c r="AG16" s="22">
        <f t="shared" si="1"/>
        <v>4.5</v>
      </c>
      <c r="AH16" s="91">
        <f>AVERAGE(B16:AF16)</f>
        <v>12.941935483870971</v>
      </c>
    </row>
    <row r="17" spans="1:38" ht="17.100000000000001" customHeight="1" x14ac:dyDescent="0.2">
      <c r="A17" s="129" t="s">
        <v>8</v>
      </c>
      <c r="B17" s="15">
        <f>[13]Agosto!$D$5</f>
        <v>9.6999999999999993</v>
      </c>
      <c r="C17" s="15">
        <f>[13]Agosto!$D$6</f>
        <v>15.7</v>
      </c>
      <c r="D17" s="15">
        <f>[13]Agosto!$D$7</f>
        <v>16.3</v>
      </c>
      <c r="E17" s="15">
        <f>[13]Agosto!$D$8</f>
        <v>16.5</v>
      </c>
      <c r="F17" s="15">
        <f>[13]Agosto!$D$9</f>
        <v>13.5</v>
      </c>
      <c r="G17" s="15">
        <f>[13]Agosto!$D$10</f>
        <v>11.8</v>
      </c>
      <c r="H17" s="15">
        <f>[13]Agosto!$D$11</f>
        <v>13.8</v>
      </c>
      <c r="I17" s="15">
        <f>[13]Agosto!$D$12</f>
        <v>15.3</v>
      </c>
      <c r="J17" s="15">
        <f>[13]Agosto!$D$13</f>
        <v>9.1999999999999993</v>
      </c>
      <c r="K17" s="15">
        <f>[13]Agosto!$D$14</f>
        <v>6</v>
      </c>
      <c r="L17" s="15">
        <f>[13]Agosto!$D$15</f>
        <v>4.7</v>
      </c>
      <c r="M17" s="15">
        <f>[13]Agosto!$D$16</f>
        <v>5.8</v>
      </c>
      <c r="N17" s="15">
        <f>[13]Agosto!$D$17</f>
        <v>11.5</v>
      </c>
      <c r="O17" s="15">
        <f>[13]Agosto!$D$18</f>
        <v>9.9</v>
      </c>
      <c r="P17" s="15">
        <f>[13]Agosto!$D$19</f>
        <v>15</v>
      </c>
      <c r="Q17" s="15">
        <f>[13]Agosto!$D$20</f>
        <v>13.6</v>
      </c>
      <c r="R17" s="15">
        <f>[13]Agosto!$D$21</f>
        <v>13.3</v>
      </c>
      <c r="S17" s="15">
        <f>[13]Agosto!$D$22</f>
        <v>14</v>
      </c>
      <c r="T17" s="15">
        <f>[13]Agosto!$D$23</f>
        <v>15.8</v>
      </c>
      <c r="U17" s="15">
        <f>[13]Agosto!$D$24</f>
        <v>10.7</v>
      </c>
      <c r="V17" s="15">
        <f>[13]Agosto!$D$25</f>
        <v>8.4</v>
      </c>
      <c r="W17" s="15">
        <f>[13]Agosto!$D$26</f>
        <v>9</v>
      </c>
      <c r="X17" s="15">
        <f>[13]Agosto!$D$27</f>
        <v>12.4</v>
      </c>
      <c r="Y17" s="15">
        <f>[13]Agosto!$D$28</f>
        <v>18.7</v>
      </c>
      <c r="Z17" s="15">
        <f>[13]Agosto!$D$29</f>
        <v>9.3000000000000007</v>
      </c>
      <c r="AA17" s="15">
        <f>[13]Agosto!$D$30</f>
        <v>6.4</v>
      </c>
      <c r="AB17" s="15">
        <f>[13]Agosto!$D$31</f>
        <v>4.3</v>
      </c>
      <c r="AC17" s="15">
        <f>[13]Agosto!$D$32</f>
        <v>12.5</v>
      </c>
      <c r="AD17" s="15">
        <f>[13]Agosto!$D$33</f>
        <v>17.3</v>
      </c>
      <c r="AE17" s="15">
        <f>[13]Agosto!$D$34</f>
        <v>16.899999999999999</v>
      </c>
      <c r="AF17" s="15">
        <f>[13]Agosto!$D$35</f>
        <v>18.8</v>
      </c>
      <c r="AG17" s="22">
        <f>MIN(B17:AF17)</f>
        <v>4.3</v>
      </c>
      <c r="AH17" s="91">
        <f>AVERAGE(B17:AF17)</f>
        <v>12.132258064516128</v>
      </c>
      <c r="AJ17" s="18" t="s">
        <v>51</v>
      </c>
    </row>
    <row r="18" spans="1:38" ht="17.100000000000001" customHeight="1" x14ac:dyDescent="0.2">
      <c r="A18" s="129" t="s">
        <v>9</v>
      </c>
      <c r="B18" s="15">
        <f>[14]Agosto!$D$5</f>
        <v>13.9</v>
      </c>
      <c r="C18" s="15">
        <f>[14]Agosto!$D$6</f>
        <v>16.3</v>
      </c>
      <c r="D18" s="15">
        <f>[14]Agosto!$D$7</f>
        <v>16.8</v>
      </c>
      <c r="E18" s="15">
        <f>[14]Agosto!$D$8</f>
        <v>16.8</v>
      </c>
      <c r="F18" s="15">
        <f>[14]Agosto!$D$9</f>
        <v>15.5</v>
      </c>
      <c r="G18" s="15">
        <f>[14]Agosto!$D$10</f>
        <v>14.9</v>
      </c>
      <c r="H18" s="15">
        <f>[14]Agosto!$D$11</f>
        <v>14.1</v>
      </c>
      <c r="I18" s="15">
        <f>[14]Agosto!$D$12</f>
        <v>16.5</v>
      </c>
      <c r="J18" s="15">
        <f>[14]Agosto!$D$13</f>
        <v>11.5</v>
      </c>
      <c r="K18" s="15">
        <f>[14]Agosto!$D$14</f>
        <v>6.5</v>
      </c>
      <c r="L18" s="15">
        <f>[14]Agosto!$D$15</f>
        <v>8.9</v>
      </c>
      <c r="M18" s="15">
        <f>[14]Agosto!$D$16</f>
        <v>11.3</v>
      </c>
      <c r="N18" s="15">
        <f>[14]Agosto!$D$17</f>
        <v>13.7</v>
      </c>
      <c r="O18" s="15">
        <f>[14]Agosto!$D$18</f>
        <v>13.8</v>
      </c>
      <c r="P18" s="15">
        <f>[14]Agosto!$D$19</f>
        <v>15.2</v>
      </c>
      <c r="Q18" s="15">
        <f>[14]Agosto!$D$20</f>
        <v>14.8</v>
      </c>
      <c r="R18" s="15">
        <f>[14]Agosto!$D$21</f>
        <v>14.1</v>
      </c>
      <c r="S18" s="15">
        <f>[14]Agosto!$D$22</f>
        <v>14.6</v>
      </c>
      <c r="T18" s="15">
        <f>[14]Agosto!$D$23</f>
        <v>17.3</v>
      </c>
      <c r="U18" s="15">
        <f>[14]Agosto!$D$24</f>
        <v>15.9</v>
      </c>
      <c r="V18" s="15">
        <f>[14]Agosto!$D$25</f>
        <v>9.6999999999999993</v>
      </c>
      <c r="W18" s="15">
        <f>[14]Agosto!$D$26</f>
        <v>9.9</v>
      </c>
      <c r="X18" s="15">
        <f>[14]Agosto!$D$27</f>
        <v>13.4</v>
      </c>
      <c r="Y18" s="15">
        <f>[14]Agosto!$D$28</f>
        <v>19.399999999999999</v>
      </c>
      <c r="Z18" s="15">
        <f>[14]Agosto!$D$29</f>
        <v>11.4</v>
      </c>
      <c r="AA18" s="15">
        <f>[14]Agosto!$D$30</f>
        <v>8.4</v>
      </c>
      <c r="AB18" s="15">
        <f>[14]Agosto!$D$31</f>
        <v>9.8000000000000007</v>
      </c>
      <c r="AC18" s="15">
        <f>[14]Agosto!$D$32</f>
        <v>14.8</v>
      </c>
      <c r="AD18" s="15">
        <f>[14]Agosto!$D$33</f>
        <v>19.8</v>
      </c>
      <c r="AE18" s="15">
        <f>[14]Agosto!$D$34</f>
        <v>18.5</v>
      </c>
      <c r="AF18" s="15">
        <f>[14]Agosto!$D$35</f>
        <v>21.2</v>
      </c>
      <c r="AG18" s="22">
        <f t="shared" ref="AG18:AG30" si="5">MIN(B18:AF18)</f>
        <v>6.5</v>
      </c>
      <c r="AH18" s="91">
        <f t="shared" ref="AH18:AH30" si="6">AVERAGE(B18:AF18)</f>
        <v>14.151612903225802</v>
      </c>
    </row>
    <row r="19" spans="1:38" ht="17.100000000000001" customHeight="1" x14ac:dyDescent="0.2">
      <c r="A19" s="129" t="s">
        <v>46</v>
      </c>
      <c r="B19" s="15">
        <f>[15]Agosto!$D$5</f>
        <v>14.7</v>
      </c>
      <c r="C19" s="15">
        <f>[15]Agosto!$D$6</f>
        <v>15.4</v>
      </c>
      <c r="D19" s="15">
        <f>[15]Agosto!$D$7</f>
        <v>16.600000000000001</v>
      </c>
      <c r="E19" s="15">
        <f>[15]Agosto!$D$8</f>
        <v>16.3</v>
      </c>
      <c r="F19" s="15">
        <f>[15]Agosto!$D$9</f>
        <v>14.3</v>
      </c>
      <c r="G19" s="15">
        <f>[15]Agosto!$D$10</f>
        <v>15.4</v>
      </c>
      <c r="H19" s="15">
        <f>[15]Agosto!$D$11</f>
        <v>14.2</v>
      </c>
      <c r="I19" s="15">
        <f>[15]Agosto!$D$12</f>
        <v>19</v>
      </c>
      <c r="J19" s="15">
        <f>[15]Agosto!$D$13</f>
        <v>11.4</v>
      </c>
      <c r="K19" s="15">
        <f>[15]Agosto!$D$14</f>
        <v>4</v>
      </c>
      <c r="L19" s="15">
        <f>[15]Agosto!$D$15</f>
        <v>7.2</v>
      </c>
      <c r="M19" s="15">
        <f>[15]Agosto!$D$16</f>
        <v>9.1</v>
      </c>
      <c r="N19" s="15">
        <f>[15]Agosto!$D$17</f>
        <v>9.8000000000000007</v>
      </c>
      <c r="O19" s="15">
        <f>[15]Agosto!$D$18</f>
        <v>11.1</v>
      </c>
      <c r="P19" s="15">
        <f>[15]Agosto!$D$19</f>
        <v>15.9</v>
      </c>
      <c r="Q19" s="15">
        <f>[15]Agosto!$D$20</f>
        <v>15.1</v>
      </c>
      <c r="R19" s="15">
        <f>[15]Agosto!$D$21</f>
        <v>14.3</v>
      </c>
      <c r="S19" s="15">
        <f>[15]Agosto!$D$22</f>
        <v>17.5</v>
      </c>
      <c r="T19" s="15">
        <f>[15]Agosto!$D$23</f>
        <v>14.4</v>
      </c>
      <c r="U19" s="15">
        <f>[15]Agosto!$D$24</f>
        <v>10</v>
      </c>
      <c r="V19" s="15">
        <f>[15]Agosto!$D$25</f>
        <v>8.6</v>
      </c>
      <c r="W19" s="15">
        <f>[15]Agosto!$D$26</f>
        <v>9.6</v>
      </c>
      <c r="X19" s="15">
        <f>[15]Agosto!$D$27</f>
        <v>12</v>
      </c>
      <c r="Y19" s="15">
        <f>[15]Agosto!$D$28</f>
        <v>17.2</v>
      </c>
      <c r="Z19" s="15">
        <f>[15]Agosto!$D$29</f>
        <v>12.2</v>
      </c>
      <c r="AA19" s="15">
        <f>[15]Agosto!$D$30</f>
        <v>10.3</v>
      </c>
      <c r="AB19" s="15">
        <f>[15]Agosto!$D$31</f>
        <v>7.5</v>
      </c>
      <c r="AC19" s="15">
        <f>[15]Agosto!$D$32</f>
        <v>14.7</v>
      </c>
      <c r="AD19" s="15">
        <f>[15]Agosto!$D$33</f>
        <v>20.7</v>
      </c>
      <c r="AE19" s="15">
        <f>[15]Agosto!$D$34</f>
        <v>18</v>
      </c>
      <c r="AF19" s="15">
        <f>[15]Agosto!$D$35</f>
        <v>17.899999999999999</v>
      </c>
      <c r="AG19" s="22">
        <f t="shared" ref="AG19" si="7">MIN(B19:AF19)</f>
        <v>4</v>
      </c>
      <c r="AH19" s="91">
        <f t="shared" ref="AH19" si="8">AVERAGE(B19:AF19)</f>
        <v>13.367741935483872</v>
      </c>
    </row>
    <row r="20" spans="1:38" ht="17.100000000000001" customHeight="1" x14ac:dyDescent="0.2">
      <c r="A20" s="129" t="s">
        <v>10</v>
      </c>
      <c r="B20" s="15">
        <f>[16]Agosto!$D$5</f>
        <v>11.4</v>
      </c>
      <c r="C20" s="15">
        <f>[16]Agosto!$D$6</f>
        <v>16.3</v>
      </c>
      <c r="D20" s="15">
        <f>[16]Agosto!$D$7</f>
        <v>17.399999999999999</v>
      </c>
      <c r="E20" s="15">
        <f>[16]Agosto!$D$8</f>
        <v>17</v>
      </c>
      <c r="F20" s="15">
        <f>[16]Agosto!$D$9</f>
        <v>15</v>
      </c>
      <c r="G20" s="15">
        <f>[16]Agosto!$D$10</f>
        <v>13.5</v>
      </c>
      <c r="H20" s="15">
        <f>[16]Agosto!$D$11</f>
        <v>13</v>
      </c>
      <c r="I20" s="15">
        <f>[16]Agosto!$D$12</f>
        <v>15.8</v>
      </c>
      <c r="J20" s="15">
        <f>[16]Agosto!$D$13</f>
        <v>9.6</v>
      </c>
      <c r="K20" s="15">
        <f>[16]Agosto!$D$14</f>
        <v>4.8</v>
      </c>
      <c r="L20" s="15">
        <f>[16]Agosto!$D$15</f>
        <v>5.5</v>
      </c>
      <c r="M20" s="15">
        <f>[16]Agosto!$D$16</f>
        <v>6.5</v>
      </c>
      <c r="N20" s="15">
        <f>[16]Agosto!$D$17</f>
        <v>10.5</v>
      </c>
      <c r="O20" s="15">
        <f>[16]Agosto!$D$18</f>
        <v>10.199999999999999</v>
      </c>
      <c r="P20" s="15">
        <f>[16]Agosto!$D$19</f>
        <v>14.6</v>
      </c>
      <c r="Q20" s="15">
        <f>[16]Agosto!$D$20</f>
        <v>13.8</v>
      </c>
      <c r="R20" s="15">
        <f>[16]Agosto!$D$21</f>
        <v>13.7</v>
      </c>
      <c r="S20" s="15">
        <f>[16]Agosto!$D$22</f>
        <v>14.8</v>
      </c>
      <c r="T20" s="15">
        <f>[16]Agosto!$D$23</f>
        <v>15.9</v>
      </c>
      <c r="U20" s="15">
        <f>[16]Agosto!$D$24</f>
        <v>10.3</v>
      </c>
      <c r="V20" s="15">
        <f>[16]Agosto!$D$25</f>
        <v>8.5</v>
      </c>
      <c r="W20" s="15">
        <f>[16]Agosto!$D$26</f>
        <v>9</v>
      </c>
      <c r="X20" s="15">
        <f>[16]Agosto!$D$27</f>
        <v>12.8</v>
      </c>
      <c r="Y20" s="15">
        <f>[16]Agosto!$D$28</f>
        <v>21.2</v>
      </c>
      <c r="Z20" s="15">
        <f>[16]Agosto!$D$29</f>
        <v>9.8000000000000007</v>
      </c>
      <c r="AA20" s="15">
        <f>[16]Agosto!$D$30</f>
        <v>6.4</v>
      </c>
      <c r="AB20" s="15">
        <f>[16]Agosto!$D$31</f>
        <v>4</v>
      </c>
      <c r="AC20" s="15">
        <f>[16]Agosto!$D$32</f>
        <v>14.7</v>
      </c>
      <c r="AD20" s="15">
        <f>[16]Agosto!$D$33</f>
        <v>20.3</v>
      </c>
      <c r="AE20" s="15">
        <f>[16]Agosto!$D$34</f>
        <v>18.2</v>
      </c>
      <c r="AF20" s="15">
        <f>[16]Agosto!$D$35</f>
        <v>19.399999999999999</v>
      </c>
      <c r="AG20" s="22">
        <f t="shared" si="5"/>
        <v>4</v>
      </c>
      <c r="AH20" s="91">
        <f t="shared" si="6"/>
        <v>12.706451612903225</v>
      </c>
    </row>
    <row r="21" spans="1:38" ht="17.100000000000001" customHeight="1" x14ac:dyDescent="0.2">
      <c r="A21" s="129" t="s">
        <v>11</v>
      </c>
      <c r="B21" s="15">
        <f>[17]Agosto!$D$5</f>
        <v>14.4</v>
      </c>
      <c r="C21" s="15">
        <f>[17]Agosto!$D$6</f>
        <v>15.7</v>
      </c>
      <c r="D21" s="15">
        <f>[17]Agosto!$D$7</f>
        <v>17.7</v>
      </c>
      <c r="E21" s="15">
        <f>[17]Agosto!$D$8</f>
        <v>17.100000000000001</v>
      </c>
      <c r="F21" s="15">
        <f>[17]Agosto!$D$9</f>
        <v>15.6</v>
      </c>
      <c r="G21" s="15">
        <f>[17]Agosto!$D$10</f>
        <v>15.2</v>
      </c>
      <c r="H21" s="15">
        <f>[17]Agosto!$D$11</f>
        <v>13.8</v>
      </c>
      <c r="I21" s="15">
        <f>[17]Agosto!$D$12</f>
        <v>16.3</v>
      </c>
      <c r="J21" s="15">
        <f>[17]Agosto!$D$13</f>
        <v>11.5</v>
      </c>
      <c r="K21" s="15">
        <f>[17]Agosto!$D$14</f>
        <v>2.2999999999999998</v>
      </c>
      <c r="L21" s="15">
        <f>[17]Agosto!$D$15</f>
        <v>3.9</v>
      </c>
      <c r="M21" s="15">
        <f>[17]Agosto!$D$16</f>
        <v>5.9</v>
      </c>
      <c r="N21" s="15">
        <f>[17]Agosto!$D$17</f>
        <v>6.5</v>
      </c>
      <c r="O21" s="15">
        <f>[17]Agosto!$D$18</f>
        <v>7.1</v>
      </c>
      <c r="P21" s="15">
        <f>[17]Agosto!$D$19</f>
        <v>15.3</v>
      </c>
      <c r="Q21" s="15">
        <f>[17]Agosto!$D$20</f>
        <v>14.1</v>
      </c>
      <c r="R21" s="15">
        <f>[17]Agosto!$D$21</f>
        <v>11.1</v>
      </c>
      <c r="S21" s="15">
        <f>[17]Agosto!$D$22</f>
        <v>12.6</v>
      </c>
      <c r="T21" s="15">
        <f>[17]Agosto!$D$23</f>
        <v>11.4</v>
      </c>
      <c r="U21" s="15">
        <f>[17]Agosto!$D$24</f>
        <v>12.7</v>
      </c>
      <c r="V21" s="15">
        <f>[17]Agosto!$D$25</f>
        <v>9.1</v>
      </c>
      <c r="W21" s="15">
        <f>[17]Agosto!$D$26</f>
        <v>9.6</v>
      </c>
      <c r="X21" s="15">
        <f>[17]Agosto!$D$27</f>
        <v>12.8</v>
      </c>
      <c r="Y21" s="15">
        <f>[17]Agosto!$D$28</f>
        <v>15.8</v>
      </c>
      <c r="Z21" s="15">
        <f>[17]Agosto!$D$29</f>
        <v>12.2</v>
      </c>
      <c r="AA21" s="15">
        <f>[17]Agosto!$D$30</f>
        <v>8.1999999999999993</v>
      </c>
      <c r="AB21" s="15">
        <f>[17]Agosto!$D$31</f>
        <v>4.7</v>
      </c>
      <c r="AC21" s="15">
        <f>[17]Agosto!$D$32</f>
        <v>11.2</v>
      </c>
      <c r="AD21" s="15">
        <f>[17]Agosto!$D$33</f>
        <v>14.2</v>
      </c>
      <c r="AE21" s="15">
        <f>[17]Agosto!$D$34</f>
        <v>13.5</v>
      </c>
      <c r="AF21" s="15">
        <f>[17]Agosto!$D$35</f>
        <v>15.1</v>
      </c>
      <c r="AG21" s="22">
        <f t="shared" si="5"/>
        <v>2.2999999999999998</v>
      </c>
      <c r="AH21" s="91">
        <f t="shared" si="6"/>
        <v>11.825806451612904</v>
      </c>
    </row>
    <row r="22" spans="1:38" ht="17.100000000000001" customHeight="1" x14ac:dyDescent="0.2">
      <c r="A22" s="129" t="s">
        <v>12</v>
      </c>
      <c r="B22" s="15">
        <f>[18]Agosto!$D$5</f>
        <v>16.899999999999999</v>
      </c>
      <c r="C22" s="15">
        <f>[18]Agosto!$D$6</f>
        <v>19.2</v>
      </c>
      <c r="D22" s="15">
        <f>[18]Agosto!$D$7</f>
        <v>18.8</v>
      </c>
      <c r="E22" s="15" t="str">
        <f>[18]Agosto!$D$8</f>
        <v>*</v>
      </c>
      <c r="F22" s="15" t="str">
        <f>[18]Agosto!$D$9</f>
        <v>*</v>
      </c>
      <c r="G22" s="15">
        <f>[18]Agosto!$D$10</f>
        <v>21</v>
      </c>
      <c r="H22" s="15">
        <f>[18]Agosto!$D$11</f>
        <v>17.8</v>
      </c>
      <c r="I22" s="15">
        <f>[18]Agosto!$D$12</f>
        <v>21.6</v>
      </c>
      <c r="J22" s="15">
        <f>[18]Agosto!$D$13</f>
        <v>14.4</v>
      </c>
      <c r="K22" s="15">
        <f>[18]Agosto!$D$14</f>
        <v>7.9</v>
      </c>
      <c r="L22" s="15">
        <f>[18]Agosto!$D$15</f>
        <v>11.2</v>
      </c>
      <c r="M22" s="15">
        <f>[18]Agosto!$D$16</f>
        <v>13.1</v>
      </c>
      <c r="N22" s="15">
        <f>[18]Agosto!$D$17</f>
        <v>15.2</v>
      </c>
      <c r="O22" s="15">
        <f>[18]Agosto!$D$18</f>
        <v>17.2</v>
      </c>
      <c r="P22" s="15">
        <f>[18]Agosto!$D$19</f>
        <v>18.899999999999999</v>
      </c>
      <c r="Q22" s="15">
        <f>[18]Agosto!$D$20</f>
        <v>17.2</v>
      </c>
      <c r="R22" s="15">
        <f>[18]Agosto!$D$21</f>
        <v>21.4</v>
      </c>
      <c r="S22" s="15">
        <f>[18]Agosto!$D$22</f>
        <v>21.1</v>
      </c>
      <c r="T22" s="15">
        <f>[18]Agosto!$D$23</f>
        <v>22.6</v>
      </c>
      <c r="U22" s="15">
        <f>[18]Agosto!$D$24</f>
        <v>16.600000000000001</v>
      </c>
      <c r="V22" s="15">
        <f>[18]Agosto!$D$25</f>
        <v>12.4</v>
      </c>
      <c r="W22" s="15">
        <f>[18]Agosto!$D$26</f>
        <v>13.8</v>
      </c>
      <c r="X22" s="15">
        <f>[18]Agosto!$D$27</f>
        <v>14.4</v>
      </c>
      <c r="Y22" s="15">
        <f>[18]Agosto!$D$28</f>
        <v>19.399999999999999</v>
      </c>
      <c r="Z22" s="15">
        <f>[18]Agosto!$D$29</f>
        <v>15.3</v>
      </c>
      <c r="AA22" s="15">
        <f>[18]Agosto!$D$30</f>
        <v>13.6</v>
      </c>
      <c r="AB22" s="15">
        <f>[18]Agosto!$D$31</f>
        <v>12.5</v>
      </c>
      <c r="AC22" s="15">
        <f>[18]Agosto!$D$32</f>
        <v>18</v>
      </c>
      <c r="AD22" s="15">
        <f>[18]Agosto!$D$33</f>
        <v>24.3</v>
      </c>
      <c r="AE22" s="15">
        <f>[18]Agosto!$D$34</f>
        <v>24.5</v>
      </c>
      <c r="AF22" s="15">
        <f>[18]Agosto!$D$35</f>
        <v>22.8</v>
      </c>
      <c r="AG22" s="22">
        <f t="shared" si="5"/>
        <v>7.9</v>
      </c>
      <c r="AH22" s="91">
        <f t="shared" si="6"/>
        <v>17.348275862068967</v>
      </c>
    </row>
    <row r="23" spans="1:38" ht="17.100000000000001" customHeight="1" x14ac:dyDescent="0.2">
      <c r="A23" s="129" t="s">
        <v>13</v>
      </c>
      <c r="B23" s="15">
        <f>[19]Agosto!$D$5</f>
        <v>14.6</v>
      </c>
      <c r="C23" s="15">
        <f>[19]Agosto!$D$6</f>
        <v>15.3</v>
      </c>
      <c r="D23" s="15">
        <f>[19]Agosto!$D$7</f>
        <v>17.2</v>
      </c>
      <c r="E23" s="15">
        <f>[19]Agosto!$D$8</f>
        <v>15.9</v>
      </c>
      <c r="F23" s="15">
        <f>[19]Agosto!$D$9</f>
        <v>14.8</v>
      </c>
      <c r="G23" s="15">
        <f>[19]Agosto!$D$10</f>
        <v>15</v>
      </c>
      <c r="H23" s="15">
        <f>[19]Agosto!$D$11</f>
        <v>15.5</v>
      </c>
      <c r="I23" s="15">
        <f>[19]Agosto!$D$12</f>
        <v>18.5</v>
      </c>
      <c r="J23" s="15">
        <f>[19]Agosto!$D$13</f>
        <v>14.7</v>
      </c>
      <c r="K23" s="15">
        <f>[19]Agosto!$D$14</f>
        <v>10</v>
      </c>
      <c r="L23" s="15">
        <f>[19]Agosto!$D$15</f>
        <v>10.4</v>
      </c>
      <c r="M23" s="15">
        <f>[19]Agosto!$D$16</f>
        <v>11.8</v>
      </c>
      <c r="N23" s="15">
        <f>[19]Agosto!$D$17</f>
        <v>13.6</v>
      </c>
      <c r="O23" s="15">
        <f>[19]Agosto!$D$18</f>
        <v>14.4</v>
      </c>
      <c r="P23" s="15">
        <f>[19]Agosto!$D$19</f>
        <v>18.399999999999999</v>
      </c>
      <c r="Q23" s="15">
        <f>[19]Agosto!$D$20</f>
        <v>16.899999999999999</v>
      </c>
      <c r="R23" s="15">
        <f>[19]Agosto!$D$21</f>
        <v>13.8</v>
      </c>
      <c r="S23" s="15">
        <f>[19]Agosto!$D$22</f>
        <v>15</v>
      </c>
      <c r="T23" s="15">
        <f>[19]Agosto!$D$23</f>
        <v>15.6</v>
      </c>
      <c r="U23" s="15">
        <f>[19]Agosto!$D$24</f>
        <v>12.2</v>
      </c>
      <c r="V23" s="15">
        <f>[19]Agosto!$D$25</f>
        <v>10.8</v>
      </c>
      <c r="W23" s="15">
        <f>[19]Agosto!$D$26</f>
        <v>11.1</v>
      </c>
      <c r="X23" s="15">
        <f>[19]Agosto!$D$27</f>
        <v>14.2</v>
      </c>
      <c r="Y23" s="15">
        <f>[19]Agosto!$D$28</f>
        <v>19.5</v>
      </c>
      <c r="Z23" s="15">
        <f>[19]Agosto!$D$29</f>
        <v>16.600000000000001</v>
      </c>
      <c r="AA23" s="15">
        <f>[19]Agosto!$D$30</f>
        <v>11.8</v>
      </c>
      <c r="AB23" s="15">
        <f>[19]Agosto!$D$31</f>
        <v>10.8</v>
      </c>
      <c r="AC23" s="15">
        <f>[19]Agosto!$D$32</f>
        <v>13.6</v>
      </c>
      <c r="AD23" s="15">
        <f>[19]Agosto!$D$33</f>
        <v>18.100000000000001</v>
      </c>
      <c r="AE23" s="15">
        <f>[19]Agosto!$D$34</f>
        <v>18.899999999999999</v>
      </c>
      <c r="AF23" s="15">
        <f>[19]Agosto!$D$35</f>
        <v>20.9</v>
      </c>
      <c r="AG23" s="22">
        <f t="shared" si="5"/>
        <v>10</v>
      </c>
      <c r="AH23" s="91">
        <f t="shared" si="6"/>
        <v>14.835483870967746</v>
      </c>
    </row>
    <row r="24" spans="1:38" ht="17.100000000000001" customHeight="1" x14ac:dyDescent="0.2">
      <c r="A24" s="129" t="s">
        <v>14</v>
      </c>
      <c r="B24" s="15">
        <f>[20]Agosto!$D$5</f>
        <v>15</v>
      </c>
      <c r="C24" s="15">
        <f>[20]Agosto!$D$6</f>
        <v>18</v>
      </c>
      <c r="D24" s="15">
        <f>[20]Agosto!$D$7</f>
        <v>17</v>
      </c>
      <c r="E24" s="15">
        <f>[20]Agosto!$D$8</f>
        <v>17.7</v>
      </c>
      <c r="F24" s="15">
        <f>[20]Agosto!$D$9</f>
        <v>18.399999999999999</v>
      </c>
      <c r="G24" s="15">
        <f>[20]Agosto!$D$10</f>
        <v>16.7</v>
      </c>
      <c r="H24" s="15">
        <f>[20]Agosto!$D$11</f>
        <v>15.8</v>
      </c>
      <c r="I24" s="15">
        <f>[20]Agosto!$D$12</f>
        <v>17.2</v>
      </c>
      <c r="J24" s="15">
        <f>[20]Agosto!$D$13</f>
        <v>16.3</v>
      </c>
      <c r="K24" s="15">
        <f>[20]Agosto!$D$14</f>
        <v>7.6</v>
      </c>
      <c r="L24" s="15">
        <f>[20]Agosto!$D$15</f>
        <v>4.8</v>
      </c>
      <c r="M24" s="15">
        <f>[20]Agosto!$D$16</f>
        <v>6.7</v>
      </c>
      <c r="N24" s="15">
        <f>[20]Agosto!$D$17</f>
        <v>8.9</v>
      </c>
      <c r="O24" s="15">
        <f>[20]Agosto!$D$18</f>
        <v>9</v>
      </c>
      <c r="P24" s="15">
        <f>[20]Agosto!$D$19</f>
        <v>13.5</v>
      </c>
      <c r="Q24" s="15">
        <f>[20]Agosto!$D$20</f>
        <v>18.2</v>
      </c>
      <c r="R24" s="15">
        <f>[20]Agosto!$D$21</f>
        <v>15.4</v>
      </c>
      <c r="S24" s="15">
        <f>[20]Agosto!$D$22</f>
        <v>15.2</v>
      </c>
      <c r="T24" s="15">
        <f>[20]Agosto!$D$23</f>
        <v>16.399999999999999</v>
      </c>
      <c r="U24" s="15">
        <f>[20]Agosto!$D$24</f>
        <v>15.7</v>
      </c>
      <c r="V24" s="15">
        <f>[20]Agosto!$D$25</f>
        <v>15.9</v>
      </c>
      <c r="W24" s="15">
        <f>[20]Agosto!$D$26</f>
        <v>16</v>
      </c>
      <c r="X24" s="15">
        <f>[20]Agosto!$D$27</f>
        <v>16.100000000000001</v>
      </c>
      <c r="Y24" s="15">
        <f>[20]Agosto!$D$28</f>
        <v>21.1</v>
      </c>
      <c r="Z24" s="15">
        <f>[20]Agosto!$D$29</f>
        <v>18.2</v>
      </c>
      <c r="AA24" s="15">
        <f>[20]Agosto!$D$30</f>
        <v>12.9</v>
      </c>
      <c r="AB24" s="15">
        <f>[20]Agosto!$D$31</f>
        <v>11.4</v>
      </c>
      <c r="AC24" s="15">
        <f>[20]Agosto!$D$32</f>
        <v>17.7</v>
      </c>
      <c r="AD24" s="15">
        <f>[20]Agosto!$D$33</f>
        <v>19.7</v>
      </c>
      <c r="AE24" s="15">
        <f>[20]Agosto!$D$34</f>
        <v>16</v>
      </c>
      <c r="AF24" s="15">
        <f>[20]Agosto!$D$35</f>
        <v>19.3</v>
      </c>
      <c r="AG24" s="22">
        <f t="shared" si="5"/>
        <v>4.8</v>
      </c>
      <c r="AH24" s="91">
        <f t="shared" si="6"/>
        <v>15.090322580645157</v>
      </c>
    </row>
    <row r="25" spans="1:38" ht="17.100000000000001" customHeight="1" x14ac:dyDescent="0.2">
      <c r="A25" s="129" t="s">
        <v>15</v>
      </c>
      <c r="B25" s="15">
        <f>[21]Agosto!$D$5</f>
        <v>12</v>
      </c>
      <c r="C25" s="15">
        <f>[21]Agosto!$D$6</f>
        <v>12.9</v>
      </c>
      <c r="D25" s="15">
        <f>[21]Agosto!$D$7</f>
        <v>14.9</v>
      </c>
      <c r="E25" s="15">
        <f>[21]Agosto!$D$8</f>
        <v>14.8</v>
      </c>
      <c r="F25" s="15">
        <f>[21]Agosto!$D$9</f>
        <v>12.9</v>
      </c>
      <c r="G25" s="15">
        <f>[21]Agosto!$D$10</f>
        <v>12.7</v>
      </c>
      <c r="H25" s="15">
        <f>[21]Agosto!$D$11</f>
        <v>13.6</v>
      </c>
      <c r="I25" s="15">
        <f>[21]Agosto!$D$12</f>
        <v>15</v>
      </c>
      <c r="J25" s="15">
        <f>[21]Agosto!$D$13</f>
        <v>7.9</v>
      </c>
      <c r="K25" s="15">
        <f>[21]Agosto!$D$14</f>
        <v>4.0999999999999996</v>
      </c>
      <c r="L25" s="15">
        <f>[21]Agosto!$D$15</f>
        <v>6.9</v>
      </c>
      <c r="M25" s="15">
        <f>[21]Agosto!$D$16</f>
        <v>9.5</v>
      </c>
      <c r="N25" s="15">
        <f>[21]Agosto!$D$17</f>
        <v>10.8</v>
      </c>
      <c r="O25" s="15">
        <f>[21]Agosto!$D$18</f>
        <v>12</v>
      </c>
      <c r="P25" s="15">
        <f>[21]Agosto!$D$19</f>
        <v>12.8</v>
      </c>
      <c r="Q25" s="15">
        <f>[21]Agosto!$D$20</f>
        <v>13</v>
      </c>
      <c r="R25" s="15">
        <f>[21]Agosto!$D$21</f>
        <v>12.5</v>
      </c>
      <c r="S25" s="15">
        <f>[21]Agosto!$D$22</f>
        <v>12.7</v>
      </c>
      <c r="T25" s="15">
        <f>[21]Agosto!$D$23</f>
        <v>14.3</v>
      </c>
      <c r="U25" s="15">
        <f>[21]Agosto!$D$24</f>
        <v>6.6</v>
      </c>
      <c r="V25" s="15">
        <f>[21]Agosto!$D$25</f>
        <v>5.6</v>
      </c>
      <c r="W25" s="15">
        <f>[21]Agosto!$D$26</f>
        <v>6.1</v>
      </c>
      <c r="X25" s="15">
        <f>[21]Agosto!$D$27</f>
        <v>11.5</v>
      </c>
      <c r="Y25" s="15">
        <f>[21]Agosto!$D$28</f>
        <v>16.899999999999999</v>
      </c>
      <c r="Z25" s="15">
        <f>[21]Agosto!$D$29</f>
        <v>6.9</v>
      </c>
      <c r="AA25" s="15">
        <f>[21]Agosto!$D$30</f>
        <v>7.3</v>
      </c>
      <c r="AB25" s="15">
        <f>[21]Agosto!$D$31</f>
        <v>5.6</v>
      </c>
      <c r="AC25" s="15">
        <f>[21]Agosto!$D$32</f>
        <v>12.7</v>
      </c>
      <c r="AD25" s="15">
        <f>[21]Agosto!$D$33</f>
        <v>16.100000000000001</v>
      </c>
      <c r="AE25" s="15">
        <f>[21]Agosto!$D$34</f>
        <v>16.100000000000001</v>
      </c>
      <c r="AF25" s="15">
        <f>[21]Agosto!$D$35</f>
        <v>20.3</v>
      </c>
      <c r="AG25" s="22">
        <f t="shared" si="5"/>
        <v>4.0999999999999996</v>
      </c>
      <c r="AH25" s="91">
        <f t="shared" si="6"/>
        <v>11.516129032258066</v>
      </c>
      <c r="AL25" s="18" t="s">
        <v>51</v>
      </c>
    </row>
    <row r="26" spans="1:38" ht="17.100000000000001" customHeight="1" x14ac:dyDescent="0.2">
      <c r="A26" s="129" t="s">
        <v>16</v>
      </c>
      <c r="B26" s="15">
        <f>[22]Agosto!$D$5</f>
        <v>13.9</v>
      </c>
      <c r="C26" s="15">
        <f>[22]Agosto!$D$6</f>
        <v>15.5</v>
      </c>
      <c r="D26" s="15">
        <f>[22]Agosto!$D$7</f>
        <v>14.2</v>
      </c>
      <c r="E26" s="15">
        <f>[22]Agosto!$D$8</f>
        <v>13</v>
      </c>
      <c r="F26" s="15">
        <f>[22]Agosto!$D$9</f>
        <v>11.9</v>
      </c>
      <c r="G26" s="15">
        <f>[22]Agosto!$D$10</f>
        <v>10.3</v>
      </c>
      <c r="H26" s="15">
        <f>[22]Agosto!$D$11</f>
        <v>12.7</v>
      </c>
      <c r="I26" s="15">
        <f>[22]Agosto!$D$12</f>
        <v>17.7</v>
      </c>
      <c r="J26" s="15">
        <f>[22]Agosto!$D$13</f>
        <v>8.6</v>
      </c>
      <c r="K26" s="15">
        <f>[22]Agosto!$D$14</f>
        <v>6.8</v>
      </c>
      <c r="L26" s="15">
        <f>[22]Agosto!$D$15</f>
        <v>8.6</v>
      </c>
      <c r="M26" s="15">
        <f>[22]Agosto!$D$16</f>
        <v>10.3</v>
      </c>
      <c r="N26" s="15">
        <f>[22]Agosto!$D$17</f>
        <v>12.5</v>
      </c>
      <c r="O26" s="15">
        <f>[22]Agosto!$D$18</f>
        <v>16.5</v>
      </c>
      <c r="P26" s="15">
        <f>[22]Agosto!$D$19</f>
        <v>16.7</v>
      </c>
      <c r="Q26" s="15">
        <f>[22]Agosto!$D$20</f>
        <v>11</v>
      </c>
      <c r="R26" s="15">
        <f>[22]Agosto!$D$21</f>
        <v>14</v>
      </c>
      <c r="S26" s="15">
        <f>[22]Agosto!$D$22</f>
        <v>15.8</v>
      </c>
      <c r="T26" s="15">
        <f>[22]Agosto!$D$23</f>
        <v>15.6</v>
      </c>
      <c r="U26" s="15">
        <f>[22]Agosto!$D$24</f>
        <v>9.1999999999999993</v>
      </c>
      <c r="V26" s="15">
        <f>[22]Agosto!$D$25</f>
        <v>8</v>
      </c>
      <c r="W26" s="15">
        <f>[22]Agosto!$D$26</f>
        <v>8.4</v>
      </c>
      <c r="X26" s="15">
        <f>[22]Agosto!$D$27</f>
        <v>11.8</v>
      </c>
      <c r="Y26" s="15">
        <f>[22]Agosto!$D$28</f>
        <v>22.6</v>
      </c>
      <c r="Z26" s="15">
        <f>[22]Agosto!$D$29</f>
        <v>13</v>
      </c>
      <c r="AA26" s="15">
        <f>[22]Agosto!$D$30</f>
        <v>8.6</v>
      </c>
      <c r="AB26" s="15">
        <f>[22]Agosto!$D$31</f>
        <v>7.7</v>
      </c>
      <c r="AC26" s="15">
        <f>[22]Agosto!$D$32</f>
        <v>13.6</v>
      </c>
      <c r="AD26" s="15">
        <f>[22]Agosto!$D$33</f>
        <v>18.7</v>
      </c>
      <c r="AE26" s="15">
        <f>[22]Agosto!$D$34</f>
        <v>22.5</v>
      </c>
      <c r="AF26" s="15">
        <f>[22]Agosto!$D$35</f>
        <v>25.3</v>
      </c>
      <c r="AG26" s="22">
        <f t="shared" si="5"/>
        <v>6.8</v>
      </c>
      <c r="AH26" s="91">
        <f t="shared" si="6"/>
        <v>13.387096774193548</v>
      </c>
    </row>
    <row r="27" spans="1:38" ht="17.100000000000001" customHeight="1" x14ac:dyDescent="0.2">
      <c r="A27" s="129" t="s">
        <v>17</v>
      </c>
      <c r="B27" s="15">
        <f>[23]Agosto!$D$5</f>
        <v>12.3</v>
      </c>
      <c r="C27" s="15">
        <f>[23]Agosto!$D$6</f>
        <v>12.9</v>
      </c>
      <c r="D27" s="15">
        <f>[23]Agosto!$D$7</f>
        <v>17.600000000000001</v>
      </c>
      <c r="E27" s="15">
        <f>[23]Agosto!$D$8</f>
        <v>16.7</v>
      </c>
      <c r="F27" s="15">
        <f>[23]Agosto!$D$9</f>
        <v>16.3</v>
      </c>
      <c r="G27" s="15">
        <f>[23]Agosto!$D$10</f>
        <v>15.2</v>
      </c>
      <c r="H27" s="15">
        <f>[23]Agosto!$D$11</f>
        <v>15</v>
      </c>
      <c r="I27" s="15">
        <f>[23]Agosto!$D$12</f>
        <v>15.7</v>
      </c>
      <c r="J27" s="15">
        <f>[23]Agosto!$D$13</f>
        <v>12.5</v>
      </c>
      <c r="K27" s="15">
        <f>[23]Agosto!$D$14</f>
        <v>2</v>
      </c>
      <c r="L27" s="15">
        <f>[23]Agosto!$D$15</f>
        <v>2.6</v>
      </c>
      <c r="M27" s="15">
        <f>[23]Agosto!$D$16</f>
        <v>3.4</v>
      </c>
      <c r="N27" s="15">
        <f>[23]Agosto!$D$17</f>
        <v>5.4</v>
      </c>
      <c r="O27" s="15">
        <f>[23]Agosto!$D$18</f>
        <v>5.2</v>
      </c>
      <c r="P27" s="15">
        <f>[23]Agosto!$D$19</f>
        <v>12.7</v>
      </c>
      <c r="Q27" s="15">
        <f>[23]Agosto!$D$20</f>
        <v>12.3</v>
      </c>
      <c r="R27" s="15">
        <f>[23]Agosto!$D$21</f>
        <v>10.199999999999999</v>
      </c>
      <c r="S27" s="15">
        <f>[23]Agosto!$D$22</f>
        <v>13.8</v>
      </c>
      <c r="T27" s="15">
        <f>[23]Agosto!$D$23</f>
        <v>11.7</v>
      </c>
      <c r="U27" s="15">
        <f>[23]Agosto!$D$24</f>
        <v>14.7</v>
      </c>
      <c r="V27" s="15">
        <f>[23]Agosto!$D$25</f>
        <v>10</v>
      </c>
      <c r="W27" s="15">
        <f>[23]Agosto!$D$26</f>
        <v>10</v>
      </c>
      <c r="X27" s="15">
        <f>[23]Agosto!$D$27</f>
        <v>13.3</v>
      </c>
      <c r="Y27" s="15">
        <f>[23]Agosto!$D$28</f>
        <v>19.399999999999999</v>
      </c>
      <c r="Z27" s="15">
        <f>[23]Agosto!$D$29</f>
        <v>12.3</v>
      </c>
      <c r="AA27" s="15">
        <f>[23]Agosto!$D$30</f>
        <v>8.1</v>
      </c>
      <c r="AB27" s="15">
        <f>[23]Agosto!$D$31</f>
        <v>2.7</v>
      </c>
      <c r="AC27" s="15">
        <f>[23]Agosto!$D$32</f>
        <v>13.4</v>
      </c>
      <c r="AD27" s="15">
        <f>[23]Agosto!$D$33</f>
        <v>17.600000000000001</v>
      </c>
      <c r="AE27" s="15">
        <f>[23]Agosto!$D$34</f>
        <v>14.9</v>
      </c>
      <c r="AF27" s="15">
        <f>[23]Agosto!$D$35</f>
        <v>17.5</v>
      </c>
      <c r="AG27" s="22">
        <f t="shared" si="5"/>
        <v>2</v>
      </c>
      <c r="AH27" s="91">
        <f t="shared" si="6"/>
        <v>11.851612903225805</v>
      </c>
    </row>
    <row r="28" spans="1:38" ht="17.100000000000001" customHeight="1" x14ac:dyDescent="0.2">
      <c r="A28" s="129" t="s">
        <v>18</v>
      </c>
      <c r="B28" s="15">
        <f>[24]Agosto!$D$5</f>
        <v>14</v>
      </c>
      <c r="C28" s="15">
        <f>[24]Agosto!$D$6</f>
        <v>16.7</v>
      </c>
      <c r="D28" s="15">
        <f>[24]Agosto!$D$7</f>
        <v>15.5</v>
      </c>
      <c r="E28" s="15">
        <f>[24]Agosto!$D$8</f>
        <v>17.399999999999999</v>
      </c>
      <c r="F28" s="15">
        <f>[24]Agosto!$D$9</f>
        <v>15.5</v>
      </c>
      <c r="G28" s="15">
        <f>[24]Agosto!$D$10</f>
        <v>14.9</v>
      </c>
      <c r="H28" s="15">
        <f>[24]Agosto!$D$11</f>
        <v>15.1</v>
      </c>
      <c r="I28" s="15">
        <f>[24]Agosto!$D$12</f>
        <v>18.399999999999999</v>
      </c>
      <c r="J28" s="15">
        <f>[24]Agosto!$D$13</f>
        <v>20.2</v>
      </c>
      <c r="K28" s="15">
        <f>[24]Agosto!$D$14</f>
        <v>15.3</v>
      </c>
      <c r="L28" s="15">
        <f>[24]Agosto!$D$15</f>
        <v>8.1999999999999993</v>
      </c>
      <c r="M28" s="15">
        <f>[24]Agosto!$D$16</f>
        <v>14</v>
      </c>
      <c r="N28" s="15">
        <f>[24]Agosto!$D$17</f>
        <v>14</v>
      </c>
      <c r="O28" s="15">
        <f>[24]Agosto!$D$18</f>
        <v>15.7</v>
      </c>
      <c r="P28" s="15">
        <f>[24]Agosto!$D$19</f>
        <v>16.8</v>
      </c>
      <c r="Q28" s="15">
        <f>[24]Agosto!$D$20</f>
        <v>16.7</v>
      </c>
      <c r="R28" s="15">
        <f>[24]Agosto!$D$21</f>
        <v>15</v>
      </c>
      <c r="S28" s="15">
        <f>[24]Agosto!$D$22</f>
        <v>15.9</v>
      </c>
      <c r="T28" s="15">
        <f>[24]Agosto!$D$23</f>
        <v>17.5</v>
      </c>
      <c r="U28" s="15">
        <f>[24]Agosto!$D$24</f>
        <v>15.1</v>
      </c>
      <c r="V28" s="15">
        <f>[24]Agosto!$D$25</f>
        <v>8.9</v>
      </c>
      <c r="W28" s="15">
        <f>[24]Agosto!$D$26</f>
        <v>13.2</v>
      </c>
      <c r="X28" s="15">
        <f>[24]Agosto!$D$27</f>
        <v>15.6</v>
      </c>
      <c r="Y28" s="15">
        <f>[24]Agosto!$D$28</f>
        <v>20.9</v>
      </c>
      <c r="Z28" s="15">
        <f>[24]Agosto!$D$29</f>
        <v>13.6</v>
      </c>
      <c r="AA28" s="15">
        <f>[24]Agosto!$D$30</f>
        <v>10.1</v>
      </c>
      <c r="AB28" s="15">
        <f>[24]Agosto!$D$31</f>
        <v>12.5</v>
      </c>
      <c r="AC28" s="15">
        <f>[24]Agosto!$D$32</f>
        <v>16.7</v>
      </c>
      <c r="AD28" s="15">
        <f>[24]Agosto!$D$33</f>
        <v>20</v>
      </c>
      <c r="AE28" s="15">
        <f>[24]Agosto!$D$34</f>
        <v>18.899999999999999</v>
      </c>
      <c r="AF28" s="15">
        <f>[24]Agosto!$D$35</f>
        <v>17.8</v>
      </c>
      <c r="AG28" s="22">
        <f t="shared" si="5"/>
        <v>8.1999999999999993</v>
      </c>
      <c r="AH28" s="91">
        <f t="shared" si="6"/>
        <v>15.487096774193548</v>
      </c>
    </row>
    <row r="29" spans="1:38" ht="17.100000000000001" customHeight="1" x14ac:dyDescent="0.2">
      <c r="A29" s="129" t="s">
        <v>19</v>
      </c>
      <c r="B29" s="15">
        <f>[25]Agosto!$D$5</f>
        <v>7.4</v>
      </c>
      <c r="C29" s="15">
        <f>[25]Agosto!$D$6</f>
        <v>12.5</v>
      </c>
      <c r="D29" s="15">
        <f>[25]Agosto!$D$7</f>
        <v>16.3</v>
      </c>
      <c r="E29" s="15">
        <f>[25]Agosto!$D$8</f>
        <v>16.100000000000001</v>
      </c>
      <c r="F29" s="15">
        <f>[25]Agosto!$D$9</f>
        <v>10.6</v>
      </c>
      <c r="G29" s="15">
        <f>[25]Agosto!$D$10</f>
        <v>7.8</v>
      </c>
      <c r="H29" s="15">
        <f>[25]Agosto!$D$11</f>
        <v>12.4</v>
      </c>
      <c r="I29" s="15">
        <f>[25]Agosto!$D$12</f>
        <v>14.4</v>
      </c>
      <c r="J29" s="15">
        <f>[25]Agosto!$D$13</f>
        <v>7.2</v>
      </c>
      <c r="K29" s="15">
        <f>[25]Agosto!$D$14</f>
        <v>6.1</v>
      </c>
      <c r="L29" s="15">
        <f>[25]Agosto!$D$15</f>
        <v>5.7</v>
      </c>
      <c r="M29" s="15">
        <f>[25]Agosto!$D$16</f>
        <v>9.1999999999999993</v>
      </c>
      <c r="N29" s="15">
        <f>[25]Agosto!$D$17</f>
        <v>11.2</v>
      </c>
      <c r="O29" s="15">
        <f>[25]Agosto!$D$18</f>
        <v>11.6</v>
      </c>
      <c r="P29" s="15">
        <f>[25]Agosto!$D$19</f>
        <v>14.2</v>
      </c>
      <c r="Q29" s="15">
        <f>[25]Agosto!$D$20</f>
        <v>13.8</v>
      </c>
      <c r="R29" s="15">
        <f>[25]Agosto!$D$21</f>
        <v>13.2</v>
      </c>
      <c r="S29" s="15">
        <f>[25]Agosto!$D$22</f>
        <v>14.5</v>
      </c>
      <c r="T29" s="15">
        <f>[25]Agosto!$D$23</f>
        <v>16.7</v>
      </c>
      <c r="U29" s="15">
        <f>[25]Agosto!$D$24</f>
        <v>8.1</v>
      </c>
      <c r="V29" s="15">
        <f>[25]Agosto!$D$25</f>
        <v>6.9</v>
      </c>
      <c r="W29" s="15">
        <f>[25]Agosto!$D$26</f>
        <v>7.2</v>
      </c>
      <c r="X29" s="15">
        <f>[25]Agosto!$D$27</f>
        <v>11.5</v>
      </c>
      <c r="Y29" s="15">
        <f>[25]Agosto!$D$28</f>
        <v>17.399999999999999</v>
      </c>
      <c r="Z29" s="15">
        <f>[25]Agosto!$D$29</f>
        <v>7.1</v>
      </c>
      <c r="AA29" s="15">
        <f>[25]Agosto!$D$30</f>
        <v>4.5999999999999996</v>
      </c>
      <c r="AB29" s="15">
        <f>[25]Agosto!$D$31</f>
        <v>7.5</v>
      </c>
      <c r="AC29" s="15">
        <f>[25]Agosto!$D$32</f>
        <v>13.1</v>
      </c>
      <c r="AD29" s="15">
        <f>[25]Agosto!$D$33</f>
        <v>17.600000000000001</v>
      </c>
      <c r="AE29" s="15">
        <f>[25]Agosto!$D$34</f>
        <v>15.9</v>
      </c>
      <c r="AF29" s="15">
        <f>[25]Agosto!$D$35</f>
        <v>18.399999999999999</v>
      </c>
      <c r="AG29" s="22">
        <f t="shared" si="5"/>
        <v>4.5999999999999996</v>
      </c>
      <c r="AH29" s="91">
        <f t="shared" si="6"/>
        <v>11.490322580645161</v>
      </c>
    </row>
    <row r="30" spans="1:38" ht="17.100000000000001" customHeight="1" x14ac:dyDescent="0.2">
      <c r="A30" s="129" t="s">
        <v>31</v>
      </c>
      <c r="B30" s="15">
        <f>[26]Agosto!$D$5</f>
        <v>12.7</v>
      </c>
      <c r="C30" s="15">
        <f>[26]Agosto!$D$6</f>
        <v>15.3</v>
      </c>
      <c r="D30" s="15">
        <f>[26]Agosto!$D$7</f>
        <v>17.399999999999999</v>
      </c>
      <c r="E30" s="15">
        <f>[26]Agosto!$D$8</f>
        <v>16.5</v>
      </c>
      <c r="F30" s="15">
        <f>[26]Agosto!$D$9</f>
        <v>15.7</v>
      </c>
      <c r="G30" s="15">
        <f>[26]Agosto!$D$10</f>
        <v>15.1</v>
      </c>
      <c r="H30" s="15">
        <f>[26]Agosto!$D$11</f>
        <v>15.4</v>
      </c>
      <c r="I30" s="15">
        <f>[26]Agosto!$D$12</f>
        <v>18</v>
      </c>
      <c r="J30" s="15">
        <f>[26]Agosto!$D$13</f>
        <v>12.1</v>
      </c>
      <c r="K30" s="15">
        <f>[26]Agosto!$D$14</f>
        <v>3.4</v>
      </c>
      <c r="L30" s="15">
        <f>[26]Agosto!$D$15</f>
        <v>5.3</v>
      </c>
      <c r="M30" s="15">
        <f>[26]Agosto!$D$16</f>
        <v>10.1</v>
      </c>
      <c r="N30" s="15">
        <f>[26]Agosto!$D$17</f>
        <v>11.6</v>
      </c>
      <c r="O30" s="15">
        <f>[26]Agosto!$D$18</f>
        <v>11.8</v>
      </c>
      <c r="P30" s="15">
        <f>[26]Agosto!$D$19</f>
        <v>14.8</v>
      </c>
      <c r="Q30" s="15">
        <f>[26]Agosto!$D$20</f>
        <v>13.7</v>
      </c>
      <c r="R30" s="15">
        <f>[26]Agosto!$D$21</f>
        <v>13.1</v>
      </c>
      <c r="S30" s="15">
        <f>[26]Agosto!$D$22</f>
        <v>16.899999999999999</v>
      </c>
      <c r="T30" s="15">
        <f>[26]Agosto!$D$23</f>
        <v>18.2</v>
      </c>
      <c r="U30" s="15">
        <f>[26]Agosto!$D$24</f>
        <v>13.3</v>
      </c>
      <c r="V30" s="15">
        <f>[26]Agosto!$D$25</f>
        <v>9.5</v>
      </c>
      <c r="W30" s="15">
        <f>[26]Agosto!$D$26</f>
        <v>10.6</v>
      </c>
      <c r="X30" s="15">
        <f>[26]Agosto!$D$27</f>
        <v>12.8</v>
      </c>
      <c r="Y30" s="15">
        <f>[26]Agosto!$D$28</f>
        <v>21.3</v>
      </c>
      <c r="Z30" s="15">
        <f>[26]Agosto!$D$29</f>
        <v>12.3</v>
      </c>
      <c r="AA30" s="15">
        <f>[26]Agosto!$D$30</f>
        <v>9.1</v>
      </c>
      <c r="AB30" s="15">
        <f>[26]Agosto!$D$31</f>
        <v>8.5</v>
      </c>
      <c r="AC30" s="15">
        <f>[26]Agosto!$D$32</f>
        <v>15.4</v>
      </c>
      <c r="AD30" s="15">
        <f>[26]Agosto!$D$33</f>
        <v>20.6</v>
      </c>
      <c r="AE30" s="15">
        <f>[26]Agosto!$D$34</f>
        <v>22</v>
      </c>
      <c r="AF30" s="15">
        <f>[26]Agosto!$D$35</f>
        <v>18.7</v>
      </c>
      <c r="AG30" s="22">
        <f t="shared" si="5"/>
        <v>3.4</v>
      </c>
      <c r="AH30" s="91">
        <f t="shared" si="6"/>
        <v>13.909677419354843</v>
      </c>
    </row>
    <row r="31" spans="1:38" ht="17.100000000000001" customHeight="1" x14ac:dyDescent="0.2">
      <c r="A31" s="129" t="s">
        <v>48</v>
      </c>
      <c r="B31" s="15">
        <f>[27]Agosto!$D$5</f>
        <v>14.5</v>
      </c>
      <c r="C31" s="15">
        <f>[27]Agosto!$D$6</f>
        <v>16</v>
      </c>
      <c r="D31" s="15">
        <f>[27]Agosto!$D$7</f>
        <v>17.7</v>
      </c>
      <c r="E31" s="15">
        <f>[27]Agosto!$D$8</f>
        <v>19.7</v>
      </c>
      <c r="F31" s="15">
        <f>[27]Agosto!$D$9</f>
        <v>15.1</v>
      </c>
      <c r="G31" s="15">
        <f>[27]Agosto!$D$10</f>
        <v>14.7</v>
      </c>
      <c r="H31" s="15">
        <f>[27]Agosto!$D$11</f>
        <v>16.600000000000001</v>
      </c>
      <c r="I31" s="15">
        <f>[27]Agosto!$D$12</f>
        <v>20</v>
      </c>
      <c r="J31" s="15">
        <f>[27]Agosto!$D$13</f>
        <v>16</v>
      </c>
      <c r="K31" s="15">
        <f>[27]Agosto!$D$14</f>
        <v>11.5</v>
      </c>
      <c r="L31" s="15">
        <f>[27]Agosto!$D$15</f>
        <v>13.6</v>
      </c>
      <c r="M31" s="15">
        <f>[27]Agosto!$D$16</f>
        <v>14.4</v>
      </c>
      <c r="N31" s="15">
        <f>[27]Agosto!$D$17</f>
        <v>13.8</v>
      </c>
      <c r="O31" s="15">
        <f>[27]Agosto!$D$18</f>
        <v>16.3</v>
      </c>
      <c r="P31" s="15">
        <f>[27]Agosto!$D$19</f>
        <v>18.7</v>
      </c>
      <c r="Q31" s="15">
        <f>[27]Agosto!$D$20</f>
        <v>17.399999999999999</v>
      </c>
      <c r="R31" s="15">
        <f>[27]Agosto!$D$21</f>
        <v>16.399999999999999</v>
      </c>
      <c r="S31" s="15">
        <f>[27]Agosto!$D$22</f>
        <v>19</v>
      </c>
      <c r="T31" s="15">
        <f>[27]Agosto!$D$23</f>
        <v>18.5</v>
      </c>
      <c r="U31" s="15">
        <f>[27]Agosto!$D$24</f>
        <v>13.6</v>
      </c>
      <c r="V31" s="15">
        <f>[27]Agosto!$D$25</f>
        <v>9.6</v>
      </c>
      <c r="W31" s="15">
        <f>[27]Agosto!$D$26</f>
        <v>9.9</v>
      </c>
      <c r="X31" s="15">
        <f>[27]Agosto!$D$27</f>
        <v>16.5</v>
      </c>
      <c r="Y31" s="15">
        <f>[27]Agosto!$D$28</f>
        <v>20.7</v>
      </c>
      <c r="Z31" s="15">
        <f>[27]Agosto!$D$29</f>
        <v>15.5</v>
      </c>
      <c r="AA31" s="15">
        <f>[27]Agosto!$D$30</f>
        <v>12.8</v>
      </c>
      <c r="AB31" s="15">
        <f>[27]Agosto!$D$31</f>
        <v>13.7</v>
      </c>
      <c r="AC31" s="15">
        <f>[27]Agosto!$D$32</f>
        <v>17.2</v>
      </c>
      <c r="AD31" s="15">
        <f>[27]Agosto!$D$33</f>
        <v>18</v>
      </c>
      <c r="AE31" s="15">
        <f>[27]Agosto!$D$34</f>
        <v>19.399999999999999</v>
      </c>
      <c r="AF31" s="15">
        <f>[27]Agosto!$D$35</f>
        <v>20.100000000000001</v>
      </c>
      <c r="AG31" s="22">
        <f>MIN(B31:AF31)</f>
        <v>9.6</v>
      </c>
      <c r="AH31" s="91">
        <f>AVERAGE(B31:AF31)</f>
        <v>16.029032258064515</v>
      </c>
    </row>
    <row r="32" spans="1:38" ht="17.100000000000001" customHeight="1" x14ac:dyDescent="0.2">
      <c r="A32" s="129" t="s">
        <v>20</v>
      </c>
      <c r="B32" s="15">
        <f>[28]Agosto!$D$5</f>
        <v>17.100000000000001</v>
      </c>
      <c r="C32" s="15">
        <f>[28]Agosto!$D$6</f>
        <v>17.600000000000001</v>
      </c>
      <c r="D32" s="15">
        <f>[28]Agosto!$D$7</f>
        <v>17.3</v>
      </c>
      <c r="E32" s="15">
        <f>[28]Agosto!$D$8</f>
        <v>17.8</v>
      </c>
      <c r="F32" s="15">
        <f>[28]Agosto!$D$9</f>
        <v>18.3</v>
      </c>
      <c r="G32" s="15">
        <f>[28]Agosto!$D$10</f>
        <v>16.2</v>
      </c>
      <c r="H32" s="15">
        <f>[28]Agosto!$D$11</f>
        <v>15.6</v>
      </c>
      <c r="I32" s="15">
        <f>[28]Agosto!$D$12</f>
        <v>16.5</v>
      </c>
      <c r="J32" s="15">
        <f>[28]Agosto!$D$13</f>
        <v>15.3</v>
      </c>
      <c r="K32" s="15">
        <f>[28]Agosto!$D$14</f>
        <v>8</v>
      </c>
      <c r="L32" s="15">
        <f>[28]Agosto!$D$15</f>
        <v>8.5</v>
      </c>
      <c r="M32" s="15">
        <f>[28]Agosto!$D$16</f>
        <v>8.6999999999999993</v>
      </c>
      <c r="N32" s="15">
        <f>[28]Agosto!$D$17</f>
        <v>11.6</v>
      </c>
      <c r="O32" s="15">
        <f>[28]Agosto!$D$18</f>
        <v>11.9</v>
      </c>
      <c r="P32" s="15">
        <f>[28]Agosto!$D$19</f>
        <v>14.2</v>
      </c>
      <c r="Q32" s="15">
        <f>[28]Agosto!$D$20</f>
        <v>18.100000000000001</v>
      </c>
      <c r="R32" s="15">
        <f>[28]Agosto!$D$21</f>
        <v>13.9</v>
      </c>
      <c r="S32" s="15">
        <f>[28]Agosto!$D$22</f>
        <v>15.3</v>
      </c>
      <c r="T32" s="15">
        <f>[28]Agosto!$D$23</f>
        <v>17.600000000000001</v>
      </c>
      <c r="U32" s="15">
        <f>[28]Agosto!$D$24</f>
        <v>16.7</v>
      </c>
      <c r="V32" s="15">
        <f>[28]Agosto!$D$25</f>
        <v>14.2</v>
      </c>
      <c r="W32" s="15">
        <f>[28]Agosto!$D$26</f>
        <v>15.1</v>
      </c>
      <c r="X32" s="15">
        <f>[28]Agosto!$D$27</f>
        <v>15.8</v>
      </c>
      <c r="Y32" s="15">
        <f>[28]Agosto!$D$28</f>
        <v>20.5</v>
      </c>
      <c r="Z32" s="15">
        <f>[28]Agosto!$D$29</f>
        <v>17.100000000000001</v>
      </c>
      <c r="AA32" s="15">
        <f>[28]Agosto!$D$30</f>
        <v>12.5</v>
      </c>
      <c r="AB32" s="15">
        <f>[28]Agosto!$D$31</f>
        <v>12</v>
      </c>
      <c r="AC32" s="15">
        <f>[28]Agosto!$D$32</f>
        <v>15.1</v>
      </c>
      <c r="AD32" s="15">
        <f>[28]Agosto!$D$33</f>
        <v>18.7</v>
      </c>
      <c r="AE32" s="15">
        <f>[28]Agosto!$D$34</f>
        <v>17.399999999999999</v>
      </c>
      <c r="AF32" s="15">
        <f>[28]Agosto!$D$35</f>
        <v>19.899999999999999</v>
      </c>
      <c r="AG32" s="22">
        <f>MIN(B32:AF32)</f>
        <v>8</v>
      </c>
      <c r="AH32" s="91">
        <f>AVERAGE(B32:AF32)</f>
        <v>15.306451612903226</v>
      </c>
    </row>
    <row r="33" spans="1:34" ht="17.100000000000001" customHeight="1" x14ac:dyDescent="0.2">
      <c r="A33" s="89" t="s">
        <v>145</v>
      </c>
      <c r="B33" s="15">
        <f>[29]Agosto!$D$5</f>
        <v>14.3</v>
      </c>
      <c r="C33" s="15">
        <f>[29]Agosto!$D$6</f>
        <v>16.5</v>
      </c>
      <c r="D33" s="15">
        <f>[29]Agosto!$D$7</f>
        <v>17.100000000000001</v>
      </c>
      <c r="E33" s="15">
        <f>[29]Agosto!$D$8</f>
        <v>17</v>
      </c>
      <c r="F33" s="15">
        <f>[29]Agosto!$D$9</f>
        <v>16.2</v>
      </c>
      <c r="G33" s="15">
        <f>[29]Agosto!$D$10</f>
        <v>15.3</v>
      </c>
      <c r="H33" s="15">
        <f>[29]Agosto!$D$11</f>
        <v>14.5</v>
      </c>
      <c r="I33" s="15">
        <f>[29]Agosto!$D$12</f>
        <v>16.7</v>
      </c>
      <c r="J33" s="15">
        <f>[29]Agosto!$D$13</f>
        <v>12</v>
      </c>
      <c r="K33" s="15">
        <f>[29]Agosto!$D$14</f>
        <v>6.4</v>
      </c>
      <c r="L33" s="15">
        <f>[29]Agosto!$D$15</f>
        <v>7</v>
      </c>
      <c r="M33" s="15">
        <f>[29]Agosto!$D$16</f>
        <v>8.9</v>
      </c>
      <c r="N33" s="15">
        <f>[29]Agosto!$D$17</f>
        <v>13.1</v>
      </c>
      <c r="O33" s="15">
        <f>[29]Agosto!$D$18</f>
        <v>13.1</v>
      </c>
      <c r="P33" s="15">
        <f>[29]Agosto!$D$19</f>
        <v>14.6</v>
      </c>
      <c r="Q33" s="15">
        <f>[29]Agosto!$D$20</f>
        <v>14.7</v>
      </c>
      <c r="R33" s="15">
        <f>[29]Agosto!$D$21</f>
        <v>13.9</v>
      </c>
      <c r="S33" s="15">
        <f>[29]Agosto!$D$22</f>
        <v>14.4</v>
      </c>
      <c r="T33" s="15">
        <f>[29]Agosto!$D$23</f>
        <v>16.7</v>
      </c>
      <c r="U33" s="15">
        <f>[29]Agosto!$D$24</f>
        <v>16.8</v>
      </c>
      <c r="V33" s="15">
        <f>[29]Agosto!$D$25</f>
        <v>10.199999999999999</v>
      </c>
      <c r="W33" s="15">
        <f>[29]Agosto!$D$26</f>
        <v>10.6</v>
      </c>
      <c r="X33" s="15">
        <f>[29]Agosto!$D$27</f>
        <v>13.7</v>
      </c>
      <c r="Y33" s="15">
        <f>[29]Agosto!$D$28</f>
        <v>19</v>
      </c>
      <c r="Z33" s="15">
        <f>[29]Agosto!$D$29</f>
        <v>12.3</v>
      </c>
      <c r="AA33" s="15">
        <f>[29]Agosto!$D$30</f>
        <v>8.8000000000000007</v>
      </c>
      <c r="AB33" s="15">
        <f>[29]Agosto!$D$31</f>
        <v>8</v>
      </c>
      <c r="AC33" s="15">
        <f>[29]Agosto!$D$32</f>
        <v>14.3</v>
      </c>
      <c r="AD33" s="15">
        <f>[29]Agosto!$D$33</f>
        <v>19.2</v>
      </c>
      <c r="AE33" s="15">
        <f>[29]Agosto!$D$34</f>
        <v>17.3</v>
      </c>
      <c r="AF33" s="15">
        <f>[29]Agosto!$D$35</f>
        <v>20.100000000000001</v>
      </c>
      <c r="AG33" s="21">
        <f>MIN(B33:AF33)</f>
        <v>6.4</v>
      </c>
      <c r="AH33" s="90">
        <f>AVERAGE(B33:AF33)</f>
        <v>13.958064516129035</v>
      </c>
    </row>
    <row r="34" spans="1:34" ht="17.100000000000001" customHeight="1" x14ac:dyDescent="0.2">
      <c r="A34" s="89" t="s">
        <v>146</v>
      </c>
      <c r="B34" s="15">
        <f>[30]Agosto!$D$5</f>
        <v>10</v>
      </c>
      <c r="C34" s="15">
        <f>[30]Agosto!$D$6</f>
        <v>13.4</v>
      </c>
      <c r="D34" s="15">
        <f>[30]Agosto!$D$7</f>
        <v>15</v>
      </c>
      <c r="E34" s="15">
        <f>[30]Agosto!$D$8</f>
        <v>15.1</v>
      </c>
      <c r="F34" s="15">
        <f>[30]Agosto!$D$9</f>
        <v>12.8</v>
      </c>
      <c r="G34" s="15">
        <f>[30]Agosto!$D$10</f>
        <v>12.1</v>
      </c>
      <c r="H34" s="15">
        <f>[30]Agosto!$D$11</f>
        <v>13.7</v>
      </c>
      <c r="I34" s="15">
        <f>[30]Agosto!$D$12</f>
        <v>15.4</v>
      </c>
      <c r="J34" s="15">
        <f>[30]Agosto!$D$13</f>
        <v>7.9</v>
      </c>
      <c r="K34" s="15">
        <f>[30]Agosto!$D$14</f>
        <v>5.3</v>
      </c>
      <c r="L34" s="15">
        <f>[30]Agosto!$D$15</f>
        <v>7.8</v>
      </c>
      <c r="M34" s="15">
        <f>[30]Agosto!$D$16</f>
        <v>11.4</v>
      </c>
      <c r="N34" s="15">
        <f>[30]Agosto!$D$17</f>
        <v>13.7</v>
      </c>
      <c r="O34" s="15">
        <f>[30]Agosto!$D$18</f>
        <v>14.9</v>
      </c>
      <c r="P34" s="15">
        <f>[30]Agosto!$D$19</f>
        <v>12.7</v>
      </c>
      <c r="Q34" s="15">
        <f>[30]Agosto!$D$20</f>
        <v>13.6</v>
      </c>
      <c r="R34" s="15">
        <f>[30]Agosto!$D$21</f>
        <v>13.4</v>
      </c>
      <c r="S34" s="15">
        <f>[30]Agosto!$D$22</f>
        <v>13.7</v>
      </c>
      <c r="T34" s="15">
        <f>[30]Agosto!$D$23</f>
        <v>15.7</v>
      </c>
      <c r="U34" s="15">
        <f>[30]Agosto!$D$24</f>
        <v>7.1</v>
      </c>
      <c r="V34" s="15">
        <f>[30]Agosto!$D$25</f>
        <v>6</v>
      </c>
      <c r="W34" s="15">
        <f>[30]Agosto!$D$26</f>
        <v>6.3</v>
      </c>
      <c r="X34" s="15">
        <f>[30]Agosto!$D$27</f>
        <v>11.4</v>
      </c>
      <c r="Y34" s="15">
        <f>[30]Agosto!$D$28</f>
        <v>16.100000000000001</v>
      </c>
      <c r="Z34" s="15">
        <f>[30]Agosto!$D$29</f>
        <v>7.2</v>
      </c>
      <c r="AA34" s="15">
        <f>[30]Agosto!$D$30</f>
        <v>5.5</v>
      </c>
      <c r="AB34" s="15">
        <f>[30]Agosto!$D$31</f>
        <v>7.3</v>
      </c>
      <c r="AC34" s="15">
        <f>[30]Agosto!$D$32</f>
        <v>14.1</v>
      </c>
      <c r="AD34" s="15">
        <f>[30]Agosto!$D$33</f>
        <v>18.2</v>
      </c>
      <c r="AE34" s="15">
        <f>[30]Agosto!$D$34</f>
        <v>18.3</v>
      </c>
      <c r="AF34" s="15">
        <f>[30]Agosto!$D$35</f>
        <v>19.8</v>
      </c>
      <c r="AG34" s="22">
        <f t="shared" ref="AG34:AG44" si="9">MIN(B34:AF34)</f>
        <v>5.3</v>
      </c>
      <c r="AH34" s="91">
        <f>AVERAGE(B34:AF34)</f>
        <v>12.093548387096773</v>
      </c>
    </row>
    <row r="35" spans="1:34" ht="17.100000000000001" customHeight="1" x14ac:dyDescent="0.2">
      <c r="A35" s="89" t="s">
        <v>147</v>
      </c>
      <c r="B35" s="15">
        <f>[31]Agosto!$D$5</f>
        <v>13.1</v>
      </c>
      <c r="C35" s="15">
        <f>[31]Agosto!$D$6</f>
        <v>15.5</v>
      </c>
      <c r="D35" s="15">
        <f>[31]Agosto!$D$7</f>
        <v>15.8</v>
      </c>
      <c r="E35" s="15">
        <f>[31]Agosto!$D$8</f>
        <v>16.899999999999999</v>
      </c>
      <c r="F35" s="15">
        <f>[31]Agosto!$D$9</f>
        <v>15.9</v>
      </c>
      <c r="G35" s="15">
        <f>[31]Agosto!$D$10</f>
        <v>14.6</v>
      </c>
      <c r="H35" s="15">
        <f>[31]Agosto!$D$11</f>
        <v>15.6</v>
      </c>
      <c r="I35" s="15">
        <f>[31]Agosto!$D$12</f>
        <v>16.2</v>
      </c>
      <c r="J35" s="15">
        <f>[31]Agosto!$D$13</f>
        <v>12.9</v>
      </c>
      <c r="K35" s="15">
        <f>[31]Agosto!$D$14</f>
        <v>3.8</v>
      </c>
      <c r="L35" s="15">
        <f>[31]Agosto!$D$15</f>
        <v>5.9</v>
      </c>
      <c r="M35" s="15">
        <f>[31]Agosto!$D$16</f>
        <v>7</v>
      </c>
      <c r="N35" s="15">
        <f>[31]Agosto!$D$17</f>
        <v>6.7</v>
      </c>
      <c r="O35" s="15">
        <f>[31]Agosto!$D$18</f>
        <v>8.5</v>
      </c>
      <c r="P35" s="15">
        <f>[31]Agosto!$D$19</f>
        <v>14</v>
      </c>
      <c r="Q35" s="15">
        <f>[31]Agosto!$D$20</f>
        <v>14.9</v>
      </c>
      <c r="R35" s="15">
        <f>[31]Agosto!$D$21</f>
        <v>13.2</v>
      </c>
      <c r="S35" s="15">
        <f>[31]Agosto!$D$22</f>
        <v>12.3</v>
      </c>
      <c r="T35" s="15">
        <f>[31]Agosto!$D$23</f>
        <v>13.9</v>
      </c>
      <c r="U35" s="15">
        <f>[31]Agosto!$D$24</f>
        <v>16.2</v>
      </c>
      <c r="V35" s="15">
        <f>[31]Agosto!$D$25</f>
        <v>9.6</v>
      </c>
      <c r="W35" s="15">
        <f>[31]Agosto!$D$26</f>
        <v>13.4</v>
      </c>
      <c r="X35" s="15">
        <f>[31]Agosto!$D$27</f>
        <v>14.4</v>
      </c>
      <c r="Y35" s="15">
        <f>[31]Agosto!$D$28</f>
        <v>19.3</v>
      </c>
      <c r="Z35" s="15">
        <f>[31]Agosto!$D$29</f>
        <v>12.3</v>
      </c>
      <c r="AA35" s="15">
        <f>[31]Agosto!$D$30</f>
        <v>9.6999999999999993</v>
      </c>
      <c r="AB35" s="15">
        <f>[31]Agosto!$D$31</f>
        <v>9.1999999999999993</v>
      </c>
      <c r="AC35" s="15">
        <f>[31]Agosto!$D$32</f>
        <v>14.1</v>
      </c>
      <c r="AD35" s="15">
        <f>[31]Agosto!$D$33</f>
        <v>14.6</v>
      </c>
      <c r="AE35" s="15">
        <f>[31]Agosto!$D$34</f>
        <v>15.7</v>
      </c>
      <c r="AF35" s="15">
        <f>[31]Agosto!$D$35</f>
        <v>16.8</v>
      </c>
      <c r="AG35" s="22">
        <f t="shared" si="9"/>
        <v>3.8</v>
      </c>
      <c r="AH35" s="91">
        <f t="shared" ref="AH35:AH49" si="10">AVERAGE(B35:AF35)</f>
        <v>12.96774193548387</v>
      </c>
    </row>
    <row r="36" spans="1:34" ht="17.100000000000001" customHeight="1" x14ac:dyDescent="0.2">
      <c r="A36" s="89" t="s">
        <v>148</v>
      </c>
      <c r="B36" s="15" t="str">
        <f>[32]Agosto!$D$5</f>
        <v>*</v>
      </c>
      <c r="C36" s="15" t="str">
        <f>[32]Agosto!$D$6</f>
        <v>*</v>
      </c>
      <c r="D36" s="15" t="str">
        <f>[32]Agosto!$D$7</f>
        <v>*</v>
      </c>
      <c r="E36" s="15" t="str">
        <f>[32]Agosto!$D$8</f>
        <v>*</v>
      </c>
      <c r="F36" s="15" t="str">
        <f>[32]Agosto!$D$9</f>
        <v>*</v>
      </c>
      <c r="G36" s="15" t="str">
        <f>[32]Agosto!$D$10</f>
        <v>*</v>
      </c>
      <c r="H36" s="15">
        <f>[32]Agosto!$D$11</f>
        <v>13.9</v>
      </c>
      <c r="I36" s="15">
        <f>[32]Agosto!$D$12</f>
        <v>15.7</v>
      </c>
      <c r="J36" s="15">
        <f>[32]Agosto!$D$13</f>
        <v>10.3</v>
      </c>
      <c r="K36" s="15">
        <f>[32]Agosto!$D$14</f>
        <v>3.2</v>
      </c>
      <c r="L36" s="15">
        <f>[32]Agosto!$D$15</f>
        <v>7.1</v>
      </c>
      <c r="M36" s="15">
        <f>[32]Agosto!$D$16</f>
        <v>8.9</v>
      </c>
      <c r="N36" s="15">
        <f>[32]Agosto!$D$17</f>
        <v>10.4</v>
      </c>
      <c r="O36" s="15">
        <f>[32]Agosto!$D$18</f>
        <v>10.199999999999999</v>
      </c>
      <c r="P36" s="15">
        <f>[32]Agosto!$D$19</f>
        <v>15.2</v>
      </c>
      <c r="Q36" s="15">
        <f>[32]Agosto!$D$20</f>
        <v>13.7</v>
      </c>
      <c r="R36" s="15">
        <f>[32]Agosto!$D$21</f>
        <v>13.7</v>
      </c>
      <c r="S36" s="15">
        <f>[32]Agosto!$D$22</f>
        <v>12.8</v>
      </c>
      <c r="T36" s="15">
        <f>[32]Agosto!$D$23</f>
        <v>14.1</v>
      </c>
      <c r="U36" s="15">
        <f>[32]Agosto!$D$24</f>
        <v>9.1999999999999993</v>
      </c>
      <c r="V36" s="15">
        <f>[32]Agosto!$D$25</f>
        <v>7.7</v>
      </c>
      <c r="W36" s="15">
        <f>[32]Agosto!$D$26</f>
        <v>8.6</v>
      </c>
      <c r="X36" s="15">
        <f>[32]Agosto!$D$27</f>
        <v>12.5</v>
      </c>
      <c r="Y36" s="15">
        <f>[32]Agosto!$D$28</f>
        <v>19</v>
      </c>
      <c r="Z36" s="15">
        <f>[32]Agosto!$D$29</f>
        <v>11.1</v>
      </c>
      <c r="AA36" s="15">
        <f>[32]Agosto!$D$30</f>
        <v>7.1</v>
      </c>
      <c r="AB36" s="15">
        <f>[32]Agosto!$D$31</f>
        <v>7.2</v>
      </c>
      <c r="AC36" s="15">
        <f>[32]Agosto!$D$32</f>
        <v>12</v>
      </c>
      <c r="AD36" s="15">
        <f>[32]Agosto!$D$33</f>
        <v>16.100000000000001</v>
      </c>
      <c r="AE36" s="15">
        <f>[32]Agosto!$D$34</f>
        <v>17.600000000000001</v>
      </c>
      <c r="AF36" s="15">
        <f>[32]Agosto!$D$35</f>
        <v>19</v>
      </c>
      <c r="AG36" s="22">
        <f t="shared" si="9"/>
        <v>3.2</v>
      </c>
      <c r="AH36" s="91">
        <f t="shared" si="10"/>
        <v>11.852</v>
      </c>
    </row>
    <row r="37" spans="1:34" ht="17.100000000000001" customHeight="1" x14ac:dyDescent="0.2">
      <c r="A37" s="89" t="s">
        <v>149</v>
      </c>
      <c r="B37" s="15">
        <f>[33]Agosto!$D$5</f>
        <v>15.3</v>
      </c>
      <c r="C37" s="15">
        <f>[33]Agosto!$D$6</f>
        <v>16.3</v>
      </c>
      <c r="D37" s="15">
        <f>[33]Agosto!$D$7</f>
        <v>17.600000000000001</v>
      </c>
      <c r="E37" s="15">
        <f>[33]Agosto!$D$8</f>
        <v>15.6</v>
      </c>
      <c r="F37" s="15">
        <f>[33]Agosto!$D$9</f>
        <v>17.5</v>
      </c>
      <c r="G37" s="15">
        <f>[33]Agosto!$D$10</f>
        <v>15.6</v>
      </c>
      <c r="H37" s="15">
        <f>[33]Agosto!$D$11</f>
        <v>15</v>
      </c>
      <c r="I37" s="15">
        <f>[33]Agosto!$D$12</f>
        <v>16.5</v>
      </c>
      <c r="J37" s="15">
        <f>[33]Agosto!$D$13</f>
        <v>12.8</v>
      </c>
      <c r="K37" s="15">
        <f>[33]Agosto!$D$14</f>
        <v>5.7</v>
      </c>
      <c r="L37" s="15">
        <f>[33]Agosto!$D$15</f>
        <v>6.3</v>
      </c>
      <c r="M37" s="15">
        <f>[33]Agosto!$D$16</f>
        <v>7.7</v>
      </c>
      <c r="N37" s="15">
        <f>[33]Agosto!$D$17</f>
        <v>10.4</v>
      </c>
      <c r="O37" s="15">
        <f>[33]Agosto!$D$18</f>
        <v>11.9</v>
      </c>
      <c r="P37" s="15">
        <f>[33]Agosto!$D$19</f>
        <v>12.2</v>
      </c>
      <c r="Q37" s="15">
        <f>[33]Agosto!$D$20</f>
        <v>16.2</v>
      </c>
      <c r="R37" s="15">
        <f>[33]Agosto!$D$21</f>
        <v>12.8</v>
      </c>
      <c r="S37" s="15">
        <f>[33]Agosto!$D$22</f>
        <v>13.9</v>
      </c>
      <c r="T37" s="15">
        <f>[33]Agosto!$D$23</f>
        <v>16.3</v>
      </c>
      <c r="U37" s="15">
        <f>[33]Agosto!$D$24</f>
        <v>15.3</v>
      </c>
      <c r="V37" s="15">
        <f>[33]Agosto!$D$25</f>
        <v>12</v>
      </c>
      <c r="W37" s="15">
        <f>[33]Agosto!$D$26</f>
        <v>14.2</v>
      </c>
      <c r="X37" s="15">
        <f>[33]Agosto!$D$27</f>
        <v>14.1</v>
      </c>
      <c r="Y37" s="15">
        <f>[33]Agosto!$D$28</f>
        <v>17.399999999999999</v>
      </c>
      <c r="Z37" s="15">
        <f>[33]Agosto!$D$29</f>
        <v>15.3</v>
      </c>
      <c r="AA37" s="15">
        <f>[33]Agosto!$D$30</f>
        <v>9.6999999999999993</v>
      </c>
      <c r="AB37" s="15">
        <f>[33]Agosto!$D$31</f>
        <v>10.9</v>
      </c>
      <c r="AC37" s="15">
        <f>[33]Agosto!$D$32</f>
        <v>13.9</v>
      </c>
      <c r="AD37" s="15">
        <f>[33]Agosto!$D$33</f>
        <v>16</v>
      </c>
      <c r="AE37" s="15">
        <f>[33]Agosto!$D$34</f>
        <v>16.2</v>
      </c>
      <c r="AF37" s="15">
        <f>[33]Agosto!$D$35</f>
        <v>18.399999999999999</v>
      </c>
      <c r="AG37" s="22">
        <f>MIN(B37:AF37)</f>
        <v>5.7</v>
      </c>
      <c r="AH37" s="91">
        <f>AVERAGE(B37:AF37)</f>
        <v>13.838709677419351</v>
      </c>
    </row>
    <row r="38" spans="1:34" ht="17.100000000000001" customHeight="1" x14ac:dyDescent="0.2">
      <c r="A38" s="89" t="s">
        <v>150</v>
      </c>
      <c r="B38" s="15">
        <f>[34]Agosto!$D$5</f>
        <v>10.8</v>
      </c>
      <c r="C38" s="15">
        <f>[34]Agosto!$D$6</f>
        <v>15.8</v>
      </c>
      <c r="D38" s="15">
        <f>[34]Agosto!$D$7</f>
        <v>17.2</v>
      </c>
      <c r="E38" s="15">
        <f>[34]Agosto!$D$8</f>
        <v>16.899999999999999</v>
      </c>
      <c r="F38" s="15">
        <f>[34]Agosto!$D$9</f>
        <v>15.1</v>
      </c>
      <c r="G38" s="15">
        <f>[34]Agosto!$D$10</f>
        <v>13.1</v>
      </c>
      <c r="H38" s="15">
        <f>[34]Agosto!$D$11</f>
        <v>14.5</v>
      </c>
      <c r="I38" s="15">
        <f>[34]Agosto!$D$12</f>
        <v>15.9</v>
      </c>
      <c r="J38" s="15">
        <f>[34]Agosto!$D$13</f>
        <v>8.8000000000000007</v>
      </c>
      <c r="K38" s="15">
        <f>[34]Agosto!$D$14</f>
        <v>4.7</v>
      </c>
      <c r="L38" s="15">
        <f>[34]Agosto!$D$15</f>
        <v>5.2</v>
      </c>
      <c r="M38" s="15">
        <f>[34]Agosto!$D$16</f>
        <v>9</v>
      </c>
      <c r="N38" s="15">
        <f>[34]Agosto!$D$17</f>
        <v>13.1</v>
      </c>
      <c r="O38" s="15">
        <f>[34]Agosto!$D$18</f>
        <v>12.9</v>
      </c>
      <c r="P38" s="15">
        <f>[34]Agosto!$D$19</f>
        <v>14.5</v>
      </c>
      <c r="Q38" s="15">
        <f>[34]Agosto!$D$20</f>
        <v>13.4</v>
      </c>
      <c r="R38" s="15">
        <f>[34]Agosto!$D$21</f>
        <v>13.9</v>
      </c>
      <c r="S38" s="15">
        <f>[34]Agosto!$D$22</f>
        <v>15.3</v>
      </c>
      <c r="T38" s="15">
        <f>[34]Agosto!$D$23</f>
        <v>17</v>
      </c>
      <c r="U38" s="15">
        <f>[34]Agosto!$D$24</f>
        <v>9.6</v>
      </c>
      <c r="V38" s="15">
        <f>[34]Agosto!$D$25</f>
        <v>8.1</v>
      </c>
      <c r="W38" s="15">
        <f>[34]Agosto!$D$26</f>
        <v>8.4</v>
      </c>
      <c r="X38" s="15">
        <f>[34]Agosto!$D$27</f>
        <v>12.9</v>
      </c>
      <c r="Y38" s="15">
        <f>[34]Agosto!$D$28</f>
        <v>19</v>
      </c>
      <c r="Z38" s="15">
        <f>[34]Agosto!$D$29</f>
        <v>9.1999999999999993</v>
      </c>
      <c r="AA38" s="15">
        <f>[34]Agosto!$D$30</f>
        <v>4.4000000000000004</v>
      </c>
      <c r="AB38" s="15">
        <f>[34]Agosto!$D$31</f>
        <v>4.7</v>
      </c>
      <c r="AC38" s="15">
        <f>[34]Agosto!$D$32</f>
        <v>14.9</v>
      </c>
      <c r="AD38" s="15">
        <f>[34]Agosto!$D$33</f>
        <v>19.3</v>
      </c>
      <c r="AE38" s="15">
        <f>[34]Agosto!$D$34</f>
        <v>19.7</v>
      </c>
      <c r="AF38" s="15">
        <f>[34]Agosto!$D$35</f>
        <v>21.5</v>
      </c>
      <c r="AG38" s="22">
        <f t="shared" si="9"/>
        <v>4.4000000000000004</v>
      </c>
      <c r="AH38" s="91">
        <f t="shared" si="10"/>
        <v>12.864516129032255</v>
      </c>
    </row>
    <row r="39" spans="1:34" ht="17.100000000000001" customHeight="1" x14ac:dyDescent="0.2">
      <c r="A39" s="89" t="s">
        <v>151</v>
      </c>
      <c r="B39" s="15">
        <f>[35]Agosto!$D$5</f>
        <v>14</v>
      </c>
      <c r="C39" s="15">
        <f>[35]Agosto!$D$6</f>
        <v>16.3</v>
      </c>
      <c r="D39" s="15">
        <f>[35]Agosto!$D$7</f>
        <v>15.2</v>
      </c>
      <c r="E39" s="15">
        <f>[35]Agosto!$D$8</f>
        <v>18.100000000000001</v>
      </c>
      <c r="F39" s="15">
        <f>[35]Agosto!$D$9</f>
        <v>16.3</v>
      </c>
      <c r="G39" s="15">
        <f>[35]Agosto!$D$10</f>
        <v>15.8</v>
      </c>
      <c r="H39" s="15">
        <f>[35]Agosto!$D$11</f>
        <v>15.2</v>
      </c>
      <c r="I39" s="15">
        <f>[35]Agosto!$D$12</f>
        <v>17.3</v>
      </c>
      <c r="J39" s="15">
        <f>[35]Agosto!$D$13</f>
        <v>14.4</v>
      </c>
      <c r="K39" s="15">
        <f>[35]Agosto!$D$14</f>
        <v>5.6</v>
      </c>
      <c r="L39" s="15">
        <f>[35]Agosto!$D$15</f>
        <v>5.3</v>
      </c>
      <c r="M39" s="15">
        <f>[35]Agosto!$D$16</f>
        <v>7.5</v>
      </c>
      <c r="N39" s="15">
        <f>[35]Agosto!$D$17</f>
        <v>7.6</v>
      </c>
      <c r="O39" s="15">
        <f>[35]Agosto!$D$18</f>
        <v>9.6</v>
      </c>
      <c r="P39" s="15">
        <f>[35]Agosto!$D$19</f>
        <v>13</v>
      </c>
      <c r="Q39" s="15">
        <f>[35]Agosto!$D$20</f>
        <v>16.600000000000001</v>
      </c>
      <c r="R39" s="15">
        <f>[35]Agosto!$D$21</f>
        <v>13.7</v>
      </c>
      <c r="S39" s="15">
        <f>[35]Agosto!$D$22</f>
        <v>15.4</v>
      </c>
      <c r="T39" s="15">
        <f>[35]Agosto!$D$23</f>
        <v>17.7</v>
      </c>
      <c r="U39" s="15">
        <f>[35]Agosto!$D$24</f>
        <v>17.399999999999999</v>
      </c>
      <c r="V39" s="15">
        <f>[35]Agosto!$D$25</f>
        <v>11.1</v>
      </c>
      <c r="W39" s="15">
        <f>[35]Agosto!$D$26</f>
        <v>14.1</v>
      </c>
      <c r="X39" s="15">
        <f>[35]Agosto!$D$27</f>
        <v>14.4</v>
      </c>
      <c r="Y39" s="15">
        <f>[35]Agosto!$D$28</f>
        <v>18.5</v>
      </c>
      <c r="Z39" s="15">
        <f>[35]Agosto!$D$29</f>
        <v>13.5</v>
      </c>
      <c r="AA39" s="15">
        <f>[35]Agosto!$D$30</f>
        <v>10.199999999999999</v>
      </c>
      <c r="AB39" s="15">
        <f>[35]Agosto!$D$31</f>
        <v>9.4</v>
      </c>
      <c r="AC39" s="15">
        <f>[35]Agosto!$D$32</f>
        <v>18</v>
      </c>
      <c r="AD39" s="15">
        <f>[35]Agosto!$D$33</f>
        <v>17.2</v>
      </c>
      <c r="AE39" s="15">
        <f>[35]Agosto!$D$34</f>
        <v>15.4</v>
      </c>
      <c r="AF39" s="15">
        <f>[35]Agosto!$D$35</f>
        <v>16.399999999999999</v>
      </c>
      <c r="AG39" s="22">
        <f t="shared" si="9"/>
        <v>5.3</v>
      </c>
      <c r="AH39" s="91">
        <f>AVERAGE(B39:AF39)</f>
        <v>13.877419354838707</v>
      </c>
    </row>
    <row r="40" spans="1:34" ht="17.100000000000001" customHeight="1" x14ac:dyDescent="0.2">
      <c r="A40" s="89" t="s">
        <v>152</v>
      </c>
      <c r="B40" s="15">
        <f>[36]Agosto!$D$5</f>
        <v>14.3</v>
      </c>
      <c r="C40" s="15">
        <f>[36]Agosto!$D$6</f>
        <v>16.7</v>
      </c>
      <c r="D40" s="15">
        <f>[36]Agosto!$D$7</f>
        <v>17.5</v>
      </c>
      <c r="E40" s="15">
        <f>[36]Agosto!$D$8</f>
        <v>17.399999999999999</v>
      </c>
      <c r="F40" s="15">
        <f>[36]Agosto!$D$9</f>
        <v>15.7</v>
      </c>
      <c r="G40" s="15">
        <f>[36]Agosto!$D$10</f>
        <v>14.8</v>
      </c>
      <c r="H40" s="15">
        <f>[36]Agosto!$D$11</f>
        <v>13.6</v>
      </c>
      <c r="I40" s="15">
        <f>[36]Agosto!$D$12</f>
        <v>16.2</v>
      </c>
      <c r="J40" s="15">
        <f>[36]Agosto!$D$13</f>
        <v>11.4</v>
      </c>
      <c r="K40" s="15">
        <f>[36]Agosto!$D$14</f>
        <v>4.4000000000000004</v>
      </c>
      <c r="L40" s="15">
        <f>[36]Agosto!$D$15</f>
        <v>5.3</v>
      </c>
      <c r="M40" s="15">
        <f>[36]Agosto!$D$16</f>
        <v>5.2</v>
      </c>
      <c r="N40" s="15">
        <f>[36]Agosto!$D$17</f>
        <v>11.1</v>
      </c>
      <c r="O40" s="15">
        <f>[36]Agosto!$D$18</f>
        <v>11</v>
      </c>
      <c r="P40" s="15">
        <f>[36]Agosto!$D$19</f>
        <v>14.5</v>
      </c>
      <c r="Q40" s="15">
        <f>[36]Agosto!$D$20</f>
        <v>14.1</v>
      </c>
      <c r="R40" s="15">
        <f>[36]Agosto!$D$21</f>
        <v>13.8</v>
      </c>
      <c r="S40" s="15">
        <f>[36]Agosto!$D$22</f>
        <v>14.5</v>
      </c>
      <c r="T40" s="15">
        <f>[36]Agosto!$D$23</f>
        <v>15.6</v>
      </c>
      <c r="U40" s="15">
        <f>[36]Agosto!$D$24</f>
        <v>13.3</v>
      </c>
      <c r="V40" s="15">
        <f>[36]Agosto!$D$25</f>
        <v>9.5</v>
      </c>
      <c r="W40" s="15">
        <f>[36]Agosto!$D$26</f>
        <v>10.1</v>
      </c>
      <c r="X40" s="15">
        <f>[36]Agosto!$D$27</f>
        <v>13.6</v>
      </c>
      <c r="Y40" s="15">
        <f>[36]Agosto!$D$28</f>
        <v>18.7</v>
      </c>
      <c r="Z40" s="15">
        <f>[36]Agosto!$D$29</f>
        <v>11.4</v>
      </c>
      <c r="AA40" s="15">
        <f>[36]Agosto!$D$30</f>
        <v>7.7</v>
      </c>
      <c r="AB40" s="15">
        <f>[36]Agosto!$D$31</f>
        <v>5.9</v>
      </c>
      <c r="AC40" s="15">
        <f>[36]Agosto!$D$32</f>
        <v>14.5</v>
      </c>
      <c r="AD40" s="15">
        <f>[36]Agosto!$D$33</f>
        <v>19.2</v>
      </c>
      <c r="AE40" s="15">
        <f>[36]Agosto!$D$34</f>
        <v>17.7</v>
      </c>
      <c r="AF40" s="15">
        <f>[36]Agosto!$D$35</f>
        <v>20.100000000000001</v>
      </c>
      <c r="AG40" s="22">
        <f t="shared" si="9"/>
        <v>4.4000000000000004</v>
      </c>
      <c r="AH40" s="91">
        <f>AVERAGE(B40:AF40)</f>
        <v>13.187096774193547</v>
      </c>
    </row>
    <row r="41" spans="1:34" ht="17.100000000000001" customHeight="1" x14ac:dyDescent="0.2">
      <c r="A41" s="89" t="s">
        <v>153</v>
      </c>
      <c r="B41" s="15">
        <f>[37]Agosto!$D$5</f>
        <v>7.2</v>
      </c>
      <c r="C41" s="15">
        <f>[37]Agosto!$D$6</f>
        <v>12</v>
      </c>
      <c r="D41" s="15">
        <f>[37]Agosto!$D$7</f>
        <v>16.899999999999999</v>
      </c>
      <c r="E41" s="15">
        <f>[37]Agosto!$D$8</f>
        <v>16.8</v>
      </c>
      <c r="F41" s="15">
        <f>[37]Agosto!$D$9</f>
        <v>13.1</v>
      </c>
      <c r="G41" s="15">
        <f>[37]Agosto!$D$10</f>
        <v>9.4</v>
      </c>
      <c r="H41" s="15">
        <f>[37]Agosto!$D$11</f>
        <v>12.1</v>
      </c>
      <c r="I41" s="15">
        <f>[37]Agosto!$D$12</f>
        <v>15.2</v>
      </c>
      <c r="J41" s="15">
        <f>[37]Agosto!$D$13</f>
        <v>8.3000000000000007</v>
      </c>
      <c r="K41" s="15">
        <f>[37]Agosto!$D$14</f>
        <v>4.5999999999999996</v>
      </c>
      <c r="L41" s="15">
        <f>[37]Agosto!$D$15</f>
        <v>3.4</v>
      </c>
      <c r="M41" s="15">
        <f>[37]Agosto!$D$16</f>
        <v>5.2</v>
      </c>
      <c r="N41" s="15">
        <f>[37]Agosto!$D$17</f>
        <v>7.9</v>
      </c>
      <c r="O41" s="15">
        <f>[37]Agosto!$D$18</f>
        <v>6.8</v>
      </c>
      <c r="P41" s="15">
        <f>[37]Agosto!$D$19</f>
        <v>14.3</v>
      </c>
      <c r="Q41" s="15">
        <f>[37]Agosto!$D$20</f>
        <v>12.6</v>
      </c>
      <c r="R41" s="15">
        <f>[37]Agosto!$D$21</f>
        <v>12.6</v>
      </c>
      <c r="S41" s="15">
        <f>[37]Agosto!$D$22</f>
        <v>12.7</v>
      </c>
      <c r="T41" s="15">
        <f>[37]Agosto!$D$23</f>
        <v>13.7</v>
      </c>
      <c r="U41" s="15">
        <f>[37]Agosto!$D$24</f>
        <v>9.6999999999999993</v>
      </c>
      <c r="V41" s="15">
        <f>[37]Agosto!$D$25</f>
        <v>8.3000000000000007</v>
      </c>
      <c r="W41" s="15">
        <f>[37]Agosto!$D$26</f>
        <v>8.6999999999999993</v>
      </c>
      <c r="X41" s="15">
        <f>[37]Agosto!$D$27</f>
        <v>12.7</v>
      </c>
      <c r="Y41" s="15">
        <f>[37]Agosto!$D$28</f>
        <v>19.5</v>
      </c>
      <c r="Z41" s="15">
        <f>[37]Agosto!$D$29</f>
        <v>9</v>
      </c>
      <c r="AA41" s="15">
        <f>[37]Agosto!$D$30</f>
        <v>2.8</v>
      </c>
      <c r="AB41" s="15">
        <f>[37]Agosto!$D$31</f>
        <v>0.4</v>
      </c>
      <c r="AC41" s="15">
        <f>[37]Agosto!$D$32</f>
        <v>14.3</v>
      </c>
      <c r="AD41" s="15">
        <f>[37]Agosto!$D$33</f>
        <v>18.399999999999999</v>
      </c>
      <c r="AE41" s="15">
        <f>[37]Agosto!$D$34</f>
        <v>16.100000000000001</v>
      </c>
      <c r="AF41" s="15">
        <f>[37]Agosto!$D$35</f>
        <v>18.600000000000001</v>
      </c>
      <c r="AG41" s="22">
        <f t="shared" si="9"/>
        <v>0.4</v>
      </c>
      <c r="AH41" s="91">
        <f>AVERAGE(B41:AF41)</f>
        <v>11.074193548387095</v>
      </c>
    </row>
    <row r="42" spans="1:34" ht="17.100000000000001" customHeight="1" x14ac:dyDescent="0.2">
      <c r="A42" s="89" t="s">
        <v>154</v>
      </c>
      <c r="B42" s="15">
        <f>[38]Agosto!$D$5</f>
        <v>14.1</v>
      </c>
      <c r="C42" s="15">
        <f>[38]Agosto!$D$6</f>
        <v>16.5</v>
      </c>
      <c r="D42" s="15">
        <f>[38]Agosto!$D$7</f>
        <v>17.8</v>
      </c>
      <c r="E42" s="15">
        <f>[38]Agosto!$D$8</f>
        <v>16.600000000000001</v>
      </c>
      <c r="F42" s="15">
        <f>[38]Agosto!$D$9</f>
        <v>15.6</v>
      </c>
      <c r="G42" s="15">
        <f>[38]Agosto!$D$10</f>
        <v>14.5</v>
      </c>
      <c r="H42" s="15">
        <f>[38]Agosto!$D$11</f>
        <v>14.7</v>
      </c>
      <c r="I42" s="15">
        <f>[38]Agosto!$D$12</f>
        <v>16.399999999999999</v>
      </c>
      <c r="J42" s="15">
        <f>[38]Agosto!$D$13</f>
        <v>10.9</v>
      </c>
      <c r="K42" s="15">
        <f>[38]Agosto!$D$14</f>
        <v>3.2</v>
      </c>
      <c r="L42" s="15">
        <f>[38]Agosto!$D$15</f>
        <v>5.9</v>
      </c>
      <c r="M42" s="15">
        <f>[38]Agosto!$D$16</f>
        <v>7.6</v>
      </c>
      <c r="N42" s="15">
        <f>[38]Agosto!$D$17</f>
        <v>11.6</v>
      </c>
      <c r="O42" s="15">
        <f>[38]Agosto!$D$18</f>
        <v>9.1</v>
      </c>
      <c r="P42" s="15">
        <f>[38]Agosto!$D$19</f>
        <v>15.1</v>
      </c>
      <c r="Q42" s="15">
        <f>[38]Agosto!$D$20</f>
        <v>13.7</v>
      </c>
      <c r="R42" s="15">
        <f>[38]Agosto!$D$21</f>
        <v>14.2</v>
      </c>
      <c r="S42" s="15">
        <f>[38]Agosto!$D$22</f>
        <v>14.9</v>
      </c>
      <c r="T42" s="15">
        <f>[38]Agosto!$D$23</f>
        <v>16.2</v>
      </c>
      <c r="U42" s="15">
        <f>[38]Agosto!$D$24</f>
        <v>12.1</v>
      </c>
      <c r="V42" s="15">
        <f>[38]Agosto!$D$25</f>
        <v>9.3000000000000007</v>
      </c>
      <c r="W42" s="15">
        <f>[38]Agosto!$D$26</f>
        <v>9.8000000000000007</v>
      </c>
      <c r="X42" s="15">
        <f>[38]Agosto!$D$27</f>
        <v>13.5</v>
      </c>
      <c r="Y42" s="15">
        <f>[38]Agosto!$D$28</f>
        <v>18.5</v>
      </c>
      <c r="Z42" s="15">
        <f>[38]Agosto!$D$29</f>
        <v>11.5</v>
      </c>
      <c r="AA42" s="15">
        <f>[38]Agosto!$D$30</f>
        <v>9.1</v>
      </c>
      <c r="AB42" s="15">
        <f>[38]Agosto!$D$31</f>
        <v>10.199999999999999</v>
      </c>
      <c r="AC42" s="15">
        <f>[38]Agosto!$D$32</f>
        <v>13.9</v>
      </c>
      <c r="AD42" s="15">
        <f>[38]Agosto!$D$33</f>
        <v>18.2</v>
      </c>
      <c r="AE42" s="15">
        <f>[38]Agosto!$D$34</f>
        <v>18.899999999999999</v>
      </c>
      <c r="AF42" s="15">
        <f>[38]Agosto!$D$35</f>
        <v>18.2</v>
      </c>
      <c r="AG42" s="22">
        <f>MIN(B42:AF42)</f>
        <v>3.2</v>
      </c>
      <c r="AH42" s="91">
        <f>AVERAGE(B42:AF42)</f>
        <v>13.283870967741931</v>
      </c>
    </row>
    <row r="43" spans="1:34" ht="17.100000000000001" customHeight="1" x14ac:dyDescent="0.2">
      <c r="A43" s="89" t="s">
        <v>155</v>
      </c>
      <c r="B43" s="15">
        <f>[39]Agosto!$D$5</f>
        <v>11.9</v>
      </c>
      <c r="C43" s="15">
        <f>[39]Agosto!$D$6</f>
        <v>13.8</v>
      </c>
      <c r="D43" s="15">
        <f>[39]Agosto!$D$7</f>
        <v>16.8</v>
      </c>
      <c r="E43" s="15">
        <f>[39]Agosto!$D$8</f>
        <v>16.5</v>
      </c>
      <c r="F43" s="15">
        <f>[39]Agosto!$D$9</f>
        <v>14.5</v>
      </c>
      <c r="G43" s="15">
        <f>[39]Agosto!$D$10</f>
        <v>11.9</v>
      </c>
      <c r="H43" s="15">
        <f>[39]Agosto!$D$11</f>
        <v>14</v>
      </c>
      <c r="I43" s="15">
        <f>[39]Agosto!$D$12</f>
        <v>15.1</v>
      </c>
      <c r="J43" s="15">
        <f>[39]Agosto!$D$13</f>
        <v>8.6</v>
      </c>
      <c r="K43" s="15">
        <f>[39]Agosto!$D$14</f>
        <v>2.9</v>
      </c>
      <c r="L43" s="15">
        <f>[39]Agosto!$D$15</f>
        <v>4.8</v>
      </c>
      <c r="M43" s="15">
        <f>[39]Agosto!$D$16</f>
        <v>7.7</v>
      </c>
      <c r="N43" s="15">
        <f>[39]Agosto!$D$17</f>
        <v>10.4</v>
      </c>
      <c r="O43" s="15">
        <f>[39]Agosto!$D$18</f>
        <v>9.3000000000000007</v>
      </c>
      <c r="P43" s="15">
        <f>[39]Agosto!$D$19</f>
        <v>13.9</v>
      </c>
      <c r="Q43" s="15">
        <f>[39]Agosto!$D$20</f>
        <v>13.2</v>
      </c>
      <c r="R43" s="15">
        <f>[39]Agosto!$D$21</f>
        <v>12.6</v>
      </c>
      <c r="S43" s="15">
        <f>[39]Agosto!$D$22</f>
        <v>14.3</v>
      </c>
      <c r="T43" s="15">
        <f>[39]Agosto!$D$23</f>
        <v>14.1</v>
      </c>
      <c r="U43" s="15">
        <f>[39]Agosto!$D$24</f>
        <v>8.5</v>
      </c>
      <c r="V43" s="15">
        <f>[39]Agosto!$D$25</f>
        <v>7.4</v>
      </c>
      <c r="W43" s="15">
        <f>[39]Agosto!$D$26</f>
        <v>8.1999999999999993</v>
      </c>
      <c r="X43" s="15">
        <f>[39]Agosto!$D$27</f>
        <v>12.5</v>
      </c>
      <c r="Y43" s="15">
        <f>[39]Agosto!$D$28</f>
        <v>17.2</v>
      </c>
      <c r="Z43" s="15">
        <f>[39]Agosto!$D$29</f>
        <v>8.8000000000000007</v>
      </c>
      <c r="AA43" s="15">
        <f>[39]Agosto!$D$30</f>
        <v>4.9000000000000004</v>
      </c>
      <c r="AB43" s="15">
        <f>[39]Agosto!$D$31</f>
        <v>6.7</v>
      </c>
      <c r="AC43" s="15">
        <f>[39]Agosto!$D$32</f>
        <v>11.9</v>
      </c>
      <c r="AD43" s="15">
        <f>[39]Agosto!$D$33</f>
        <v>16.7</v>
      </c>
      <c r="AE43" s="15">
        <f>[39]Agosto!$D$34</f>
        <v>15.2</v>
      </c>
      <c r="AF43" s="15">
        <f>[39]Agosto!$D$35</f>
        <v>17.600000000000001</v>
      </c>
      <c r="AG43" s="22">
        <f t="shared" si="9"/>
        <v>2.9</v>
      </c>
      <c r="AH43" s="91">
        <f t="shared" si="10"/>
        <v>11.674193548387095</v>
      </c>
    </row>
    <row r="44" spans="1:34" ht="17.100000000000001" customHeight="1" x14ac:dyDescent="0.2">
      <c r="A44" s="89" t="s">
        <v>156</v>
      </c>
      <c r="B44" s="15">
        <f>[40]Agosto!$D$5</f>
        <v>13.4</v>
      </c>
      <c r="C44" s="15">
        <f>[40]Agosto!$D$6</f>
        <v>17.7</v>
      </c>
      <c r="D44" s="15">
        <f>[40]Agosto!$D$7</f>
        <v>20.399999999999999</v>
      </c>
      <c r="E44" s="15">
        <f>[40]Agosto!$D$8</f>
        <v>18.8</v>
      </c>
      <c r="F44" s="15">
        <f>[40]Agosto!$D$9</f>
        <v>18.100000000000001</v>
      </c>
      <c r="G44" s="15">
        <f>[40]Agosto!$D$10</f>
        <v>17.3</v>
      </c>
      <c r="H44" s="15">
        <f>[40]Agosto!$D$11</f>
        <v>17</v>
      </c>
      <c r="I44" s="15">
        <f>[40]Agosto!$D$12</f>
        <v>18.600000000000001</v>
      </c>
      <c r="J44" s="15">
        <f>[40]Agosto!$D$13</f>
        <v>13.5</v>
      </c>
      <c r="K44" s="15">
        <f>[40]Agosto!$D$14</f>
        <v>6.5</v>
      </c>
      <c r="L44" s="15">
        <f>[40]Agosto!$D$15</f>
        <v>7.6</v>
      </c>
      <c r="M44" s="15">
        <f>[40]Agosto!$D$16</f>
        <v>8.1999999999999993</v>
      </c>
      <c r="N44" s="15">
        <f>[40]Agosto!$D$17</f>
        <v>13.9</v>
      </c>
      <c r="O44" s="15">
        <f>[40]Agosto!$D$18</f>
        <v>11.6</v>
      </c>
      <c r="P44" s="15">
        <f>[40]Agosto!$D$19</f>
        <v>15.1</v>
      </c>
      <c r="Q44" s="15">
        <f>[40]Agosto!$D$20</f>
        <v>14.5</v>
      </c>
      <c r="R44" s="15">
        <f>[40]Agosto!$D$21</f>
        <v>12.4</v>
      </c>
      <c r="S44" s="15">
        <f>[40]Agosto!$D$22</f>
        <v>16.2</v>
      </c>
      <c r="T44" s="15">
        <f>[40]Agosto!$D$23</f>
        <v>17.899999999999999</v>
      </c>
      <c r="U44" s="15">
        <f>[40]Agosto!$D$24</f>
        <v>17.100000000000001</v>
      </c>
      <c r="V44" s="15">
        <f>[40]Agosto!$D$25</f>
        <v>10.9</v>
      </c>
      <c r="W44" s="15">
        <f>[40]Agosto!$D$26</f>
        <v>11.1</v>
      </c>
      <c r="X44" s="15">
        <f>[40]Agosto!$D$27</f>
        <v>14.4</v>
      </c>
      <c r="Y44" s="15">
        <f>[40]Agosto!$D$28</f>
        <v>21.1</v>
      </c>
      <c r="Z44" s="15">
        <f>[40]Agosto!$D$29</f>
        <v>13.5</v>
      </c>
      <c r="AA44" s="15">
        <f>[40]Agosto!$D$30</f>
        <v>9.1999999999999993</v>
      </c>
      <c r="AB44" s="15">
        <f>[40]Agosto!$D$31</f>
        <v>7.4</v>
      </c>
      <c r="AC44" s="15">
        <f>[40]Agosto!$D$32</f>
        <v>16.100000000000001</v>
      </c>
      <c r="AD44" s="15">
        <f>[40]Agosto!$D$33</f>
        <v>19</v>
      </c>
      <c r="AE44" s="15">
        <f>[40]Agosto!$D$34</f>
        <v>20.5</v>
      </c>
      <c r="AF44" s="15">
        <f>[40]Agosto!$D$35</f>
        <v>21.8</v>
      </c>
      <c r="AG44" s="22">
        <f t="shared" si="9"/>
        <v>6.5</v>
      </c>
      <c r="AH44" s="91">
        <f t="shared" si="10"/>
        <v>14.864516129032259</v>
      </c>
    </row>
    <row r="45" spans="1:34" ht="17.100000000000001" customHeight="1" x14ac:dyDescent="0.2">
      <c r="A45" s="89" t="s">
        <v>157</v>
      </c>
      <c r="B45" s="15">
        <f>[41]Agosto!$D$5</f>
        <v>12.8</v>
      </c>
      <c r="C45" s="15">
        <f>[41]Agosto!$D$6</f>
        <v>16.2</v>
      </c>
      <c r="D45" s="15">
        <f>[41]Agosto!$D$7</f>
        <v>17.100000000000001</v>
      </c>
      <c r="E45" s="15">
        <f>[41]Agosto!$D$8</f>
        <v>17.100000000000001</v>
      </c>
      <c r="F45" s="15">
        <f>[41]Agosto!$D$9</f>
        <v>16.100000000000001</v>
      </c>
      <c r="G45" s="15">
        <f>[41]Agosto!$D$10</f>
        <v>15.4</v>
      </c>
      <c r="H45" s="15">
        <f>[41]Agosto!$D$11</f>
        <v>15.4</v>
      </c>
      <c r="I45" s="15">
        <f>[41]Agosto!$D$12</f>
        <v>16.7</v>
      </c>
      <c r="J45" s="15">
        <f>[41]Agosto!$D$13</f>
        <v>11.6</v>
      </c>
      <c r="K45" s="15">
        <f>[41]Agosto!$D$14</f>
        <v>5.4</v>
      </c>
      <c r="L45" s="15">
        <f>[41]Agosto!$D$15</f>
        <v>6.3</v>
      </c>
      <c r="M45" s="15">
        <f>[41]Agosto!$D$16</f>
        <v>8.5</v>
      </c>
      <c r="N45" s="15">
        <f>[41]Agosto!$D$17</f>
        <v>13.4</v>
      </c>
      <c r="O45" s="15">
        <f>[41]Agosto!$D$18</f>
        <v>13.6</v>
      </c>
      <c r="P45" s="15">
        <f>[41]Agosto!$D$19</f>
        <v>13.5</v>
      </c>
      <c r="Q45" s="15">
        <f>[41]Agosto!$D$20</f>
        <v>13.9</v>
      </c>
      <c r="R45" s="15">
        <f>[41]Agosto!$D$21</f>
        <v>14.3</v>
      </c>
      <c r="S45" s="15">
        <f>[41]Agosto!$D$22</f>
        <v>14.8</v>
      </c>
      <c r="T45" s="15">
        <f>[41]Agosto!$D$23</f>
        <v>17.8</v>
      </c>
      <c r="U45" s="15">
        <f>[41]Agosto!$D$24</f>
        <v>17.2</v>
      </c>
      <c r="V45" s="15">
        <f>[41]Agosto!$D$25</f>
        <v>9.9</v>
      </c>
      <c r="W45" s="15">
        <f>[41]Agosto!$D$26</f>
        <v>10.3</v>
      </c>
      <c r="X45" s="15">
        <f>[41]Agosto!$D$27</f>
        <v>13.8</v>
      </c>
      <c r="Y45" s="15">
        <f>[41]Agosto!$D$28</f>
        <v>20.8</v>
      </c>
      <c r="Z45" s="15">
        <f>[41]Agosto!$D$29</f>
        <v>12.5</v>
      </c>
      <c r="AA45" s="15">
        <f>[41]Agosto!$D$30</f>
        <v>7.2</v>
      </c>
      <c r="AB45" s="15">
        <f>[41]Agosto!$D$31</f>
        <v>7.1</v>
      </c>
      <c r="AC45" s="15">
        <f>[41]Agosto!$D$32</f>
        <v>14.9</v>
      </c>
      <c r="AD45" s="15">
        <f>[41]Agosto!$D$33</f>
        <v>19</v>
      </c>
      <c r="AE45" s="15">
        <f>[41]Agosto!$D$34</f>
        <v>20.6</v>
      </c>
      <c r="AF45" s="15">
        <f>[41]Agosto!$D$35</f>
        <v>23.1</v>
      </c>
      <c r="AG45" s="22">
        <f>MIN(B45:AF45)</f>
        <v>5.4</v>
      </c>
      <c r="AH45" s="91">
        <f t="shared" si="10"/>
        <v>14.0741935483871</v>
      </c>
    </row>
    <row r="46" spans="1:34" ht="17.100000000000001" customHeight="1" x14ac:dyDescent="0.2">
      <c r="A46" s="89" t="s">
        <v>158</v>
      </c>
      <c r="B46" s="15">
        <f>[42]Agosto!$D$5</f>
        <v>14.6</v>
      </c>
      <c r="C46" s="15">
        <f>[42]Agosto!$D$6</f>
        <v>15.5</v>
      </c>
      <c r="D46" s="15">
        <f>[42]Agosto!$D$7</f>
        <v>16.3</v>
      </c>
      <c r="E46" s="15">
        <f>[42]Agosto!$D$8</f>
        <v>19.600000000000001</v>
      </c>
      <c r="F46" s="15">
        <f>[42]Agosto!$D$9</f>
        <v>17.3</v>
      </c>
      <c r="G46" s="15">
        <f>[42]Agosto!$D$10</f>
        <v>16.600000000000001</v>
      </c>
      <c r="H46" s="15">
        <f>[42]Agosto!$D$11</f>
        <v>16</v>
      </c>
      <c r="I46" s="15">
        <f>[42]Agosto!$D$12</f>
        <v>16.600000000000001</v>
      </c>
      <c r="J46" s="15">
        <f>[42]Agosto!$D$13</f>
        <v>19.399999999999999</v>
      </c>
      <c r="K46" s="15">
        <f>[42]Agosto!$D$14</f>
        <v>10.4</v>
      </c>
      <c r="L46" s="15">
        <f>[42]Agosto!$D$15</f>
        <v>9.6</v>
      </c>
      <c r="M46" s="15">
        <f>[42]Agosto!$D$16</f>
        <v>9.1</v>
      </c>
      <c r="N46" s="15">
        <f>[42]Agosto!$D$17</f>
        <v>7.3</v>
      </c>
      <c r="O46" s="15">
        <f>[42]Agosto!$D$18</f>
        <v>7.8</v>
      </c>
      <c r="P46" s="15">
        <f>[42]Agosto!$D$19</f>
        <v>15.3</v>
      </c>
      <c r="Q46" s="15">
        <f>[42]Agosto!$D$20</f>
        <v>18.2</v>
      </c>
      <c r="R46" s="15">
        <f>[42]Agosto!$D$21</f>
        <v>14</v>
      </c>
      <c r="S46" s="15">
        <f>[42]Agosto!$D$22</f>
        <v>15.2</v>
      </c>
      <c r="T46" s="15">
        <f>[42]Agosto!$D$23</f>
        <v>14.1</v>
      </c>
      <c r="U46" s="15">
        <f>[42]Agosto!$D$24</f>
        <v>14.5</v>
      </c>
      <c r="V46" s="15">
        <f>[42]Agosto!$D$25</f>
        <v>12.2</v>
      </c>
      <c r="W46" s="15">
        <f>[42]Agosto!$D$26</f>
        <v>12.4</v>
      </c>
      <c r="X46" s="15">
        <f>[42]Agosto!$D$27</f>
        <v>16.2</v>
      </c>
      <c r="Y46" s="15">
        <f>[42]Agosto!$D$28</f>
        <v>17.8</v>
      </c>
      <c r="Z46" s="15">
        <f>[42]Agosto!$D$29</f>
        <v>15.6</v>
      </c>
      <c r="AA46" s="15">
        <f>[42]Agosto!$D$30</f>
        <v>15.9</v>
      </c>
      <c r="AB46" s="15">
        <f>[42]Agosto!$D$31</f>
        <v>12.1</v>
      </c>
      <c r="AC46" s="15">
        <f>[42]Agosto!$D$32</f>
        <v>15.7</v>
      </c>
      <c r="AD46" s="15">
        <f>[42]Agosto!$D$33</f>
        <v>20.7</v>
      </c>
      <c r="AE46" s="15">
        <f>[42]Agosto!$D$34</f>
        <v>16.8</v>
      </c>
      <c r="AF46" s="15">
        <f>[42]Agosto!$D$35</f>
        <v>17.3</v>
      </c>
      <c r="AG46" s="22">
        <f>MIN(B46:AF46)</f>
        <v>7.3</v>
      </c>
      <c r="AH46" s="91">
        <f t="shared" si="10"/>
        <v>14.841935483870968</v>
      </c>
    </row>
    <row r="47" spans="1:34" ht="17.100000000000001" customHeight="1" x14ac:dyDescent="0.2">
      <c r="A47" s="89" t="s">
        <v>159</v>
      </c>
      <c r="B47" s="15">
        <f>[43]Agosto!$D$5</f>
        <v>15</v>
      </c>
      <c r="C47" s="15">
        <f>[43]Agosto!$D$6</f>
        <v>16.5</v>
      </c>
      <c r="D47" s="15">
        <f>[43]Agosto!$D$7</f>
        <v>17.899999999999999</v>
      </c>
      <c r="E47" s="15">
        <f>[43]Agosto!$D$8</f>
        <v>17.5</v>
      </c>
      <c r="F47" s="15">
        <f>[43]Agosto!$D$9</f>
        <v>17.100000000000001</v>
      </c>
      <c r="G47" s="15">
        <f>[43]Agosto!$D$10</f>
        <v>16</v>
      </c>
      <c r="H47" s="15">
        <f>[43]Agosto!$D$11</f>
        <v>17.2</v>
      </c>
      <c r="I47" s="15">
        <f>[43]Agosto!$D$12</f>
        <v>17.2</v>
      </c>
      <c r="J47" s="15">
        <f>[43]Agosto!$D$13</f>
        <v>13.4</v>
      </c>
      <c r="K47" s="15">
        <f>[43]Agosto!$D$14</f>
        <v>5.7</v>
      </c>
      <c r="L47" s="15">
        <f>[43]Agosto!$D$15</f>
        <v>5.8</v>
      </c>
      <c r="M47" s="15">
        <f>[43]Agosto!$D$16</f>
        <v>6.4</v>
      </c>
      <c r="N47" s="15">
        <f>[43]Agosto!$D$17</f>
        <v>7.4</v>
      </c>
      <c r="O47" s="15">
        <f>[43]Agosto!$D$18</f>
        <v>8.6</v>
      </c>
      <c r="P47" s="15">
        <f>[43]Agosto!$D$19</f>
        <v>13.9</v>
      </c>
      <c r="Q47" s="15">
        <f>[43]Agosto!$D$20</f>
        <v>16.399999999999999</v>
      </c>
      <c r="R47" s="15">
        <f>[43]Agosto!$D$21</f>
        <v>12.4</v>
      </c>
      <c r="S47" s="15">
        <f>[43]Agosto!$D$22</f>
        <v>14.9</v>
      </c>
      <c r="T47" s="15">
        <f>[43]Agosto!$D$23</f>
        <v>15.6</v>
      </c>
      <c r="U47" s="15">
        <f>[43]Agosto!$D$24</f>
        <v>18.399999999999999</v>
      </c>
      <c r="V47" s="15">
        <f>[43]Agosto!$D$25</f>
        <v>12</v>
      </c>
      <c r="W47" s="15">
        <f>[43]Agosto!$D$26</f>
        <v>13.7</v>
      </c>
      <c r="X47" s="15">
        <f>[43]Agosto!$D$27</f>
        <v>15.1</v>
      </c>
      <c r="Y47" s="15">
        <f>[43]Agosto!$D$28</f>
        <v>20.100000000000001</v>
      </c>
      <c r="Z47" s="15">
        <f>[43]Agosto!$D$29</f>
        <v>13.7</v>
      </c>
      <c r="AA47" s="15">
        <f>[43]Agosto!$D$30</f>
        <v>10.3</v>
      </c>
      <c r="AB47" s="15">
        <f>[43]Agosto!$D$31</f>
        <v>8.3000000000000007</v>
      </c>
      <c r="AC47" s="15">
        <f>[43]Agosto!$D$32</f>
        <v>14.2</v>
      </c>
      <c r="AD47" s="15">
        <f>[43]Agosto!$D$33</f>
        <v>18.3</v>
      </c>
      <c r="AE47" s="15">
        <f>[43]Agosto!$D$34</f>
        <v>17.100000000000001</v>
      </c>
      <c r="AF47" s="15">
        <f>[43]Agosto!$D$35</f>
        <v>16.899999999999999</v>
      </c>
      <c r="AG47" s="22">
        <f>MIN(B47:AF47)</f>
        <v>5.7</v>
      </c>
      <c r="AH47" s="91">
        <f t="shared" si="10"/>
        <v>13.967741935483874</v>
      </c>
    </row>
    <row r="48" spans="1:34" ht="17.100000000000001" customHeight="1" x14ac:dyDescent="0.2">
      <c r="A48" s="89" t="s">
        <v>160</v>
      </c>
      <c r="B48" s="15">
        <f>[44]Agosto!$D$5</f>
        <v>13.6</v>
      </c>
      <c r="C48" s="15">
        <f>[44]Agosto!$D$6</f>
        <v>16.3</v>
      </c>
      <c r="D48" s="15">
        <f>[44]Agosto!$D$7</f>
        <v>17.899999999999999</v>
      </c>
      <c r="E48" s="15">
        <f>[44]Agosto!$D$8</f>
        <v>16</v>
      </c>
      <c r="F48" s="15">
        <f>[44]Agosto!$D$9</f>
        <v>16.8</v>
      </c>
      <c r="G48" s="15">
        <f>[44]Agosto!$D$10</f>
        <v>15.8</v>
      </c>
      <c r="H48" s="15">
        <f>[44]Agosto!$D$11</f>
        <v>15.7</v>
      </c>
      <c r="I48" s="15">
        <f>[44]Agosto!$D$12</f>
        <v>16.7</v>
      </c>
      <c r="J48" s="15">
        <f>[44]Agosto!$D$13</f>
        <v>11.7</v>
      </c>
      <c r="K48" s="15">
        <f>[44]Agosto!$D$14</f>
        <v>3.6</v>
      </c>
      <c r="L48" s="15">
        <f>[44]Agosto!$D$15</f>
        <v>2.9</v>
      </c>
      <c r="M48" s="15">
        <f>[44]Agosto!$D$16</f>
        <v>4.4000000000000004</v>
      </c>
      <c r="N48" s="15">
        <f>[44]Agosto!$D$17</f>
        <v>10.199999999999999</v>
      </c>
      <c r="O48" s="15">
        <f>[44]Agosto!$D$18</f>
        <v>8.4</v>
      </c>
      <c r="P48" s="15">
        <f>[44]Agosto!$D$19</f>
        <v>10.3</v>
      </c>
      <c r="Q48" s="15">
        <f>[44]Agosto!$D$20</f>
        <v>15.3</v>
      </c>
      <c r="R48" s="15">
        <f>[44]Agosto!$D$21</f>
        <v>11.1</v>
      </c>
      <c r="S48" s="15">
        <f>[44]Agosto!$D$22</f>
        <v>14.9</v>
      </c>
      <c r="T48" s="15">
        <f>[44]Agosto!$D$23</f>
        <v>15.7</v>
      </c>
      <c r="U48" s="15">
        <f>[44]Agosto!$D$24</f>
        <v>14.2</v>
      </c>
      <c r="V48" s="15">
        <f>[44]Agosto!$D$25</f>
        <v>11.3</v>
      </c>
      <c r="W48" s="15">
        <f>[44]Agosto!$D$26</f>
        <v>13.2</v>
      </c>
      <c r="X48" s="15">
        <f>[44]Agosto!$D$27</f>
        <v>15</v>
      </c>
      <c r="Y48" s="15">
        <f>[44]Agosto!$D$28</f>
        <v>18.600000000000001</v>
      </c>
      <c r="Z48" s="15">
        <f>[44]Agosto!$D$29</f>
        <v>13</v>
      </c>
      <c r="AA48" s="15">
        <f>[44]Agosto!$D$30</f>
        <v>7.3</v>
      </c>
      <c r="AB48" s="15">
        <f>[44]Agosto!$D$31</f>
        <v>5.6</v>
      </c>
      <c r="AC48" s="15">
        <f>[44]Agosto!$D$32</f>
        <v>13.9</v>
      </c>
      <c r="AD48" s="15">
        <f>[44]Agosto!$D$33</f>
        <v>18.2</v>
      </c>
      <c r="AE48" s="15">
        <f>[44]Agosto!$D$34</f>
        <v>18.2</v>
      </c>
      <c r="AF48" s="15">
        <f>[44]Agosto!$D$35</f>
        <v>15.2</v>
      </c>
      <c r="AG48" s="22">
        <f>MIN(B48:AF48)</f>
        <v>2.9</v>
      </c>
      <c r="AH48" s="91">
        <f t="shared" si="10"/>
        <v>12.93548387096774</v>
      </c>
    </row>
    <row r="49" spans="1:35" ht="17.100000000000001" customHeight="1" x14ac:dyDescent="0.2">
      <c r="A49" s="89" t="s">
        <v>161</v>
      </c>
      <c r="B49" s="15">
        <f>[45]Agosto!$D$5</f>
        <v>16.7</v>
      </c>
      <c r="C49" s="15">
        <f>[45]Agosto!$D$6</f>
        <v>18.100000000000001</v>
      </c>
      <c r="D49" s="15">
        <f>[45]Agosto!$D$7</f>
        <v>17.899999999999999</v>
      </c>
      <c r="E49" s="15">
        <f>[45]Agosto!$D$8</f>
        <v>17.100000000000001</v>
      </c>
      <c r="F49" s="15">
        <f>[45]Agosto!$D$9</f>
        <v>18.5</v>
      </c>
      <c r="G49" s="15">
        <f>[45]Agosto!$D$10</f>
        <v>17.2</v>
      </c>
      <c r="H49" s="15">
        <f>[45]Agosto!$D$11</f>
        <v>16.2</v>
      </c>
      <c r="I49" s="15">
        <f>[45]Agosto!$D$12</f>
        <v>17</v>
      </c>
      <c r="J49" s="15">
        <f>[45]Agosto!$D$13</f>
        <v>16.3</v>
      </c>
      <c r="K49" s="15">
        <f>[45]Agosto!$D$14</f>
        <v>7.4</v>
      </c>
      <c r="L49" s="15">
        <f>[45]Agosto!$D$15</f>
        <v>7.4</v>
      </c>
      <c r="M49" s="15">
        <f>[45]Agosto!$D$16</f>
        <v>7.8</v>
      </c>
      <c r="N49" s="15">
        <f>[45]Agosto!$D$17</f>
        <v>14.1</v>
      </c>
      <c r="O49" s="15">
        <f>[45]Agosto!$D$18</f>
        <v>12.6</v>
      </c>
      <c r="P49" s="15">
        <f>[45]Agosto!$D$19</f>
        <v>13.1</v>
      </c>
      <c r="Q49" s="15">
        <f>[45]Agosto!$D$20</f>
        <v>18</v>
      </c>
      <c r="R49" s="15">
        <f>[45]Agosto!$D$21</f>
        <v>15.8</v>
      </c>
      <c r="S49" s="15">
        <f>[45]Agosto!$D$22</f>
        <v>17.399999999999999</v>
      </c>
      <c r="T49" s="15">
        <f>[45]Agosto!$D$23</f>
        <v>17</v>
      </c>
      <c r="U49" s="15">
        <f>[45]Agosto!$D$24</f>
        <v>15.8</v>
      </c>
      <c r="V49" s="15">
        <f>[45]Agosto!$D$25</f>
        <v>15.3</v>
      </c>
      <c r="W49" s="15">
        <f>[45]Agosto!$D$26</f>
        <v>15.8</v>
      </c>
      <c r="X49" s="15">
        <f>[45]Agosto!$D$27</f>
        <v>15.2</v>
      </c>
      <c r="Y49" s="15">
        <f>[45]Agosto!$D$28</f>
        <v>21</v>
      </c>
      <c r="Z49" s="15">
        <f>[45]Agosto!$D$29</f>
        <v>18</v>
      </c>
      <c r="AA49" s="15">
        <f>[45]Agosto!$D$30</f>
        <v>12.5</v>
      </c>
      <c r="AB49" s="15">
        <f>[45]Agosto!$D$31</f>
        <v>14</v>
      </c>
      <c r="AC49" s="15">
        <f>[45]Agosto!$D$32</f>
        <v>17.7</v>
      </c>
      <c r="AD49" s="15">
        <f>[45]Agosto!$D$33</f>
        <v>17.899999999999999</v>
      </c>
      <c r="AE49" s="15">
        <f>[45]Agosto!$D$34</f>
        <v>17.399999999999999</v>
      </c>
      <c r="AF49" s="15">
        <f>[45]Agosto!$D$35</f>
        <v>17.7</v>
      </c>
      <c r="AG49" s="22">
        <f>MIN(B49:AF49)</f>
        <v>7.4</v>
      </c>
      <c r="AH49" s="91">
        <f t="shared" si="10"/>
        <v>15.609677419354838</v>
      </c>
    </row>
    <row r="50" spans="1:35" s="5" customFormat="1" ht="17.100000000000001" customHeight="1" x14ac:dyDescent="0.2">
      <c r="A50" s="92" t="s">
        <v>35</v>
      </c>
      <c r="B50" s="19">
        <f t="shared" ref="B50:AG50" si="11">MIN(B5:B49)</f>
        <v>7.2</v>
      </c>
      <c r="C50" s="19">
        <f t="shared" si="11"/>
        <v>11.7</v>
      </c>
      <c r="D50" s="19">
        <f t="shared" si="11"/>
        <v>14.2</v>
      </c>
      <c r="E50" s="19">
        <f t="shared" si="11"/>
        <v>13</v>
      </c>
      <c r="F50" s="19">
        <f t="shared" si="11"/>
        <v>10.6</v>
      </c>
      <c r="G50" s="19">
        <f t="shared" si="11"/>
        <v>7.8</v>
      </c>
      <c r="H50" s="19">
        <f t="shared" si="11"/>
        <v>12.1</v>
      </c>
      <c r="I50" s="19">
        <f t="shared" si="11"/>
        <v>14</v>
      </c>
      <c r="J50" s="19">
        <f t="shared" si="11"/>
        <v>7</v>
      </c>
      <c r="K50" s="19">
        <f t="shared" si="11"/>
        <v>2</v>
      </c>
      <c r="L50" s="19">
        <f t="shared" si="11"/>
        <v>2.6</v>
      </c>
      <c r="M50" s="19">
        <f t="shared" si="11"/>
        <v>3.4</v>
      </c>
      <c r="N50" s="19">
        <f t="shared" si="11"/>
        <v>5.4</v>
      </c>
      <c r="O50" s="19">
        <f t="shared" si="11"/>
        <v>5.2</v>
      </c>
      <c r="P50" s="19">
        <f t="shared" si="11"/>
        <v>10.3</v>
      </c>
      <c r="Q50" s="19">
        <f t="shared" si="11"/>
        <v>11</v>
      </c>
      <c r="R50" s="19">
        <f t="shared" si="11"/>
        <v>10.199999999999999</v>
      </c>
      <c r="S50" s="19">
        <f t="shared" si="11"/>
        <v>12.3</v>
      </c>
      <c r="T50" s="19">
        <f t="shared" si="11"/>
        <v>11.4</v>
      </c>
      <c r="U50" s="19">
        <f t="shared" si="11"/>
        <v>6.6</v>
      </c>
      <c r="V50" s="19">
        <f t="shared" si="11"/>
        <v>5.6</v>
      </c>
      <c r="W50" s="19">
        <f t="shared" si="11"/>
        <v>6.1</v>
      </c>
      <c r="X50" s="19">
        <f t="shared" si="11"/>
        <v>10.1</v>
      </c>
      <c r="Y50" s="19">
        <f t="shared" si="11"/>
        <v>15.8</v>
      </c>
      <c r="Z50" s="19">
        <f t="shared" si="11"/>
        <v>6.9</v>
      </c>
      <c r="AA50" s="19">
        <f t="shared" si="11"/>
        <v>2.8</v>
      </c>
      <c r="AB50" s="19">
        <f t="shared" si="11"/>
        <v>0.4</v>
      </c>
      <c r="AC50" s="19">
        <f t="shared" si="11"/>
        <v>11.2</v>
      </c>
      <c r="AD50" s="19">
        <f t="shared" si="11"/>
        <v>14.2</v>
      </c>
      <c r="AE50" s="19">
        <f t="shared" si="11"/>
        <v>13.5</v>
      </c>
      <c r="AF50" s="19">
        <f t="shared" si="11"/>
        <v>15.1</v>
      </c>
      <c r="AG50" s="22">
        <f t="shared" si="11"/>
        <v>0.4</v>
      </c>
      <c r="AH50" s="91">
        <f>AVERAGE(AH5:AH49)</f>
        <v>13.808690206049045</v>
      </c>
    </row>
    <row r="51" spans="1:35" x14ac:dyDescent="0.2">
      <c r="A51" s="63"/>
      <c r="B51" s="64"/>
      <c r="C51" s="64"/>
      <c r="D51" s="64" t="s">
        <v>136</v>
      </c>
      <c r="E51" s="64"/>
      <c r="F51" s="64"/>
      <c r="G51" s="64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6"/>
      <c r="AE51" s="76"/>
      <c r="AF51" s="77"/>
      <c r="AG51" s="77"/>
      <c r="AH51" s="75"/>
    </row>
    <row r="52" spans="1:35" x14ac:dyDescent="0.2">
      <c r="A52" s="63"/>
      <c r="B52" s="65" t="s">
        <v>137</v>
      </c>
      <c r="C52" s="65"/>
      <c r="D52" s="65"/>
      <c r="E52" s="65"/>
      <c r="F52" s="65"/>
      <c r="G52" s="65"/>
      <c r="H52" s="65"/>
      <c r="I52" s="65"/>
      <c r="J52" s="79"/>
      <c r="K52" s="79"/>
      <c r="L52" s="79"/>
      <c r="M52" s="79" t="s">
        <v>49</v>
      </c>
      <c r="N52" s="79"/>
      <c r="O52" s="79"/>
      <c r="P52" s="79"/>
      <c r="Q52" s="79"/>
      <c r="R52" s="79"/>
      <c r="S52" s="79"/>
      <c r="T52" s="131" t="s">
        <v>132</v>
      </c>
      <c r="U52" s="131"/>
      <c r="V52" s="131"/>
      <c r="W52" s="131"/>
      <c r="X52" s="131"/>
      <c r="Y52" s="79"/>
      <c r="Z52" s="79"/>
      <c r="AA52" s="79"/>
      <c r="AB52" s="79"/>
      <c r="AC52" s="79"/>
      <c r="AD52" s="79"/>
      <c r="AE52" s="79"/>
      <c r="AF52" s="79"/>
      <c r="AG52" s="72"/>
      <c r="AH52" s="68"/>
    </row>
    <row r="53" spans="1:35" x14ac:dyDescent="0.2">
      <c r="A53" s="67"/>
      <c r="B53" s="79"/>
      <c r="C53" s="79"/>
      <c r="D53" s="79"/>
      <c r="E53" s="79"/>
      <c r="F53" s="79"/>
      <c r="G53" s="79"/>
      <c r="H53" s="79"/>
      <c r="I53" s="79"/>
      <c r="J53" s="80"/>
      <c r="K53" s="80"/>
      <c r="L53" s="80"/>
      <c r="M53" s="80" t="s">
        <v>50</v>
      </c>
      <c r="N53" s="80"/>
      <c r="O53" s="80"/>
      <c r="P53" s="80"/>
      <c r="Q53" s="79"/>
      <c r="R53" s="79"/>
      <c r="S53" s="79"/>
      <c r="T53" s="132" t="s">
        <v>133</v>
      </c>
      <c r="U53" s="132"/>
      <c r="V53" s="132"/>
      <c r="W53" s="132"/>
      <c r="X53" s="132"/>
      <c r="Y53" s="79"/>
      <c r="Z53" s="79"/>
      <c r="AA53" s="79"/>
      <c r="AB53" s="79"/>
      <c r="AC53" s="79"/>
      <c r="AD53" s="76"/>
      <c r="AE53" s="64"/>
      <c r="AF53" s="64"/>
      <c r="AG53" s="79"/>
      <c r="AH53" s="68"/>
      <c r="AI53" s="2"/>
    </row>
    <row r="54" spans="1:35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6"/>
      <c r="AE54" s="76"/>
      <c r="AF54" s="77"/>
      <c r="AG54" s="80"/>
      <c r="AH54" s="85"/>
      <c r="AI54" s="2"/>
    </row>
    <row r="55" spans="1:35" x14ac:dyDescent="0.2">
      <c r="A55" s="67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2"/>
      <c r="AH55" s="86"/>
    </row>
    <row r="56" spans="1:35" ht="13.5" thickBot="1" x14ac:dyDescent="0.25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81"/>
      <c r="AH56" s="87"/>
    </row>
    <row r="59" spans="1:35" x14ac:dyDescent="0.2">
      <c r="E59" s="2" t="s">
        <v>51</v>
      </c>
    </row>
    <row r="61" spans="1:35" x14ac:dyDescent="0.2">
      <c r="H61" s="2" t="s">
        <v>51</v>
      </c>
    </row>
    <row r="63" spans="1:35" x14ac:dyDescent="0.2">
      <c r="R63" s="2" t="s">
        <v>51</v>
      </c>
      <c r="AB63" s="2" t="s">
        <v>51</v>
      </c>
      <c r="AH63" s="31" t="s">
        <v>51</v>
      </c>
    </row>
    <row r="64" spans="1:35" x14ac:dyDescent="0.2">
      <c r="AE64" s="2" t="s">
        <v>51</v>
      </c>
    </row>
  </sheetData>
  <sheetProtection algorithmName="SHA-512" hashValue="imA8T1hcL0nVeiMazLxoXHwB/w/2CDVf7Impl9HC6JhUjRHLTEtJJHz+ZEhLKjQv3V1G1hRIrHDofc0rAqktMw==" saltValue="UHILdetMJ2lzbV18KRA5Iw==" spinCount="100000" sheet="1" objects="1" scenarios="1"/>
  <mergeCells count="36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T52:X52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zoomScale="90" zoomScaleNormal="90" workbookViewId="0">
      <selection activeCell="I60" sqref="I60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0" width="5.42578125" style="2" bestFit="1" customWidth="1"/>
    <col min="31" max="31" width="7.85546875" style="2" customWidth="1"/>
    <col min="32" max="32" width="5.42578125" style="2" customWidth="1"/>
    <col min="33" max="33" width="6.5703125" style="9" bestFit="1" customWidth="1"/>
  </cols>
  <sheetData>
    <row r="1" spans="1:33" ht="20.100000000000001" customHeight="1" x14ac:dyDescent="0.2">
      <c r="A1" s="141" t="s">
        <v>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3"/>
    </row>
    <row r="2" spans="1:33" s="4" customFormat="1" ht="20.100000000000001" customHeight="1" x14ac:dyDescent="0.2">
      <c r="A2" s="140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3" s="5" customFormat="1" ht="20.100000000000001" customHeight="1" x14ac:dyDescent="0.2">
      <c r="A3" s="140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97" t="s">
        <v>38</v>
      </c>
    </row>
    <row r="4" spans="1:33" s="5" customFormat="1" ht="20.100000000000001" customHeight="1" x14ac:dyDescent="0.2">
      <c r="A4" s="14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97" t="s">
        <v>37</v>
      </c>
    </row>
    <row r="5" spans="1:33" s="5" customFormat="1" ht="20.100000000000001" customHeight="1" x14ac:dyDescent="0.2">
      <c r="A5" s="129" t="s">
        <v>44</v>
      </c>
      <c r="B5" s="15">
        <f>[1]Agosto!$E$5</f>
        <v>62.375</v>
      </c>
      <c r="C5" s="15">
        <f>[1]Agosto!$E$6</f>
        <v>70.083333333333329</v>
      </c>
      <c r="D5" s="15">
        <f>[1]Agosto!$E$7</f>
        <v>72.916666666666671</v>
      </c>
      <c r="E5" s="15">
        <f>[1]Agosto!$E$8</f>
        <v>84.5</v>
      </c>
      <c r="F5" s="15">
        <f>[1]Agosto!$E$9</f>
        <v>88.958333333333329</v>
      </c>
      <c r="G5" s="15">
        <f>[1]Agosto!$E$10</f>
        <v>91.291666666666671</v>
      </c>
      <c r="H5" s="15">
        <f>[1]Agosto!$E$11</f>
        <v>80.791666666666671</v>
      </c>
      <c r="I5" s="15">
        <f>[1]Agosto!$E$12</f>
        <v>77.958333333333329</v>
      </c>
      <c r="J5" s="15">
        <f>[1]Agosto!$E$13</f>
        <v>74.625</v>
      </c>
      <c r="K5" s="15">
        <f>[1]Agosto!$E$14</f>
        <v>64.916666666666671</v>
      </c>
      <c r="L5" s="15">
        <f>[1]Agosto!$E$15</f>
        <v>64.041666666666671</v>
      </c>
      <c r="M5" s="15">
        <f>[1]Agosto!$E$16</f>
        <v>58.833333333333336</v>
      </c>
      <c r="N5" s="15">
        <f>[1]Agosto!$E$17</f>
        <v>59.583333333333336</v>
      </c>
      <c r="O5" s="15">
        <f>[1]Agosto!$E$18</f>
        <v>57.666666666666664</v>
      </c>
      <c r="P5" s="15">
        <f>[1]Agosto!$E$19</f>
        <v>53.708333333333336</v>
      </c>
      <c r="Q5" s="15">
        <f>[1]Agosto!$E$20</f>
        <v>65.416666666666671</v>
      </c>
      <c r="R5" s="15">
        <f>[1]Agosto!$E$21</f>
        <v>70.75</v>
      </c>
      <c r="S5" s="15">
        <f>[1]Agosto!$E$22</f>
        <v>62.041666666666664</v>
      </c>
      <c r="T5" s="15">
        <f>[1]Agosto!$E$23</f>
        <v>57.041666666666664</v>
      </c>
      <c r="U5" s="15">
        <f>[1]Agosto!$E$24</f>
        <v>58.916666666666664</v>
      </c>
      <c r="V5" s="15">
        <f>[1]Agosto!$E$25</f>
        <v>68.291666666666671</v>
      </c>
      <c r="W5" s="15">
        <f>[1]Agosto!$E$26</f>
        <v>84.666666666666671</v>
      </c>
      <c r="X5" s="15">
        <f>[1]Agosto!$E$27</f>
        <v>71.458333333333329</v>
      </c>
      <c r="Y5" s="15">
        <f>[1]Agosto!$E$28</f>
        <v>56.333333333333336</v>
      </c>
      <c r="Z5" s="15">
        <f>[1]Agosto!$E$29</f>
        <v>57.333333333333336</v>
      </c>
      <c r="AA5" s="15">
        <f>[1]Agosto!$E$30</f>
        <v>41.916666666666664</v>
      </c>
      <c r="AB5" s="15">
        <f>[1]Agosto!$E$31</f>
        <v>55.166666666666664</v>
      </c>
      <c r="AC5" s="15">
        <f>[1]Agosto!$E$32</f>
        <v>57.916666666666664</v>
      </c>
      <c r="AD5" s="15">
        <f>[1]Agosto!$E$33</f>
        <v>50.125</v>
      </c>
      <c r="AE5" s="15">
        <f>[1]Agosto!$E$34</f>
        <v>40.75</v>
      </c>
      <c r="AF5" s="15">
        <f>[1]Agosto!$E$35</f>
        <v>43.25</v>
      </c>
      <c r="AG5" s="98">
        <f>AVERAGE(B5:AF5)</f>
        <v>64.633064516129053</v>
      </c>
    </row>
    <row r="6" spans="1:33" ht="17.100000000000001" customHeight="1" x14ac:dyDescent="0.2">
      <c r="A6" s="129" t="s">
        <v>0</v>
      </c>
      <c r="B6" s="15">
        <f>[2]Agosto!$E$5</f>
        <v>56.916666666666664</v>
      </c>
      <c r="C6" s="15">
        <f>[2]Agosto!$E$6</f>
        <v>68.208333333333329</v>
      </c>
      <c r="D6" s="15">
        <f>[2]Agosto!$E$7</f>
        <v>96.833333333333329</v>
      </c>
      <c r="E6" s="15">
        <f>[2]Agosto!$E$8</f>
        <v>96.578947368421055</v>
      </c>
      <c r="F6" s="15">
        <f>[2]Agosto!$E$9</f>
        <v>75.666666666666671</v>
      </c>
      <c r="G6" s="15">
        <f>[2]Agosto!$E$10</f>
        <v>58.75</v>
      </c>
      <c r="H6" s="15">
        <f>[2]Agosto!$E$11</f>
        <v>85.125</v>
      </c>
      <c r="I6" s="15">
        <f>[2]Agosto!$E$12</f>
        <v>91.583333333333329</v>
      </c>
      <c r="J6" s="15">
        <f>[2]Agosto!$E$13</f>
        <v>63.583333333333336</v>
      </c>
      <c r="K6" s="15">
        <f>[2]Agosto!$E$14</f>
        <v>68.416666666666671</v>
      </c>
      <c r="L6" s="15">
        <f>[2]Agosto!$E$15</f>
        <v>63.625</v>
      </c>
      <c r="M6" s="15">
        <f>[2]Agosto!$E$16</f>
        <v>54</v>
      </c>
      <c r="N6" s="15">
        <f>[2]Agosto!$E$17</f>
        <v>51.541666666666664</v>
      </c>
      <c r="O6" s="15">
        <f>[2]Agosto!$E$18</f>
        <v>60.041666666666664</v>
      </c>
      <c r="P6" s="15">
        <f>[2]Agosto!$E$19</f>
        <v>76.583333333333329</v>
      </c>
      <c r="Q6" s="15">
        <f>[2]Agosto!$E$20</f>
        <v>79.166666666666671</v>
      </c>
      <c r="R6" s="15">
        <f>[2]Agosto!$E$21</f>
        <v>72.041666666666671</v>
      </c>
      <c r="S6" s="15">
        <f>[2]Agosto!$E$22</f>
        <v>65.458333333333329</v>
      </c>
      <c r="T6" s="15">
        <f>[2]Agosto!$E$23</f>
        <v>60.875</v>
      </c>
      <c r="U6" s="15">
        <f>[2]Agosto!$E$24</f>
        <v>84.916666666666671</v>
      </c>
      <c r="V6" s="15">
        <f>[2]Agosto!$E$25</f>
        <v>88.958333333333329</v>
      </c>
      <c r="W6" s="15">
        <f>[2]Agosto!$E$26</f>
        <v>88.041666666666671</v>
      </c>
      <c r="X6" s="15">
        <f>[2]Agosto!$E$27</f>
        <v>81.916666666666671</v>
      </c>
      <c r="Y6" s="15">
        <f>[2]Agosto!$E$28</f>
        <v>63.458333333333336</v>
      </c>
      <c r="Z6" s="15">
        <f>[2]Agosto!$E$29</f>
        <v>54.625</v>
      </c>
      <c r="AA6" s="15">
        <f>[2]Agosto!$E$30</f>
        <v>46.458333333333336</v>
      </c>
      <c r="AB6" s="15">
        <f>[2]Agosto!$E$31</f>
        <v>52.458333333333336</v>
      </c>
      <c r="AC6" s="15">
        <f>[2]Agosto!$E$32</f>
        <v>57.083333333333336</v>
      </c>
      <c r="AD6" s="15">
        <f>[2]Agosto!$E$33</f>
        <v>54.541666666666664</v>
      </c>
      <c r="AE6" s="15">
        <f>[2]Agosto!$E$34</f>
        <v>44.791666666666664</v>
      </c>
      <c r="AF6" s="15">
        <f>[2]Agosto!$E$35</f>
        <v>56.608695652173914</v>
      </c>
      <c r="AG6" s="96">
        <f t="shared" ref="AG6:AG19" si="1">AVERAGE(B6:AF6)</f>
        <v>68.350139022169728</v>
      </c>
    </row>
    <row r="7" spans="1:33" ht="17.100000000000001" customHeight="1" x14ac:dyDescent="0.2">
      <c r="A7" s="129" t="s">
        <v>1</v>
      </c>
      <c r="B7" s="15">
        <f>[3]Agosto!$E$5</f>
        <v>50.733333333333334</v>
      </c>
      <c r="C7" s="15">
        <f>[3]Agosto!$E$6</f>
        <v>57.6</v>
      </c>
      <c r="D7" s="15">
        <f>[3]Agosto!$E$7</f>
        <v>73.916666666666671</v>
      </c>
      <c r="E7" s="15">
        <f>[3]Agosto!$E$8</f>
        <v>93.888888888888886</v>
      </c>
      <c r="F7" s="15">
        <f>[3]Agosto!$E$9</f>
        <v>95</v>
      </c>
      <c r="G7" s="15">
        <f>[3]Agosto!$E$10</f>
        <v>76.454545454545453</v>
      </c>
      <c r="H7" s="15">
        <f>[3]Agosto!$E$11</f>
        <v>67</v>
      </c>
      <c r="I7" s="15">
        <f>[3]Agosto!$E$12</f>
        <v>72.652173913043484</v>
      </c>
      <c r="J7" s="15">
        <f>[3]Agosto!$E$13</f>
        <v>37.692307692307693</v>
      </c>
      <c r="K7" s="15">
        <f>[3]Agosto!$E$14</f>
        <v>59.869565217391305</v>
      </c>
      <c r="L7" s="15">
        <f>[3]Agosto!$E$15</f>
        <v>63.958333333333336</v>
      </c>
      <c r="M7" s="15">
        <f>[3]Agosto!$E$16</f>
        <v>49.166666666666664</v>
      </c>
      <c r="N7" s="15">
        <f>[3]Agosto!$E$17</f>
        <v>44.75</v>
      </c>
      <c r="O7" s="15">
        <f>[3]Agosto!$E$18</f>
        <v>52.208333333333336</v>
      </c>
      <c r="P7" s="15">
        <f>[3]Agosto!$E$19</f>
        <v>71.25</v>
      </c>
      <c r="Q7" s="15">
        <f>[3]Agosto!$E$20</f>
        <v>80.625</v>
      </c>
      <c r="R7" s="15">
        <f>[3]Agosto!$E$21</f>
        <v>66.625</v>
      </c>
      <c r="S7" s="15">
        <f>[3]Agosto!$E$22</f>
        <v>52.041666666666664</v>
      </c>
      <c r="T7" s="15">
        <f>[3]Agosto!$E$23</f>
        <v>54.125</v>
      </c>
      <c r="U7" s="15">
        <f>[3]Agosto!$E$24</f>
        <v>68.454545454545453</v>
      </c>
      <c r="V7" s="15">
        <f>[3]Agosto!$E$25</f>
        <v>73.714285714285708</v>
      </c>
      <c r="W7" s="15">
        <f>[3]Agosto!$E$26</f>
        <v>92.818181818181813</v>
      </c>
      <c r="X7" s="15">
        <f>[3]Agosto!$E$27</f>
        <v>61.153846153846153</v>
      </c>
      <c r="Y7" s="15">
        <f>[3]Agosto!$E$28</f>
        <v>52.733333333333334</v>
      </c>
      <c r="Z7" s="15">
        <f>[3]Agosto!$E$29</f>
        <v>49.8125</v>
      </c>
      <c r="AA7" s="15">
        <f>[3]Agosto!$E$30</f>
        <v>36.4375</v>
      </c>
      <c r="AB7" s="15">
        <f>[3]Agosto!$E$31</f>
        <v>39.352941176470587</v>
      </c>
      <c r="AC7" s="15">
        <f>[3]Agosto!$E$32</f>
        <v>45.2</v>
      </c>
      <c r="AD7" s="15">
        <f>[3]Agosto!$E$33</f>
        <v>40.857142857142854</v>
      </c>
      <c r="AE7" s="15">
        <f>[3]Agosto!$E$34</f>
        <v>35.307692307692307</v>
      </c>
      <c r="AF7" s="15">
        <f>[3]Agosto!$E$35</f>
        <v>54.928571428571431</v>
      </c>
      <c r="AG7" s="96">
        <f t="shared" si="1"/>
        <v>60.333161980975703</v>
      </c>
    </row>
    <row r="8" spans="1:33" ht="17.100000000000001" customHeight="1" x14ac:dyDescent="0.2">
      <c r="A8" s="129" t="s">
        <v>71</v>
      </c>
      <c r="B8" s="15">
        <f>[4]Agosto!$E$5</f>
        <v>50.791666666666664</v>
      </c>
      <c r="C8" s="15">
        <f>[4]Agosto!$E$6</f>
        <v>60.75</v>
      </c>
      <c r="D8" s="15">
        <f>[4]Agosto!$E$7</f>
        <v>72.25</v>
      </c>
      <c r="E8" s="15">
        <f>[4]Agosto!$E$8</f>
        <v>86.8125</v>
      </c>
      <c r="F8" s="15">
        <f>[4]Agosto!$E$9</f>
        <v>93.111111111111114</v>
      </c>
      <c r="G8" s="15">
        <f>[4]Agosto!$E$10</f>
        <v>97.166666666666671</v>
      </c>
      <c r="H8" s="15">
        <f>[4]Agosto!$E$11</f>
        <v>84.705882352941174</v>
      </c>
      <c r="I8" s="15">
        <f>[4]Agosto!$E$12</f>
        <v>87.5</v>
      </c>
      <c r="J8" s="15">
        <f>[4]Agosto!$E$13</f>
        <v>66.266666666666666</v>
      </c>
      <c r="K8" s="15">
        <f>[4]Agosto!$E$14</f>
        <v>70.875</v>
      </c>
      <c r="L8" s="15">
        <f>[4]Agosto!$E$15</f>
        <v>55.375</v>
      </c>
      <c r="M8" s="15">
        <f>[4]Agosto!$E$16</f>
        <v>43</v>
      </c>
      <c r="N8" s="15">
        <f>[4]Agosto!$E$17</f>
        <v>50.875</v>
      </c>
      <c r="O8" s="15">
        <f>[4]Agosto!$E$18</f>
        <v>51</v>
      </c>
      <c r="P8" s="15">
        <f>[4]Agosto!$E$19</f>
        <v>50.208333333333336</v>
      </c>
      <c r="Q8" s="15">
        <f>[4]Agosto!$E$20</f>
        <v>71.25</v>
      </c>
      <c r="R8" s="15">
        <f>[4]Agosto!$E$21</f>
        <v>64.416666666666671</v>
      </c>
      <c r="S8" s="15">
        <f>[4]Agosto!$E$22</f>
        <v>63.041666666666664</v>
      </c>
      <c r="T8" s="15">
        <f>[4]Agosto!$E$23</f>
        <v>54.541666666666664</v>
      </c>
      <c r="U8" s="15">
        <f>[4]Agosto!$E$24</f>
        <v>49.208333333333336</v>
      </c>
      <c r="V8" s="15">
        <f>[4]Agosto!$E$25</f>
        <v>77.791666666666671</v>
      </c>
      <c r="W8" s="15">
        <f>[4]Agosto!$E$26</f>
        <v>87.714285714285708</v>
      </c>
      <c r="X8" s="15">
        <f>[4]Agosto!$E$27</f>
        <v>62.230769230769234</v>
      </c>
      <c r="Y8" s="15">
        <f>[4]Agosto!$E$28</f>
        <v>52.791666666666664</v>
      </c>
      <c r="Z8" s="15">
        <f>[4]Agosto!$E$29</f>
        <v>57.708333333333336</v>
      </c>
      <c r="AA8" s="15">
        <f>[4]Agosto!$E$30</f>
        <v>42.916666666666664</v>
      </c>
      <c r="AB8" s="15">
        <f>[4]Agosto!$E$31</f>
        <v>53.166666666666664</v>
      </c>
      <c r="AC8" s="15">
        <f>[4]Agosto!$E$32</f>
        <v>58.291666666666664</v>
      </c>
      <c r="AD8" s="15">
        <f>[4]Agosto!$E$33</f>
        <v>48.875</v>
      </c>
      <c r="AE8" s="15">
        <f>[4]Agosto!$E$34</f>
        <v>39.041666666666664</v>
      </c>
      <c r="AF8" s="15">
        <f>[4]Agosto!$E$35</f>
        <v>32.375</v>
      </c>
      <c r="AG8" s="96">
        <f t="shared" si="1"/>
        <v>62.45321123900348</v>
      </c>
    </row>
    <row r="9" spans="1:33" ht="17.100000000000001" customHeight="1" x14ac:dyDescent="0.2">
      <c r="A9" s="129" t="s">
        <v>45</v>
      </c>
      <c r="B9" s="15">
        <f>[5]Agosto!$E$5</f>
        <v>54.625</v>
      </c>
      <c r="C9" s="15">
        <f>[5]Agosto!$E$6</f>
        <v>65.25</v>
      </c>
      <c r="D9" s="15">
        <f>[5]Agosto!$E$7</f>
        <v>88.791666666666671</v>
      </c>
      <c r="E9" s="15">
        <f>[5]Agosto!$E$8</f>
        <v>86.541666666666671</v>
      </c>
      <c r="F9" s="15">
        <f>[5]Agosto!$E$9</f>
        <v>87.958333333333329</v>
      </c>
      <c r="G9" s="15">
        <f>[5]Agosto!$E$10</f>
        <v>79.458333333333329</v>
      </c>
      <c r="H9" s="15">
        <f>[5]Agosto!$E$11</f>
        <v>73</v>
      </c>
      <c r="I9" s="15">
        <f>[5]Agosto!$E$12</f>
        <v>76.625</v>
      </c>
      <c r="J9" s="15">
        <f>[5]Agosto!$E$13</f>
        <v>56.291666666666664</v>
      </c>
      <c r="K9" s="15">
        <f>[5]Agosto!$E$14</f>
        <v>69.208333333333329</v>
      </c>
      <c r="L9" s="15">
        <f>[5]Agosto!$E$15</f>
        <v>67.958333333333329</v>
      </c>
      <c r="M9" s="15">
        <f>[5]Agosto!$E$16</f>
        <v>59.541666666666664</v>
      </c>
      <c r="N9" s="15">
        <f>[5]Agosto!$E$17</f>
        <v>44.708333333333336</v>
      </c>
      <c r="O9" s="15">
        <f>[5]Agosto!$E$18</f>
        <v>51</v>
      </c>
      <c r="P9" s="15">
        <f>[5]Agosto!$E$19</f>
        <v>85.291666666666671</v>
      </c>
      <c r="Q9" s="15">
        <f>[5]Agosto!$E$20</f>
        <v>80.772727272727266</v>
      </c>
      <c r="R9" s="15">
        <f>[5]Agosto!$E$21</f>
        <v>69.166666666666671</v>
      </c>
      <c r="S9" s="15">
        <f>[5]Agosto!$E$22</f>
        <v>60.166666666666664</v>
      </c>
      <c r="T9" s="15">
        <f>[5]Agosto!$E$23</f>
        <v>62.541666666666664</v>
      </c>
      <c r="U9" s="15">
        <f>[5]Agosto!$E$24</f>
        <v>87.666666666666671</v>
      </c>
      <c r="V9" s="15">
        <f>[5]Agosto!$E$25</f>
        <v>86.333333333333329</v>
      </c>
      <c r="W9" s="15">
        <f>[5]Agosto!$E$26</f>
        <v>89.041666666666671</v>
      </c>
      <c r="X9" s="15">
        <f>[5]Agosto!$E$27</f>
        <v>73.625</v>
      </c>
      <c r="Y9" s="15">
        <f>[5]Agosto!$E$28</f>
        <v>57.791666666666664</v>
      </c>
      <c r="Z9" s="15">
        <f>[5]Agosto!$E$29</f>
        <v>46.708333333333336</v>
      </c>
      <c r="AA9" s="15">
        <f>[5]Agosto!$E$30</f>
        <v>47.125</v>
      </c>
      <c r="AB9" s="15">
        <f>[5]Agosto!$E$31</f>
        <v>59.75</v>
      </c>
      <c r="AC9" s="15">
        <f>[5]Agosto!$E$32</f>
        <v>55.833333333333336</v>
      </c>
      <c r="AD9" s="15">
        <f>[5]Agosto!$E$33</f>
        <v>48.333333333333336</v>
      </c>
      <c r="AE9" s="15">
        <f>[5]Agosto!$E$34</f>
        <v>44.583333333333336</v>
      </c>
      <c r="AF9" s="15">
        <f>[5]Agosto!$E$35</f>
        <v>46.666666666666664</v>
      </c>
      <c r="AG9" s="96">
        <f t="shared" si="1"/>
        <v>66.527614858260023</v>
      </c>
    </row>
    <row r="10" spans="1:33" ht="17.100000000000001" customHeight="1" x14ac:dyDescent="0.2">
      <c r="A10" s="129" t="s">
        <v>2</v>
      </c>
      <c r="B10" s="15">
        <f>[6]Agosto!$E$5</f>
        <v>45.875</v>
      </c>
      <c r="C10" s="15">
        <f>[6]Agosto!$E$6</f>
        <v>54.958333333333336</v>
      </c>
      <c r="D10" s="15">
        <f>[6]Agosto!$E$7</f>
        <v>64.083333333333329</v>
      </c>
      <c r="E10" s="15">
        <f>[6]Agosto!$E$8</f>
        <v>84.916666666666671</v>
      </c>
      <c r="F10" s="15">
        <f>[6]Agosto!$E$9</f>
        <v>91.75</v>
      </c>
      <c r="G10" s="15">
        <f>[6]Agosto!$E$10</f>
        <v>85.791666666666671</v>
      </c>
      <c r="H10" s="15">
        <f>[6]Agosto!$E$11</f>
        <v>75.333333333333329</v>
      </c>
      <c r="I10" s="15">
        <f>[6]Agosto!$E$12</f>
        <v>65.208333333333329</v>
      </c>
      <c r="J10" s="15">
        <f>[6]Agosto!$E$13</f>
        <v>63.708333333333336</v>
      </c>
      <c r="K10" s="15">
        <f>[6]Agosto!$E$14</f>
        <v>51.333333333333336</v>
      </c>
      <c r="L10" s="15">
        <f>[6]Agosto!$E$15</f>
        <v>47.875</v>
      </c>
      <c r="M10" s="15">
        <f>[6]Agosto!$E$16</f>
        <v>30.666666666666668</v>
      </c>
      <c r="N10" s="15">
        <f>[6]Agosto!$E$17</f>
        <v>30.333333333333332</v>
      </c>
      <c r="O10" s="15">
        <f>[6]Agosto!$E$18</f>
        <v>31.958333333333332</v>
      </c>
      <c r="P10" s="15">
        <f>[6]Agosto!$E$19</f>
        <v>51.416666666666664</v>
      </c>
      <c r="Q10" s="15">
        <f>[6]Agosto!$E$20</f>
        <v>69.333333333333329</v>
      </c>
      <c r="R10" s="15">
        <f>[6]Agosto!$E$21</f>
        <v>59.958333333333336</v>
      </c>
      <c r="S10" s="15">
        <f>[6]Agosto!$E$22</f>
        <v>46.375</v>
      </c>
      <c r="T10" s="15">
        <f>[6]Agosto!$E$23</f>
        <v>38.583333333333336</v>
      </c>
      <c r="U10" s="15">
        <f>[6]Agosto!$E$24</f>
        <v>70.333333333333329</v>
      </c>
      <c r="V10" s="15">
        <f>[6]Agosto!$E$25</f>
        <v>79.25</v>
      </c>
      <c r="W10" s="15">
        <f>[6]Agosto!$E$26</f>
        <v>91.5</v>
      </c>
      <c r="X10" s="15">
        <f>[6]Agosto!$E$27</f>
        <v>64.458333333333329</v>
      </c>
      <c r="Y10" s="15">
        <f>[6]Agosto!$E$28</f>
        <v>52.541666666666664</v>
      </c>
      <c r="Z10" s="15">
        <f>[6]Agosto!$E$29</f>
        <v>61.833333333333336</v>
      </c>
      <c r="AA10" s="15">
        <f>[6]Agosto!$E$30</f>
        <v>40.791666666666664</v>
      </c>
      <c r="AB10" s="15">
        <f>[6]Agosto!$E$31</f>
        <v>33.166666666666664</v>
      </c>
      <c r="AC10" s="15">
        <f>[6]Agosto!$E$32</f>
        <v>45.208333333333336</v>
      </c>
      <c r="AD10" s="15">
        <f>[6]Agosto!$E$33</f>
        <v>37.375</v>
      </c>
      <c r="AE10" s="15">
        <f>[6]Agosto!$E$34</f>
        <v>32.583333333333336</v>
      </c>
      <c r="AF10" s="15">
        <f>[6]Agosto!$E$35</f>
        <v>42.958333333333336</v>
      </c>
      <c r="AG10" s="96">
        <f t="shared" si="1"/>
        <v>56.1760752688172</v>
      </c>
    </row>
    <row r="11" spans="1:33" ht="17.100000000000001" customHeight="1" x14ac:dyDescent="0.2">
      <c r="A11" s="129" t="s">
        <v>3</v>
      </c>
      <c r="B11" s="15">
        <f>[7]Agosto!$E$5</f>
        <v>52.833333333333336</v>
      </c>
      <c r="C11" s="15">
        <f>[7]Agosto!$E$6</f>
        <v>51.684210526315788</v>
      </c>
      <c r="D11" s="15">
        <f>[7]Agosto!$E$7</f>
        <v>56.523809523809526</v>
      </c>
      <c r="E11" s="15">
        <f>[7]Agosto!$E$8</f>
        <v>57.666666666666664</v>
      </c>
      <c r="F11" s="15">
        <f>[7]Agosto!$E$9</f>
        <v>60</v>
      </c>
      <c r="G11" s="15">
        <f>[7]Agosto!$E$10</f>
        <v>74.941176470588232</v>
      </c>
      <c r="H11" s="15">
        <f>[7]Agosto!$E$11</f>
        <v>49.18181818181818</v>
      </c>
      <c r="I11" s="15">
        <f>[7]Agosto!$E$12</f>
        <v>56.590909090909093</v>
      </c>
      <c r="J11" s="15">
        <f>[7]Agosto!$E$13</f>
        <v>69.315789473684205</v>
      </c>
      <c r="K11" s="15">
        <f>[7]Agosto!$E$14</f>
        <v>53.041666666666664</v>
      </c>
      <c r="L11" s="15">
        <f>[7]Agosto!$E$15</f>
        <v>35.1</v>
      </c>
      <c r="M11" s="15">
        <f>[7]Agosto!$E$16</f>
        <v>44.333333333333336</v>
      </c>
      <c r="N11" s="15">
        <f>[7]Agosto!$E$17</f>
        <v>34.94736842105263</v>
      </c>
      <c r="O11" s="15">
        <f>[7]Agosto!$E$18</f>
        <v>42.916666666666664</v>
      </c>
      <c r="P11" s="15">
        <f>[7]Agosto!$E$19</f>
        <v>30.05263157894737</v>
      </c>
      <c r="Q11" s="15">
        <f>[7]Agosto!$E$20</f>
        <v>35</v>
      </c>
      <c r="R11" s="15">
        <f>[7]Agosto!$E$21</f>
        <v>41.307692307692307</v>
      </c>
      <c r="S11" s="15">
        <f>[7]Agosto!$E$22</f>
        <v>35.46153846153846</v>
      </c>
      <c r="T11" s="15">
        <f>[7]Agosto!$E$23</f>
        <v>41.208333333333336</v>
      </c>
      <c r="U11" s="15">
        <f>[7]Agosto!$E$24</f>
        <v>35.529411764705884</v>
      </c>
      <c r="V11" s="15">
        <f>[7]Agosto!$E$25</f>
        <v>39.5</v>
      </c>
      <c r="W11" s="15">
        <f>[7]Agosto!$E$26</f>
        <v>47.705882352941174</v>
      </c>
      <c r="X11" s="15">
        <f>[7]Agosto!$E$27</f>
        <v>49.608695652173914</v>
      </c>
      <c r="Y11" s="15">
        <f>[7]Agosto!$E$28</f>
        <v>40.875</v>
      </c>
      <c r="Z11" s="15">
        <f>[7]Agosto!$E$29</f>
        <v>63.466666666666669</v>
      </c>
      <c r="AA11" s="15">
        <f>[7]Agosto!$E$30</f>
        <v>26.166666666666668</v>
      </c>
      <c r="AB11" s="15">
        <f>[7]Agosto!$E$31</f>
        <v>50.333333333333336</v>
      </c>
      <c r="AC11" s="15">
        <f>[7]Agosto!$E$32</f>
        <v>47.80952380952381</v>
      </c>
      <c r="AD11" s="15">
        <f>[7]Agosto!$E$33</f>
        <v>36.4</v>
      </c>
      <c r="AE11" s="15">
        <f>[7]Agosto!$E$34</f>
        <v>30.117647058823529</v>
      </c>
      <c r="AF11" s="15">
        <f>[7]Agosto!$E$35</f>
        <v>33.863636363636367</v>
      </c>
      <c r="AG11" s="96">
        <f t="shared" si="1"/>
        <v>45.918819603381515</v>
      </c>
    </row>
    <row r="12" spans="1:33" ht="17.100000000000001" customHeight="1" x14ac:dyDescent="0.2">
      <c r="A12" s="129" t="s">
        <v>4</v>
      </c>
      <c r="B12" s="15">
        <f>[8]Agosto!$E$5</f>
        <v>51.909090909090907</v>
      </c>
      <c r="C12" s="15">
        <f>[8]Agosto!$E$6</f>
        <v>51.666666666666664</v>
      </c>
      <c r="D12" s="15">
        <f>[8]Agosto!$E$7</f>
        <v>35.384615384615387</v>
      </c>
      <c r="E12" s="15">
        <f>[8]Agosto!$E$8</f>
        <v>63.846153846153847</v>
      </c>
      <c r="F12" s="15">
        <f>[8]Agosto!$E$9</f>
        <v>70</v>
      </c>
      <c r="G12" s="15">
        <f>[8]Agosto!$E$10</f>
        <v>79.071428571428569</v>
      </c>
      <c r="H12" s="15">
        <f>[8]Agosto!$E$11</f>
        <v>54.230769230769234</v>
      </c>
      <c r="I12" s="15">
        <f>[8]Agosto!$E$12</f>
        <v>50.75</v>
      </c>
      <c r="J12" s="15">
        <f>[8]Agosto!$E$13</f>
        <v>74.529411764705884</v>
      </c>
      <c r="K12" s="15">
        <f>[8]Agosto!$E$14</f>
        <v>38.866666666666667</v>
      </c>
      <c r="L12" s="15">
        <f>[8]Agosto!$E$15</f>
        <v>32.227272727272727</v>
      </c>
      <c r="M12" s="15">
        <f>[8]Agosto!$E$16</f>
        <v>22.916666666666668</v>
      </c>
      <c r="N12" s="15">
        <f>[8]Agosto!$E$17</f>
        <v>21.357142857142858</v>
      </c>
      <c r="O12" s="15">
        <f>[8]Agosto!$E$18</f>
        <v>23.8</v>
      </c>
      <c r="P12" s="15">
        <f>[8]Agosto!$E$19</f>
        <v>20.222222222222221</v>
      </c>
      <c r="Q12" s="15">
        <f>[8]Agosto!$E$20</f>
        <v>36.333333333333336</v>
      </c>
      <c r="R12" s="15">
        <f>[8]Agosto!$E$21</f>
        <v>38.727272727272727</v>
      </c>
      <c r="S12" s="15">
        <f>[8]Agosto!$E$22</f>
        <v>35.454545454545453</v>
      </c>
      <c r="T12" s="15">
        <f>[8]Agosto!$E$23</f>
        <v>38.81818181818182</v>
      </c>
      <c r="U12" s="15">
        <f>[8]Agosto!$E$24</f>
        <v>29.545454545454547</v>
      </c>
      <c r="V12" s="15">
        <f>[8]Agosto!$E$25</f>
        <v>50.090909090909093</v>
      </c>
      <c r="W12" s="15">
        <f>[8]Agosto!$E$26</f>
        <v>58.230769230769234</v>
      </c>
      <c r="X12" s="15">
        <f>[8]Agosto!$E$27</f>
        <v>32.307692307692307</v>
      </c>
      <c r="Y12" s="15">
        <f>[8]Agosto!$E$28</f>
        <v>36.888888888888886</v>
      </c>
      <c r="Z12" s="15">
        <f>[8]Agosto!$E$29</f>
        <v>66.5</v>
      </c>
      <c r="AA12" s="15">
        <f>[8]Agosto!$E$30</f>
        <v>36.230769230769234</v>
      </c>
      <c r="AB12" s="15">
        <f>[8]Agosto!$E$31</f>
        <v>34.411764705882355</v>
      </c>
      <c r="AC12" s="15">
        <f>[8]Agosto!$E$32</f>
        <v>38.571428571428569</v>
      </c>
      <c r="AD12" s="15">
        <f>[8]Agosto!$E$33</f>
        <v>29.833333333333332</v>
      </c>
      <c r="AE12" s="15">
        <f>[8]Agosto!$E$34</f>
        <v>26.363636363636363</v>
      </c>
      <c r="AF12" s="15">
        <f>[8]Agosto!$E$35</f>
        <v>25.181818181818183</v>
      </c>
      <c r="AG12" s="96">
        <f t="shared" si="1"/>
        <v>42.073158235397329</v>
      </c>
    </row>
    <row r="13" spans="1:33" ht="17.100000000000001" customHeight="1" x14ac:dyDescent="0.2">
      <c r="A13" s="129" t="s">
        <v>5</v>
      </c>
      <c r="B13" s="15">
        <f>[9]Agosto!$E$5</f>
        <v>49.208333333333336</v>
      </c>
      <c r="C13" s="15">
        <f>[9]Agosto!$E$6</f>
        <v>58.583333333333336</v>
      </c>
      <c r="D13" s="15">
        <f>[9]Agosto!$E$7</f>
        <v>56.125</v>
      </c>
      <c r="E13" s="15">
        <f>[9]Agosto!$E$8</f>
        <v>75.571428571428569</v>
      </c>
      <c r="F13" s="15" t="str">
        <f>[9]Agosto!$E$9</f>
        <v>*</v>
      </c>
      <c r="G13" s="15" t="str">
        <f>[9]Agosto!$E$10</f>
        <v>*</v>
      </c>
      <c r="H13" s="15">
        <f>[9]Agosto!$E$11</f>
        <v>66.63636363636364</v>
      </c>
      <c r="I13" s="15">
        <f>[9]Agosto!$E$12</f>
        <v>68.5</v>
      </c>
      <c r="J13" s="15">
        <f>[9]Agosto!$E$13</f>
        <v>42.166666666666664</v>
      </c>
      <c r="K13" s="15">
        <f>[9]Agosto!$E$14</f>
        <v>43.458333333333336</v>
      </c>
      <c r="L13" s="15">
        <f>[9]Agosto!$E$15</f>
        <v>53.083333333333336</v>
      </c>
      <c r="M13" s="15">
        <f>[9]Agosto!$E$16</f>
        <v>40.791666666666664</v>
      </c>
      <c r="N13" s="15">
        <f>[9]Agosto!$E$17</f>
        <v>49</v>
      </c>
      <c r="O13" s="15" t="str">
        <f>[9]Agosto!$E$18</f>
        <v>*</v>
      </c>
      <c r="P13" s="15" t="str">
        <f>[9]Agosto!$E$19</f>
        <v>*</v>
      </c>
      <c r="Q13" s="15">
        <f>[9]Agosto!$E$20</f>
        <v>55.666666666666664</v>
      </c>
      <c r="R13" s="15">
        <f>[9]Agosto!$E$21</f>
        <v>60.916666666666664</v>
      </c>
      <c r="S13" s="15">
        <f>[9]Agosto!$E$22</f>
        <v>50.5</v>
      </c>
      <c r="T13" s="15">
        <f>[9]Agosto!$E$23</f>
        <v>46.333333333333336</v>
      </c>
      <c r="U13" s="15">
        <f>[9]Agosto!$E$24</f>
        <v>83.2</v>
      </c>
      <c r="V13" s="15" t="str">
        <f>[9]Agosto!$E$25</f>
        <v>*</v>
      </c>
      <c r="W13" s="15">
        <f>[9]Agosto!$E$26</f>
        <v>81</v>
      </c>
      <c r="X13" s="15">
        <f>[9]Agosto!$E$27</f>
        <v>79.25</v>
      </c>
      <c r="Y13" s="15">
        <f>[9]Agosto!$E$28</f>
        <v>56.125</v>
      </c>
      <c r="Z13" s="15">
        <f>[9]Agosto!$E$29</f>
        <v>42.25</v>
      </c>
      <c r="AA13" s="15">
        <f>[9]Agosto!$E$30</f>
        <v>26</v>
      </c>
      <c r="AB13" s="15" t="str">
        <f>[9]Agosto!$E$31</f>
        <v>*</v>
      </c>
      <c r="AC13" s="15" t="str">
        <f>[9]Agosto!$E$32</f>
        <v>*</v>
      </c>
      <c r="AD13" s="15" t="str">
        <f>[9]Agosto!$E$33</f>
        <v>*</v>
      </c>
      <c r="AE13" s="15" t="str">
        <f>[9]Agosto!$E$34</f>
        <v>*</v>
      </c>
      <c r="AF13" s="15" t="str">
        <f>[9]Agosto!$E$35</f>
        <v>*</v>
      </c>
      <c r="AG13" s="96">
        <f t="shared" si="1"/>
        <v>56.398386930529782</v>
      </c>
    </row>
    <row r="14" spans="1:33" ht="17.100000000000001" customHeight="1" x14ac:dyDescent="0.2">
      <c r="A14" s="129" t="s">
        <v>47</v>
      </c>
      <c r="B14" s="15">
        <f>[10]Agosto!$E$5</f>
        <v>66.833333333333329</v>
      </c>
      <c r="C14" s="15">
        <f>[10]Agosto!$E$6</f>
        <v>53.958333333333336</v>
      </c>
      <c r="D14" s="15">
        <f>[10]Agosto!$E$7</f>
        <v>52.208333333333336</v>
      </c>
      <c r="E14" s="15">
        <f>[10]Agosto!$E$8</f>
        <v>61.583333333333336</v>
      </c>
      <c r="F14" s="15">
        <f>[10]Agosto!$E$9</f>
        <v>69.625</v>
      </c>
      <c r="G14" s="15">
        <f>[10]Agosto!$E$10</f>
        <v>75.083333333333329</v>
      </c>
      <c r="H14" s="15">
        <f>[10]Agosto!$E$11</f>
        <v>66.083333333333329</v>
      </c>
      <c r="I14" s="15">
        <f>[10]Agosto!$E$12</f>
        <v>50.625</v>
      </c>
      <c r="J14" s="15">
        <f>[10]Agosto!$E$13</f>
        <v>71.875</v>
      </c>
      <c r="K14" s="15">
        <f>[10]Agosto!$E$14</f>
        <v>51.791666666666664</v>
      </c>
      <c r="L14" s="15">
        <f>[10]Agosto!$E$15</f>
        <v>36.458333333333336</v>
      </c>
      <c r="M14" s="15">
        <f>[10]Agosto!$E$16</f>
        <v>31.1</v>
      </c>
      <c r="N14" s="15">
        <f>[10]Agosto!$E$17</f>
        <v>24.863636363636363</v>
      </c>
      <c r="O14" s="15">
        <f>[10]Agosto!$E$18</f>
        <v>31.368421052631579</v>
      </c>
      <c r="P14" s="15">
        <f>[10]Agosto!$E$19</f>
        <v>26</v>
      </c>
      <c r="Q14" s="15">
        <f>[10]Agosto!$E$20</f>
        <v>43.375</v>
      </c>
      <c r="R14" s="15">
        <f>[10]Agosto!$E$21</f>
        <v>48.416666666666664</v>
      </c>
      <c r="S14" s="15">
        <f>[10]Agosto!$E$22</f>
        <v>44.5</v>
      </c>
      <c r="T14" s="15">
        <f>[10]Agosto!$E$23</f>
        <v>40.875</v>
      </c>
      <c r="U14" s="15">
        <f>[10]Agosto!$E$24</f>
        <v>47.875</v>
      </c>
      <c r="V14" s="15">
        <f>[10]Agosto!$E$25</f>
        <v>75.125</v>
      </c>
      <c r="W14" s="15">
        <f>[10]Agosto!$E$26</f>
        <v>62.583333333333336</v>
      </c>
      <c r="X14" s="15">
        <f>[10]Agosto!$E$27</f>
        <v>47.958333333333336</v>
      </c>
      <c r="Y14" s="15">
        <f>[10]Agosto!$E$28</f>
        <v>40.625</v>
      </c>
      <c r="Z14" s="15">
        <f>[10]Agosto!$E$29</f>
        <v>71.041666666666671</v>
      </c>
      <c r="AA14" s="15">
        <f>[10]Agosto!$E$30</f>
        <v>49.541666666666664</v>
      </c>
      <c r="AB14" s="15">
        <f>[10]Agosto!$E$31</f>
        <v>37.833333333333336</v>
      </c>
      <c r="AC14" s="15">
        <f>[10]Agosto!$E$32</f>
        <v>45.666666666666664</v>
      </c>
      <c r="AD14" s="15">
        <f>[10]Agosto!$E$33</f>
        <v>38.958333333333336</v>
      </c>
      <c r="AE14" s="15">
        <f>[10]Agosto!$E$34</f>
        <v>34</v>
      </c>
      <c r="AF14" s="15">
        <f>[10]Agosto!$E$35</f>
        <v>36.75</v>
      </c>
      <c r="AG14" s="96">
        <f>AVERAGE(B14:AF14)</f>
        <v>49.502647013427996</v>
      </c>
    </row>
    <row r="15" spans="1:33" ht="17.100000000000001" customHeight="1" x14ac:dyDescent="0.2">
      <c r="A15" s="129" t="s">
        <v>6</v>
      </c>
      <c r="B15" s="15">
        <f>[11]Agosto!$E$5</f>
        <v>69.833333333333329</v>
      </c>
      <c r="C15" s="15">
        <f>[11]Agosto!$E$6</f>
        <v>63.916666666666664</v>
      </c>
      <c r="D15" s="15">
        <f>[11]Agosto!$E$7</f>
        <v>64.041666666666671</v>
      </c>
      <c r="E15" s="15">
        <f>[11]Agosto!$E$8</f>
        <v>66.416666666666671</v>
      </c>
      <c r="F15" s="15">
        <f>[11]Agosto!$E$9</f>
        <v>75.166666666666671</v>
      </c>
      <c r="G15" s="15">
        <f>[11]Agosto!$E$10</f>
        <v>70.791666666666671</v>
      </c>
      <c r="H15" s="15">
        <f>[11]Agosto!$E$11</f>
        <v>67.916666666666671</v>
      </c>
      <c r="I15" s="15">
        <f>[11]Agosto!$E$12</f>
        <v>63</v>
      </c>
      <c r="J15" s="15">
        <f>[11]Agosto!$E$13</f>
        <v>66.416666666666671</v>
      </c>
      <c r="K15" s="15">
        <f>[11]Agosto!$E$14</f>
        <v>47</v>
      </c>
      <c r="L15" s="15">
        <f>[11]Agosto!$E$15</f>
        <v>46.25</v>
      </c>
      <c r="M15" s="15">
        <f>[11]Agosto!$E$16</f>
        <v>43.166666666666664</v>
      </c>
      <c r="N15" s="15">
        <f>[11]Agosto!$E$17</f>
        <v>36.916666666666664</v>
      </c>
      <c r="O15" s="15">
        <f>[11]Agosto!$E$18</f>
        <v>45.545454545454547</v>
      </c>
      <c r="P15" s="15">
        <f>[11]Agosto!$E$19</f>
        <v>40.291666666666664</v>
      </c>
      <c r="Q15" s="15">
        <f>[11]Agosto!$E$20</f>
        <v>48.916666666666664</v>
      </c>
      <c r="R15" s="15">
        <f>[11]Agosto!$E$21</f>
        <v>54.25</v>
      </c>
      <c r="S15" s="15">
        <f>[11]Agosto!$E$22</f>
        <v>47.541666666666664</v>
      </c>
      <c r="T15" s="15">
        <f>[11]Agosto!$E$23</f>
        <v>44.75</v>
      </c>
      <c r="U15" s="15">
        <f>[11]Agosto!$E$24</f>
        <v>72.375</v>
      </c>
      <c r="V15" s="15">
        <f>[11]Agosto!$E$25</f>
        <v>70.5</v>
      </c>
      <c r="W15" s="15">
        <f>[11]Agosto!$E$26</f>
        <v>68.583333333333329</v>
      </c>
      <c r="X15" s="15">
        <f>[11]Agosto!$E$27</f>
        <v>59.5</v>
      </c>
      <c r="Y15" s="15">
        <f>[11]Agosto!$E$28</f>
        <v>55</v>
      </c>
      <c r="Z15" s="15">
        <f>[11]Agosto!$E$29</f>
        <v>58.083333333333336</v>
      </c>
      <c r="AA15" s="15">
        <f>[11]Agosto!$E$30</f>
        <v>37.958333333333336</v>
      </c>
      <c r="AB15" s="15">
        <f>[11]Agosto!$E$31</f>
        <v>36.875</v>
      </c>
      <c r="AC15" s="15">
        <f>[11]Agosto!$E$32</f>
        <v>46.173913043478258</v>
      </c>
      <c r="AD15" s="15">
        <f>[11]Agosto!$E$33</f>
        <v>45.708333333333336</v>
      </c>
      <c r="AE15" s="15">
        <f>[11]Agosto!$E$34</f>
        <v>47.75</v>
      </c>
      <c r="AF15" s="15">
        <f>[11]Agosto!$E$35</f>
        <v>52.083333333333336</v>
      </c>
      <c r="AG15" s="96">
        <f t="shared" si="1"/>
        <v>55.249011857707494</v>
      </c>
    </row>
    <row r="16" spans="1:33" ht="17.100000000000001" customHeight="1" x14ac:dyDescent="0.2">
      <c r="A16" s="129" t="s">
        <v>7</v>
      </c>
      <c r="B16" s="15">
        <f>[12]Agosto!$E$5</f>
        <v>49.333333333333336</v>
      </c>
      <c r="C16" s="15">
        <f>[12]Agosto!$E$6</f>
        <v>62.708333333333336</v>
      </c>
      <c r="D16" s="15">
        <f>[12]Agosto!$E$7</f>
        <v>90.541666666666671</v>
      </c>
      <c r="E16" s="15">
        <f>[12]Agosto!$E$8</f>
        <v>94.666666666666671</v>
      </c>
      <c r="F16" s="15">
        <f>[12]Agosto!$E$9</f>
        <v>96.041666666666671</v>
      </c>
      <c r="G16" s="15">
        <f>[12]Agosto!$E$10</f>
        <v>88.083333333333329</v>
      </c>
      <c r="H16" s="15">
        <f>[12]Agosto!$E$11</f>
        <v>87.041666666666671</v>
      </c>
      <c r="I16" s="15">
        <f>[12]Agosto!$E$12</f>
        <v>90.708333333333329</v>
      </c>
      <c r="J16" s="15">
        <f>[12]Agosto!$E$13</f>
        <v>66.875</v>
      </c>
      <c r="K16" s="15">
        <f>[12]Agosto!$E$14</f>
        <v>62.375</v>
      </c>
      <c r="L16" s="15">
        <f>[12]Agosto!$E$15</f>
        <v>55.625</v>
      </c>
      <c r="M16" s="15">
        <f>[12]Agosto!$E$16</f>
        <v>38.708333333333336</v>
      </c>
      <c r="N16" s="15">
        <f>[12]Agosto!$E$17</f>
        <v>41.958333333333336</v>
      </c>
      <c r="O16" s="15">
        <f>[12]Agosto!$E$18</f>
        <v>45.583333333333336</v>
      </c>
      <c r="P16" s="15">
        <f>[12]Agosto!$E$19</f>
        <v>76.833333333333329</v>
      </c>
      <c r="Q16" s="15">
        <f>[12]Agosto!$E$20</f>
        <v>83.791666666666671</v>
      </c>
      <c r="R16" s="15">
        <f>[12]Agosto!$E$21</f>
        <v>69.791666666666671</v>
      </c>
      <c r="S16" s="15">
        <f>[12]Agosto!$E$22</f>
        <v>58.958333333333336</v>
      </c>
      <c r="T16" s="15">
        <f>[12]Agosto!$E$23</f>
        <v>50.5</v>
      </c>
      <c r="U16" s="15">
        <f>[12]Agosto!$E$24</f>
        <v>78.041666666666671</v>
      </c>
      <c r="V16" s="15">
        <f>[12]Agosto!$E$25</f>
        <v>89.916666666666671</v>
      </c>
      <c r="W16" s="15">
        <f>[12]Agosto!$E$26</f>
        <v>95.25</v>
      </c>
      <c r="X16" s="15">
        <f>[12]Agosto!$E$27</f>
        <v>83.541666666666671</v>
      </c>
      <c r="Y16" s="15">
        <f>[12]Agosto!$E$28</f>
        <v>60.708333333333336</v>
      </c>
      <c r="Z16" s="15">
        <f>[12]Agosto!$E$29</f>
        <v>57.291666666666664</v>
      </c>
      <c r="AA16" s="15">
        <f>[12]Agosto!$E$30</f>
        <v>42.5</v>
      </c>
      <c r="AB16" s="15">
        <f>[12]Agosto!$E$31</f>
        <v>45.333333333333336</v>
      </c>
      <c r="AC16" s="15">
        <f>[12]Agosto!$E$32</f>
        <v>53.583333333333336</v>
      </c>
      <c r="AD16" s="15">
        <f>[12]Agosto!$E$33</f>
        <v>47.75</v>
      </c>
      <c r="AE16" s="15">
        <f>[12]Agosto!$E$34</f>
        <v>37.625</v>
      </c>
      <c r="AF16" s="15">
        <f>[12]Agosto!$E$35</f>
        <v>44.958333333333336</v>
      </c>
      <c r="AG16" s="96">
        <f t="shared" si="1"/>
        <v>66.020161290322591</v>
      </c>
    </row>
    <row r="17" spans="1:33" ht="17.100000000000001" customHeight="1" x14ac:dyDescent="0.2">
      <c r="A17" s="129" t="s">
        <v>8</v>
      </c>
      <c r="B17" s="15">
        <f>[13]Agosto!$E$5</f>
        <v>62.666666666666664</v>
      </c>
      <c r="C17" s="15">
        <f>[13]Agosto!$E$6</f>
        <v>71.458333333333329</v>
      </c>
      <c r="D17" s="15">
        <f>[13]Agosto!$E$7</f>
        <v>98.875</v>
      </c>
      <c r="E17" s="15">
        <f>[13]Agosto!$E$8</f>
        <v>95</v>
      </c>
      <c r="F17" s="15">
        <f>[13]Agosto!$E$9</f>
        <v>83.913043478260875</v>
      </c>
      <c r="G17" s="15">
        <f>[13]Agosto!$E$10</f>
        <v>76.375</v>
      </c>
      <c r="H17" s="15">
        <f>[13]Agosto!$E$11</f>
        <v>86.8</v>
      </c>
      <c r="I17" s="15">
        <f>[13]Agosto!$E$12</f>
        <v>93.041666666666671</v>
      </c>
      <c r="J17" s="15">
        <f>[13]Agosto!$E$13</f>
        <v>71</v>
      </c>
      <c r="K17" s="15">
        <f>[13]Agosto!$E$14</f>
        <v>74.875</v>
      </c>
      <c r="L17" s="15">
        <f>[13]Agosto!$E$15</f>
        <v>64.875</v>
      </c>
      <c r="M17" s="15">
        <f>[13]Agosto!$E$16</f>
        <v>60.333333333333336</v>
      </c>
      <c r="N17" s="15">
        <f>[13]Agosto!$E$17</f>
        <v>52.958333333333336</v>
      </c>
      <c r="O17" s="15">
        <f>[13]Agosto!$E$18</f>
        <v>55.541666666666664</v>
      </c>
      <c r="P17" s="15">
        <f>[13]Agosto!$E$19</f>
        <v>71.125</v>
      </c>
      <c r="Q17" s="15">
        <f>[13]Agosto!$E$20</f>
        <v>76.352941176470594</v>
      </c>
      <c r="R17" s="15">
        <f>[13]Agosto!$E$21</f>
        <v>74.458333333333329</v>
      </c>
      <c r="S17" s="15">
        <f>[13]Agosto!$E$22</f>
        <v>67.875</v>
      </c>
      <c r="T17" s="15">
        <f>[13]Agosto!$E$23</f>
        <v>58.583333333333336</v>
      </c>
      <c r="U17" s="15">
        <f>[13]Agosto!$E$24</f>
        <v>83.583333333333329</v>
      </c>
      <c r="V17" s="15">
        <f>[13]Agosto!$E$25</f>
        <v>91.25</v>
      </c>
      <c r="W17" s="15">
        <f>[13]Agosto!$E$26</f>
        <v>87.541666666666671</v>
      </c>
      <c r="X17" s="15">
        <f>[13]Agosto!$E$27</f>
        <v>78</v>
      </c>
      <c r="Y17" s="15">
        <f>[13]Agosto!$E$28</f>
        <v>67.041666666666671</v>
      </c>
      <c r="Z17" s="15">
        <f>[13]Agosto!$E$29</f>
        <v>62.375</v>
      </c>
      <c r="AA17" s="15">
        <f>[13]Agosto!$E$30</f>
        <v>51.375</v>
      </c>
      <c r="AB17" s="15">
        <f>[13]Agosto!$E$31</f>
        <v>55.583333333333336</v>
      </c>
      <c r="AC17" s="15">
        <f>[13]Agosto!$E$32</f>
        <v>61.208333333333336</v>
      </c>
      <c r="AD17" s="15">
        <f>[13]Agosto!$E$33</f>
        <v>58.916666666666664</v>
      </c>
      <c r="AE17" s="15">
        <f>[13]Agosto!$E$34</f>
        <v>47.458333333333336</v>
      </c>
      <c r="AF17" s="15">
        <f>[13]Agosto!$E$35</f>
        <v>53.166666666666664</v>
      </c>
      <c r="AG17" s="96">
        <f t="shared" si="1"/>
        <v>70.761537139399934</v>
      </c>
    </row>
    <row r="18" spans="1:33" ht="17.100000000000001" customHeight="1" x14ac:dyDescent="0.2">
      <c r="A18" s="129" t="s">
        <v>9</v>
      </c>
      <c r="B18" s="15">
        <f>[14]Agosto!$E$5</f>
        <v>48.541666666666664</v>
      </c>
      <c r="C18" s="15">
        <f>[14]Agosto!$E$6</f>
        <v>63.541666666666664</v>
      </c>
      <c r="D18" s="15">
        <f>[14]Agosto!$E$7</f>
        <v>86.458333333333329</v>
      </c>
      <c r="E18" s="15">
        <f>[14]Agosto!$E$8</f>
        <v>93.416666666666671</v>
      </c>
      <c r="F18" s="15">
        <f>[14]Agosto!$E$9</f>
        <v>94.208333333333329</v>
      </c>
      <c r="G18" s="15">
        <f>[14]Agosto!$E$10</f>
        <v>90.25</v>
      </c>
      <c r="H18" s="15">
        <f>[14]Agosto!$E$11</f>
        <v>87.458333333333329</v>
      </c>
      <c r="I18" s="15">
        <f>[14]Agosto!$E$12</f>
        <v>88.375</v>
      </c>
      <c r="J18" s="15">
        <f>[14]Agosto!$E$13</f>
        <v>68.583333333333329</v>
      </c>
      <c r="K18" s="15">
        <f>[14]Agosto!$E$14</f>
        <v>67.458333333333329</v>
      </c>
      <c r="L18" s="15">
        <f>[14]Agosto!$E$15</f>
        <v>55.333333333333336</v>
      </c>
      <c r="M18" s="15">
        <f>[14]Agosto!$E$16</f>
        <v>43.166666666666664</v>
      </c>
      <c r="N18" s="15">
        <f>[14]Agosto!$E$17</f>
        <v>47.916666666666664</v>
      </c>
      <c r="O18" s="15">
        <f>[14]Agosto!$E$18</f>
        <v>51.041666666666664</v>
      </c>
      <c r="P18" s="15">
        <f>[14]Agosto!$E$19</f>
        <v>66</v>
      </c>
      <c r="Q18" s="15">
        <f>[14]Agosto!$E$20</f>
        <v>79.458333333333329</v>
      </c>
      <c r="R18" s="15">
        <f>[14]Agosto!$E$21</f>
        <v>70</v>
      </c>
      <c r="S18" s="15">
        <f>[14]Agosto!$E$22</f>
        <v>62.291666666666664</v>
      </c>
      <c r="T18" s="15">
        <f>[14]Agosto!$E$23</f>
        <v>52.041666666666664</v>
      </c>
      <c r="U18" s="15">
        <f>[14]Agosto!$E$24</f>
        <v>67.5</v>
      </c>
      <c r="V18" s="15">
        <f>[14]Agosto!$E$25</f>
        <v>82.521739130434781</v>
      </c>
      <c r="W18" s="15">
        <f>[14]Agosto!$E$26</f>
        <v>93.291666666666671</v>
      </c>
      <c r="X18" s="15">
        <f>[14]Agosto!$E$27</f>
        <v>78.166666666666671</v>
      </c>
      <c r="Y18" s="15">
        <f>[14]Agosto!$E$28</f>
        <v>57.565217391304351</v>
      </c>
      <c r="Z18" s="15">
        <f>[14]Agosto!$E$29</f>
        <v>61.043478260869563</v>
      </c>
      <c r="AA18" s="15">
        <f>[14]Agosto!$E$30</f>
        <v>42.333333333333336</v>
      </c>
      <c r="AB18" s="15">
        <f>[14]Agosto!$E$31</f>
        <v>47.083333333333336</v>
      </c>
      <c r="AC18" s="15">
        <f>[14]Agosto!$E$32</f>
        <v>58.25</v>
      </c>
      <c r="AD18" s="15">
        <f>[14]Agosto!$E$33</f>
        <v>49.958333333333336</v>
      </c>
      <c r="AE18" s="15">
        <f>[14]Agosto!$E$34</f>
        <v>38</v>
      </c>
      <c r="AF18" s="15">
        <f>[14]Agosto!$E$35</f>
        <v>38.208333333333336</v>
      </c>
      <c r="AG18" s="96">
        <f t="shared" si="1"/>
        <v>65.466573165030383</v>
      </c>
    </row>
    <row r="19" spans="1:33" ht="17.100000000000001" customHeight="1" x14ac:dyDescent="0.2">
      <c r="A19" s="129" t="s">
        <v>46</v>
      </c>
      <c r="B19" s="15">
        <f>[15]Agosto!$E$5</f>
        <v>49.125</v>
      </c>
      <c r="C19" s="15">
        <f>[15]Agosto!$E$6</f>
        <v>51.958333333333336</v>
      </c>
      <c r="D19" s="15">
        <f>[15]Agosto!$E$7</f>
        <v>81.818181818181813</v>
      </c>
      <c r="E19" s="15">
        <f>[15]Agosto!$E$8</f>
        <v>93.625</v>
      </c>
      <c r="F19" s="15" t="str">
        <f>[15]Agosto!$E$9</f>
        <v>*</v>
      </c>
      <c r="G19" s="15">
        <f>[15]Agosto!$E$10</f>
        <v>68.545454545454547</v>
      </c>
      <c r="H19" s="15">
        <f>[15]Agosto!$E$11</f>
        <v>69.411764705882348</v>
      </c>
      <c r="I19" s="15">
        <f>[15]Agosto!$E$12</f>
        <v>80.416666666666671</v>
      </c>
      <c r="J19" s="15">
        <f>[15]Agosto!$E$13</f>
        <v>55.416666666666664</v>
      </c>
      <c r="K19" s="15">
        <f>[15]Agosto!$E$14</f>
        <v>62.25</v>
      </c>
      <c r="L19" s="15">
        <f>[15]Agosto!$E$15</f>
        <v>57.739130434782609</v>
      </c>
      <c r="M19" s="15">
        <f>[15]Agosto!$E$16</f>
        <v>48.916666666666664</v>
      </c>
      <c r="N19" s="15">
        <f>[15]Agosto!$E$17</f>
        <v>46.708333333333336</v>
      </c>
      <c r="O19" s="15">
        <f>[15]Agosto!$E$18</f>
        <v>56.208333333333336</v>
      </c>
      <c r="P19" s="15">
        <f>[15]Agosto!$E$19</f>
        <v>83.583333333333329</v>
      </c>
      <c r="Q19" s="15">
        <f>[15]Agosto!$E$20</f>
        <v>74.5</v>
      </c>
      <c r="R19" s="15">
        <f>[15]Agosto!$E$21</f>
        <v>64.958333333333329</v>
      </c>
      <c r="S19" s="15">
        <f>[15]Agosto!$E$22</f>
        <v>51.541666666666664</v>
      </c>
      <c r="T19" s="15">
        <f>[15]Agosto!$E$23</f>
        <v>57.166666666666664</v>
      </c>
      <c r="U19" s="15">
        <f>[15]Agosto!$E$24</f>
        <v>82.625</v>
      </c>
      <c r="V19" s="15">
        <f>[15]Agosto!$E$25</f>
        <v>86.818181818181813</v>
      </c>
      <c r="W19" s="15">
        <f>[15]Agosto!$E$26</f>
        <v>89.5</v>
      </c>
      <c r="X19" s="15">
        <f>[15]Agosto!$E$27</f>
        <v>63.2</v>
      </c>
      <c r="Y19" s="15">
        <f>[15]Agosto!$E$28</f>
        <v>61.5</v>
      </c>
      <c r="Z19" s="15">
        <f>[15]Agosto!$E$29</f>
        <v>49.416666666666664</v>
      </c>
      <c r="AA19" s="15">
        <f>[15]Agosto!$E$30</f>
        <v>36.782608695652172</v>
      </c>
      <c r="AB19" s="15">
        <f>[15]Agosto!$E$31</f>
        <v>35.666666666666664</v>
      </c>
      <c r="AC19" s="15">
        <f>[15]Agosto!$E$32</f>
        <v>50.125</v>
      </c>
      <c r="AD19" s="15">
        <f>[15]Agosto!$E$33</f>
        <v>46.625</v>
      </c>
      <c r="AE19" s="15">
        <f>[15]Agosto!$E$34</f>
        <v>45.708333333333336</v>
      </c>
      <c r="AF19" s="15">
        <f>[15]Agosto!$E$35</f>
        <v>57.75</v>
      </c>
      <c r="AG19" s="96">
        <f t="shared" si="1"/>
        <v>61.986899622826748</v>
      </c>
    </row>
    <row r="20" spans="1:33" ht="17.100000000000001" customHeight="1" x14ac:dyDescent="0.2">
      <c r="A20" s="129" t="s">
        <v>10</v>
      </c>
      <c r="B20" s="15">
        <f>[16]Agosto!$E$5</f>
        <v>56.208333333333336</v>
      </c>
      <c r="C20" s="15">
        <f>[16]Agosto!$E$6</f>
        <v>69.083333333333329</v>
      </c>
      <c r="D20" s="15">
        <f>[16]Agosto!$E$7</f>
        <v>95.875</v>
      </c>
      <c r="E20" s="15">
        <f>[16]Agosto!$E$8</f>
        <v>94.541666666666671</v>
      </c>
      <c r="F20" s="15">
        <f>[16]Agosto!$E$9</f>
        <v>89.083333333333329</v>
      </c>
      <c r="G20" s="15">
        <f>[16]Agosto!$E$10</f>
        <v>83.5</v>
      </c>
      <c r="H20" s="15">
        <f>[16]Agosto!$E$11</f>
        <v>88</v>
      </c>
      <c r="I20" s="15">
        <f>[16]Agosto!$E$12</f>
        <v>91.833333333333329</v>
      </c>
      <c r="J20" s="15">
        <f>[16]Agosto!$E$13</f>
        <v>68.083333333333329</v>
      </c>
      <c r="K20" s="15">
        <f>[16]Agosto!$E$14</f>
        <v>71.125</v>
      </c>
      <c r="L20" s="15">
        <f>[16]Agosto!$E$15</f>
        <v>69.333333333333329</v>
      </c>
      <c r="M20" s="15">
        <f>[16]Agosto!$E$16</f>
        <v>54.916666666666664</v>
      </c>
      <c r="N20" s="15">
        <f>[16]Agosto!$E$17</f>
        <v>48.833333333333336</v>
      </c>
      <c r="O20" s="15">
        <f>[16]Agosto!$E$18</f>
        <v>52.75</v>
      </c>
      <c r="P20" s="15">
        <f>[16]Agosto!$E$19</f>
        <v>72.458333333333329</v>
      </c>
      <c r="Q20" s="15">
        <f>[16]Agosto!$E$20</f>
        <v>82.083333333333329</v>
      </c>
      <c r="R20" s="15">
        <f>[16]Agosto!$E$21</f>
        <v>70.166666666666671</v>
      </c>
      <c r="S20" s="15">
        <f>[16]Agosto!$E$22</f>
        <v>63.541666666666664</v>
      </c>
      <c r="T20" s="15">
        <f>[16]Agosto!$E$23</f>
        <v>54.291666666666664</v>
      </c>
      <c r="U20" s="15">
        <f>[16]Agosto!$E$24</f>
        <v>81.625</v>
      </c>
      <c r="V20" s="15">
        <f>[16]Agosto!$E$25</f>
        <v>89.458333333333329</v>
      </c>
      <c r="W20" s="15">
        <f>[16]Agosto!$E$26</f>
        <v>91.416666666666671</v>
      </c>
      <c r="X20" s="15">
        <f>[16]Agosto!$E$27</f>
        <v>83.666666666666671</v>
      </c>
      <c r="Y20" s="15">
        <f>[16]Agosto!$E$28</f>
        <v>59.666666666666664</v>
      </c>
      <c r="Z20" s="15">
        <f>[16]Agosto!$E$29</f>
        <v>56.666666666666664</v>
      </c>
      <c r="AA20" s="15">
        <f>[16]Agosto!$E$30</f>
        <v>44</v>
      </c>
      <c r="AB20" s="15">
        <f>[16]Agosto!$E$31</f>
        <v>55.666666666666664</v>
      </c>
      <c r="AC20" s="15">
        <f>[16]Agosto!$E$32</f>
        <v>57.083333333333336</v>
      </c>
      <c r="AD20" s="15">
        <f>[16]Agosto!$E$33</f>
        <v>50.583333333333336</v>
      </c>
      <c r="AE20" s="15">
        <f>[16]Agosto!$E$34</f>
        <v>37.625</v>
      </c>
      <c r="AF20" s="15">
        <f>[16]Agosto!$E$35</f>
        <v>42.333333333333336</v>
      </c>
      <c r="AG20" s="96">
        <f t="shared" ref="AG20:AG30" si="2">AVERAGE(B20:AF20)</f>
        <v>68.56451612903227</v>
      </c>
    </row>
    <row r="21" spans="1:33" ht="17.100000000000001" customHeight="1" x14ac:dyDescent="0.2">
      <c r="A21" s="129" t="s">
        <v>11</v>
      </c>
      <c r="B21" s="15">
        <f>[17]Agosto!$E$5</f>
        <v>44.458333333333336</v>
      </c>
      <c r="C21" s="15">
        <f>[17]Agosto!$E$6</f>
        <v>55.291666666666664</v>
      </c>
      <c r="D21" s="15">
        <f>[17]Agosto!$E$7</f>
        <v>79.125</v>
      </c>
      <c r="E21" s="15">
        <f>[17]Agosto!$E$8</f>
        <v>91.416666666666671</v>
      </c>
      <c r="F21" s="15">
        <f>[17]Agosto!$E$9</f>
        <v>93.833333333333329</v>
      </c>
      <c r="G21" s="15">
        <f>[17]Agosto!$E$10</f>
        <v>86.541666666666671</v>
      </c>
      <c r="H21" s="15">
        <f>[17]Agosto!$E$11</f>
        <v>82.916666666666671</v>
      </c>
      <c r="I21" s="15">
        <f>[17]Agosto!$E$12</f>
        <v>85</v>
      </c>
      <c r="J21" s="15">
        <f>[17]Agosto!$E$13</f>
        <v>59.208333333333336</v>
      </c>
      <c r="K21" s="15">
        <f>[17]Agosto!$E$14</f>
        <v>64.958333333333329</v>
      </c>
      <c r="L21" s="15">
        <f>[17]Agosto!$E$15</f>
        <v>63.333333333333336</v>
      </c>
      <c r="M21" s="15">
        <f>[17]Agosto!$E$16</f>
        <v>51.125</v>
      </c>
      <c r="N21" s="15">
        <f>[17]Agosto!$E$17</f>
        <v>53.208333333333336</v>
      </c>
      <c r="O21" s="15">
        <f>[17]Agosto!$E$18</f>
        <v>56.833333333333336</v>
      </c>
      <c r="P21" s="15">
        <f>[17]Agosto!$E$19</f>
        <v>71.208333333333329</v>
      </c>
      <c r="Q21" s="15">
        <f>[17]Agosto!$E$20</f>
        <v>84.708333333333329</v>
      </c>
      <c r="R21" s="15">
        <f>[17]Agosto!$E$21</f>
        <v>74.541666666666671</v>
      </c>
      <c r="S21" s="15">
        <f>[17]Agosto!$E$22</f>
        <v>62.291666666666664</v>
      </c>
      <c r="T21" s="15">
        <f>[17]Agosto!$E$23</f>
        <v>58.666666666666664</v>
      </c>
      <c r="U21" s="15">
        <f>[17]Agosto!$E$24</f>
        <v>69.541666666666671</v>
      </c>
      <c r="V21" s="15">
        <f>[17]Agosto!$E$25</f>
        <v>82.708333333333329</v>
      </c>
      <c r="W21" s="15">
        <f>[17]Agosto!$E$26</f>
        <v>93.041666666666671</v>
      </c>
      <c r="X21" s="15">
        <f>[17]Agosto!$E$27</f>
        <v>79.291666666666671</v>
      </c>
      <c r="Y21" s="15">
        <f>[17]Agosto!$E$28</f>
        <v>65.333333333333329</v>
      </c>
      <c r="Z21" s="15">
        <f>[17]Agosto!$E$29</f>
        <v>53.916666666666664</v>
      </c>
      <c r="AA21" s="15">
        <f>[17]Agosto!$E$30</f>
        <v>38.5</v>
      </c>
      <c r="AB21" s="15">
        <f>[17]Agosto!$E$31</f>
        <v>49.333333333333336</v>
      </c>
      <c r="AC21" s="15">
        <f>[17]Agosto!$E$32</f>
        <v>57.416666666666664</v>
      </c>
      <c r="AD21" s="15">
        <f>[17]Agosto!$E$33</f>
        <v>54.791666666666664</v>
      </c>
      <c r="AE21" s="15">
        <f>[17]Agosto!$E$34</f>
        <v>52.416666666666664</v>
      </c>
      <c r="AF21" s="15">
        <f>[17]Agosto!$E$35</f>
        <v>55.791666666666664</v>
      </c>
      <c r="AG21" s="96">
        <f t="shared" si="2"/>
        <v>66.798387096774206</v>
      </c>
    </row>
    <row r="22" spans="1:33" ht="17.100000000000001" customHeight="1" x14ac:dyDescent="0.2">
      <c r="A22" s="129" t="s">
        <v>12</v>
      </c>
      <c r="B22" s="15">
        <f>[18]Agosto!$E$5</f>
        <v>39.200000000000003</v>
      </c>
      <c r="C22" s="15">
        <f>[18]Agosto!$E$6</f>
        <v>42.125</v>
      </c>
      <c r="D22" s="15">
        <f>[18]Agosto!$E$7</f>
        <v>84.375</v>
      </c>
      <c r="E22" s="15" t="str">
        <f>[18]Agosto!$E$8</f>
        <v>*</v>
      </c>
      <c r="F22" s="15" t="str">
        <f>[18]Agosto!$E$9</f>
        <v>*</v>
      </c>
      <c r="G22" s="15">
        <f>[18]Agosto!$E$10</f>
        <v>70</v>
      </c>
      <c r="H22" s="15">
        <f>[18]Agosto!$E$11</f>
        <v>62.875</v>
      </c>
      <c r="I22" s="15">
        <f>[18]Agosto!$E$12</f>
        <v>56.375</v>
      </c>
      <c r="J22" s="15">
        <f>[18]Agosto!$E$13</f>
        <v>34.666666666666664</v>
      </c>
      <c r="K22" s="15">
        <f>[18]Agosto!$E$14</f>
        <v>43</v>
      </c>
      <c r="L22" s="15">
        <f>[18]Agosto!$E$15</f>
        <v>51.9375</v>
      </c>
      <c r="M22" s="15">
        <f>[18]Agosto!$E$16</f>
        <v>47.823529411764703</v>
      </c>
      <c r="N22" s="15">
        <f>[18]Agosto!$E$17</f>
        <v>44.375</v>
      </c>
      <c r="O22" s="15">
        <f>[18]Agosto!$E$18</f>
        <v>40.53846153846154</v>
      </c>
      <c r="P22" s="15">
        <f>[18]Agosto!$E$19</f>
        <v>59.125</v>
      </c>
      <c r="Q22" s="15">
        <f>[18]Agosto!$E$20</f>
        <v>69.181818181818187</v>
      </c>
      <c r="R22" s="15">
        <f>[18]Agosto!$E$21</f>
        <v>60</v>
      </c>
      <c r="S22" s="15">
        <f>[18]Agosto!$E$22</f>
        <v>42.833333333333336</v>
      </c>
      <c r="T22" s="15">
        <f>[18]Agosto!$E$23</f>
        <v>44.166666666666664</v>
      </c>
      <c r="U22" s="15">
        <f>[18]Agosto!$E$24</f>
        <v>61.4</v>
      </c>
      <c r="V22" s="15">
        <f>[18]Agosto!$E$25</f>
        <v>68.599999999999994</v>
      </c>
      <c r="W22" s="15">
        <f>[18]Agosto!$E$26</f>
        <v>89.5</v>
      </c>
      <c r="X22" s="15">
        <f>[18]Agosto!$E$27</f>
        <v>60.444444444444443</v>
      </c>
      <c r="Y22" s="15">
        <f>[18]Agosto!$E$28</f>
        <v>46.5</v>
      </c>
      <c r="Z22" s="15">
        <f>[18]Agosto!$E$29</f>
        <v>39.6</v>
      </c>
      <c r="AA22" s="15">
        <f>[18]Agosto!$E$30</f>
        <v>27.5</v>
      </c>
      <c r="AB22" s="15">
        <f>[18]Agosto!$E$31</f>
        <v>27.916666666666668</v>
      </c>
      <c r="AC22" s="15">
        <f>[18]Agosto!$E$32</f>
        <v>44.833333333333336</v>
      </c>
      <c r="AD22" s="15">
        <f>[18]Agosto!$E$33</f>
        <v>32.875</v>
      </c>
      <c r="AE22" s="15">
        <f>[18]Agosto!$E$34</f>
        <v>34.111111111111114</v>
      </c>
      <c r="AF22" s="15">
        <f>[18]Agosto!$E$35</f>
        <v>38.222222222222221</v>
      </c>
      <c r="AG22" s="96">
        <f t="shared" si="2"/>
        <v>50.486232881947885</v>
      </c>
    </row>
    <row r="23" spans="1:33" ht="17.100000000000001" customHeight="1" x14ac:dyDescent="0.2">
      <c r="A23" s="129" t="s">
        <v>13</v>
      </c>
      <c r="B23" s="15">
        <f>[19]Agosto!$E$5</f>
        <v>68.208333333333329</v>
      </c>
      <c r="C23" s="15">
        <f>[19]Agosto!$E$6</f>
        <v>72.625</v>
      </c>
      <c r="D23" s="15">
        <f>[19]Agosto!$E$7</f>
        <v>70.666666666666671</v>
      </c>
      <c r="E23" s="15">
        <f>[19]Agosto!$E$8</f>
        <v>90.291666666666671</v>
      </c>
      <c r="F23" s="15">
        <f>[19]Agosto!$E$9</f>
        <v>93.166666666666671</v>
      </c>
      <c r="G23" s="15">
        <f>[19]Agosto!$E$10</f>
        <v>90.375</v>
      </c>
      <c r="H23" s="15">
        <f>[19]Agosto!$E$11</f>
        <v>80.416666666666671</v>
      </c>
      <c r="I23" s="15">
        <f>[19]Agosto!$E$12</f>
        <v>78.541666666666671</v>
      </c>
      <c r="J23" s="15">
        <f>[19]Agosto!$E$13</f>
        <v>59.75</v>
      </c>
      <c r="K23" s="15">
        <f>[19]Agosto!$E$14</f>
        <v>59.916666666666664</v>
      </c>
      <c r="L23" s="15">
        <f>[19]Agosto!$E$15</f>
        <v>68.458333333333329</v>
      </c>
      <c r="M23" s="15">
        <f>[19]Agosto!$E$16</f>
        <v>67.041666666666671</v>
      </c>
      <c r="N23" s="15">
        <f>[19]Agosto!$E$17</f>
        <v>63.25</v>
      </c>
      <c r="O23" s="15">
        <f>[19]Agosto!$E$18</f>
        <v>67.666666666666671</v>
      </c>
      <c r="P23" s="15">
        <f>[19]Agosto!$E$19</f>
        <v>70.375</v>
      </c>
      <c r="Q23" s="15">
        <f>[19]Agosto!$E$20</f>
        <v>74.916666666666671</v>
      </c>
      <c r="R23" s="15">
        <f>[19]Agosto!$E$21</f>
        <v>69.375</v>
      </c>
      <c r="S23" s="15">
        <f>[19]Agosto!$E$22</f>
        <v>68.375</v>
      </c>
      <c r="T23" s="15">
        <f>[19]Agosto!$E$23</f>
        <v>69.25</v>
      </c>
      <c r="U23" s="15">
        <f>[19]Agosto!$E$24</f>
        <v>79.625</v>
      </c>
      <c r="V23" s="15">
        <f>[19]Agosto!$E$25</f>
        <v>78.125</v>
      </c>
      <c r="W23" s="15">
        <f>[19]Agosto!$E$26</f>
        <v>89.916666666666671</v>
      </c>
      <c r="X23" s="15">
        <f>[19]Agosto!$E$27</f>
        <v>79.083333333333329</v>
      </c>
      <c r="Y23" s="15">
        <f>[19]Agosto!$E$28</f>
        <v>67.291666666666671</v>
      </c>
      <c r="Z23" s="15">
        <f>[19]Agosto!$E$29</f>
        <v>54.916666666666664</v>
      </c>
      <c r="AA23" s="15">
        <f>[19]Agosto!$E$30</f>
        <v>52.75</v>
      </c>
      <c r="AB23" s="15">
        <f>[19]Agosto!$E$31</f>
        <v>58.208333333333336</v>
      </c>
      <c r="AC23" s="15">
        <f>[19]Agosto!$E$32</f>
        <v>65.541666666666671</v>
      </c>
      <c r="AD23" s="15">
        <f>[19]Agosto!$E$33</f>
        <v>61.166666666666664</v>
      </c>
      <c r="AE23" s="15">
        <f>[19]Agosto!$E$34</f>
        <v>62.333333333333336</v>
      </c>
      <c r="AF23" s="15">
        <f>[19]Agosto!$E$35</f>
        <v>58.458333333333336</v>
      </c>
      <c r="AG23" s="96">
        <f t="shared" si="2"/>
        <v>70.647849462365613</v>
      </c>
    </row>
    <row r="24" spans="1:33" ht="17.100000000000001" customHeight="1" x14ac:dyDescent="0.2">
      <c r="A24" s="129" t="s">
        <v>14</v>
      </c>
      <c r="B24" s="15">
        <f>[20]Agosto!$E$5</f>
        <v>57.125</v>
      </c>
      <c r="C24" s="15">
        <f>[20]Agosto!$E$6</f>
        <v>58</v>
      </c>
      <c r="D24" s="15">
        <f>[20]Agosto!$E$7</f>
        <v>60.125</v>
      </c>
      <c r="E24" s="15">
        <f>[20]Agosto!$E$8</f>
        <v>65.791666666666671</v>
      </c>
      <c r="F24" s="15">
        <f>[20]Agosto!$E$9</f>
        <v>72.083333333333329</v>
      </c>
      <c r="G24" s="15">
        <f>[20]Agosto!$E$10</f>
        <v>80</v>
      </c>
      <c r="H24" s="15">
        <f>[20]Agosto!$E$11</f>
        <v>77.25</v>
      </c>
      <c r="I24" s="15">
        <f>[20]Agosto!$E$12</f>
        <v>63.5</v>
      </c>
      <c r="J24" s="15">
        <f>[20]Agosto!$E$13</f>
        <v>75.125</v>
      </c>
      <c r="K24" s="15">
        <f>[20]Agosto!$E$14</f>
        <v>63.416666666666664</v>
      </c>
      <c r="L24" s="15">
        <f>[20]Agosto!$E$15</f>
        <v>55.458333333333336</v>
      </c>
      <c r="M24" s="15">
        <f>[20]Agosto!$E$16</f>
        <v>45.875</v>
      </c>
      <c r="N24" s="15">
        <f>[20]Agosto!$E$17</f>
        <v>44.875</v>
      </c>
      <c r="O24" s="15">
        <f>[20]Agosto!$E$18</f>
        <v>45.541666666666664</v>
      </c>
      <c r="P24" s="15">
        <f>[20]Agosto!$E$19</f>
        <v>36.666666666666664</v>
      </c>
      <c r="Q24" s="15">
        <f>[20]Agosto!$E$20</f>
        <v>54.375</v>
      </c>
      <c r="R24" s="15">
        <f>[20]Agosto!$E$21</f>
        <v>57.625</v>
      </c>
      <c r="S24" s="15">
        <f>[20]Agosto!$E$22</f>
        <v>50.875</v>
      </c>
      <c r="T24" s="15">
        <f>[20]Agosto!$E$23</f>
        <v>41.041666666666664</v>
      </c>
      <c r="U24" s="15">
        <f>[20]Agosto!$E$24</f>
        <v>40.958333333333336</v>
      </c>
      <c r="V24" s="15">
        <f>[20]Agosto!$E$25</f>
        <v>52.625</v>
      </c>
      <c r="W24" s="15">
        <f>[20]Agosto!$E$26</f>
        <v>61.458333333333336</v>
      </c>
      <c r="X24" s="15">
        <f>[20]Agosto!$E$27</f>
        <v>58.875</v>
      </c>
      <c r="Y24" s="15">
        <f>[20]Agosto!$E$28</f>
        <v>42.958333333333336</v>
      </c>
      <c r="Z24" s="15">
        <f>[20]Agosto!$E$29</f>
        <v>81.833333333333329</v>
      </c>
      <c r="AA24" s="15">
        <f>[20]Agosto!$E$30</f>
        <v>52.25</v>
      </c>
      <c r="AB24" s="15">
        <f>[20]Agosto!$E$31</f>
        <v>56.541666666666664</v>
      </c>
      <c r="AC24" s="15">
        <f>[20]Agosto!$E$32</f>
        <v>52.875</v>
      </c>
      <c r="AD24" s="15">
        <f>[20]Agosto!$E$33</f>
        <v>42.375</v>
      </c>
      <c r="AE24" s="15">
        <f>[20]Agosto!$E$34</f>
        <v>42.958333333333336</v>
      </c>
      <c r="AF24" s="15">
        <f>[20]Agosto!$E$35</f>
        <v>34.333333333333336</v>
      </c>
      <c r="AG24" s="96">
        <f t="shared" si="2"/>
        <v>55.638440860215042</v>
      </c>
    </row>
    <row r="25" spans="1:33" ht="17.100000000000001" customHeight="1" x14ac:dyDescent="0.2">
      <c r="A25" s="129" t="s">
        <v>15</v>
      </c>
      <c r="B25" s="15">
        <f>[21]Agosto!$E$5</f>
        <v>49.083333333333336</v>
      </c>
      <c r="C25" s="15">
        <f>[21]Agosto!$E$6</f>
        <v>64.916666666666671</v>
      </c>
      <c r="D25" s="15">
        <f>[21]Agosto!$E$7</f>
        <v>94.875</v>
      </c>
      <c r="E25" s="15">
        <f>[21]Agosto!$E$8</f>
        <v>95.833333333333329</v>
      </c>
      <c r="F25" s="15">
        <f>[21]Agosto!$E$9</f>
        <v>96.25</v>
      </c>
      <c r="G25" s="15">
        <f>[21]Agosto!$E$10</f>
        <v>84.291666666666671</v>
      </c>
      <c r="H25" s="15">
        <f>[21]Agosto!$E$11</f>
        <v>87.25</v>
      </c>
      <c r="I25" s="15">
        <f>[21]Agosto!$E$12</f>
        <v>92.166666666666671</v>
      </c>
      <c r="J25" s="15">
        <f>[21]Agosto!$E$13</f>
        <v>67.25</v>
      </c>
      <c r="K25" s="15">
        <f>[21]Agosto!$E$14</f>
        <v>59.5</v>
      </c>
      <c r="L25" s="15">
        <f>[21]Agosto!$E$15</f>
        <v>54.041666666666664</v>
      </c>
      <c r="M25" s="15">
        <f>[21]Agosto!$E$16</f>
        <v>47.625</v>
      </c>
      <c r="N25" s="15">
        <f>[21]Agosto!$E$17</f>
        <v>47.041666666666664</v>
      </c>
      <c r="O25" s="15">
        <f>[21]Agosto!$E$18</f>
        <v>55.666666666666664</v>
      </c>
      <c r="P25" s="15">
        <f>[21]Agosto!$E$19</f>
        <v>84.083333333333329</v>
      </c>
      <c r="Q25" s="15">
        <f>[21]Agosto!$E$20</f>
        <v>79.958333333333329</v>
      </c>
      <c r="R25" s="15">
        <f>[21]Agosto!$E$21</f>
        <v>74.333333333333329</v>
      </c>
      <c r="S25" s="15">
        <f>[21]Agosto!$E$22</f>
        <v>65.375</v>
      </c>
      <c r="T25" s="15">
        <f>[21]Agosto!$E$23</f>
        <v>60.416666666666664</v>
      </c>
      <c r="U25" s="15">
        <f>[21]Agosto!$E$24</f>
        <v>95.208333333333329</v>
      </c>
      <c r="V25" s="15">
        <f>[21]Agosto!$E$25</f>
        <v>96.541666666666671</v>
      </c>
      <c r="W25" s="15">
        <f>[21]Agosto!$E$26</f>
        <v>96.791666666666671</v>
      </c>
      <c r="X25" s="15">
        <f>[21]Agosto!$E$27</f>
        <v>81.916666666666671</v>
      </c>
      <c r="Y25" s="15">
        <f>[21]Agosto!$E$28</f>
        <v>64.875</v>
      </c>
      <c r="Z25" s="15">
        <f>[21]Agosto!$E$29</f>
        <v>61.416666666666664</v>
      </c>
      <c r="AA25" s="15">
        <f>[21]Agosto!$E$30</f>
        <v>40.041666666666664</v>
      </c>
      <c r="AB25" s="15">
        <f>[21]Agosto!$E$31</f>
        <v>36.375</v>
      </c>
      <c r="AC25" s="15">
        <f>[21]Agosto!$E$32</f>
        <v>57.041666666666664</v>
      </c>
      <c r="AD25" s="15">
        <f>[21]Agosto!$E$33</f>
        <v>55.333333333333336</v>
      </c>
      <c r="AE25" s="15">
        <f>[21]Agosto!$E$34</f>
        <v>44</v>
      </c>
      <c r="AF25" s="15">
        <f>[21]Agosto!$E$35</f>
        <v>46.875</v>
      </c>
      <c r="AG25" s="96">
        <f t="shared" si="2"/>
        <v>68.915322580645167</v>
      </c>
    </row>
    <row r="26" spans="1:33" ht="17.100000000000001" customHeight="1" x14ac:dyDescent="0.2">
      <c r="A26" s="129" t="s">
        <v>16</v>
      </c>
      <c r="B26" s="15">
        <f>[22]Agosto!$E$5</f>
        <v>51.25</v>
      </c>
      <c r="C26" s="15">
        <f>[22]Agosto!$E$6</f>
        <v>54.541666666666664</v>
      </c>
      <c r="D26" s="15">
        <f>[22]Agosto!$E$7</f>
        <v>81.75</v>
      </c>
      <c r="E26" s="15">
        <f>[22]Agosto!$E$8</f>
        <v>84.416666666666671</v>
      </c>
      <c r="F26" s="15">
        <f>[22]Agosto!$E$9</f>
        <v>91</v>
      </c>
      <c r="G26" s="15">
        <f>[22]Agosto!$E$10</f>
        <v>79.375</v>
      </c>
      <c r="H26" s="15">
        <f>[22]Agosto!$E$11</f>
        <v>75.916666666666671</v>
      </c>
      <c r="I26" s="15">
        <f>[22]Agosto!$E$12</f>
        <v>72.291666666666671</v>
      </c>
      <c r="J26" s="15">
        <f>[22]Agosto!$E$13</f>
        <v>51.333333333333336</v>
      </c>
      <c r="K26" s="15">
        <f>[22]Agosto!$E$14</f>
        <v>46.705882352941174</v>
      </c>
      <c r="L26" s="15">
        <f>[22]Agosto!$E$15</f>
        <v>56.5</v>
      </c>
      <c r="M26" s="15">
        <f>[22]Agosto!$E$16</f>
        <v>52.869565217391305</v>
      </c>
      <c r="N26" s="15">
        <f>[22]Agosto!$E$17</f>
        <v>52.791666666666664</v>
      </c>
      <c r="O26" s="15">
        <f>[22]Agosto!$E$18</f>
        <v>60.666666666666664</v>
      </c>
      <c r="P26" s="15">
        <f>[22]Agosto!$E$19</f>
        <v>82.708333333333329</v>
      </c>
      <c r="Q26" s="15">
        <f>[22]Agosto!$E$20</f>
        <v>74.083333333333329</v>
      </c>
      <c r="R26" s="15">
        <f>[22]Agosto!$E$21</f>
        <v>64.5</v>
      </c>
      <c r="S26" s="15">
        <f>[22]Agosto!$E$22</f>
        <v>55.416666666666664</v>
      </c>
      <c r="T26" s="15">
        <f>[22]Agosto!$E$23</f>
        <v>68.25</v>
      </c>
      <c r="U26" s="15">
        <f>[22]Agosto!$E$24</f>
        <v>87.333333333333329</v>
      </c>
      <c r="V26" s="15">
        <f>[22]Agosto!$E$25</f>
        <v>83.652173913043484</v>
      </c>
      <c r="W26" s="15">
        <f>[22]Agosto!$E$26</f>
        <v>84.25</v>
      </c>
      <c r="X26" s="15">
        <f>[22]Agosto!$E$27</f>
        <v>69.391304347826093</v>
      </c>
      <c r="Y26" s="15">
        <f>[22]Agosto!$E$28</f>
        <v>52.125</v>
      </c>
      <c r="Z26" s="15">
        <f>[22]Agosto!$E$29</f>
        <v>41.083333333333336</v>
      </c>
      <c r="AA26" s="15">
        <f>[22]Agosto!$E$30</f>
        <v>41.791666666666664</v>
      </c>
      <c r="AB26" s="15">
        <f>[22]Agosto!$E$31</f>
        <v>40.25</v>
      </c>
      <c r="AC26" s="15">
        <f>[22]Agosto!$E$32</f>
        <v>47.333333333333336</v>
      </c>
      <c r="AD26" s="15">
        <f>[22]Agosto!$E$33</f>
        <v>50.5</v>
      </c>
      <c r="AE26" s="15">
        <f>[22]Agosto!$E$34</f>
        <v>44.333333333333336</v>
      </c>
      <c r="AF26" s="15">
        <f>[22]Agosto!$E$35</f>
        <v>46.333333333333336</v>
      </c>
      <c r="AG26" s="96">
        <f t="shared" si="2"/>
        <v>62.733675026812961</v>
      </c>
    </row>
    <row r="27" spans="1:33" ht="17.100000000000001" customHeight="1" x14ac:dyDescent="0.2">
      <c r="A27" s="129" t="s">
        <v>17</v>
      </c>
      <c r="B27" s="15">
        <f>[23]Agosto!$E$5</f>
        <v>49.333333333333336</v>
      </c>
      <c r="C27" s="15">
        <f>[23]Agosto!$E$6</f>
        <v>66.708333333333329</v>
      </c>
      <c r="D27" s="15">
        <f>[23]Agosto!$E$7</f>
        <v>81</v>
      </c>
      <c r="E27" s="15">
        <f>[23]Agosto!$E$8</f>
        <v>95.125</v>
      </c>
      <c r="F27" s="15">
        <f>[23]Agosto!$E$9</f>
        <v>98.833333333333329</v>
      </c>
      <c r="G27" s="15">
        <f>[23]Agosto!$E$10</f>
        <v>91.791666666666671</v>
      </c>
      <c r="H27" s="15">
        <f>[23]Agosto!$E$11</f>
        <v>85</v>
      </c>
      <c r="I27" s="15">
        <f>[23]Agosto!$E$12</f>
        <v>87.833333333333329</v>
      </c>
      <c r="J27" s="15">
        <f>[23]Agosto!$E$13</f>
        <v>65.416666666666671</v>
      </c>
      <c r="K27" s="15">
        <f>[23]Agosto!$E$14</f>
        <v>67.916666666666671</v>
      </c>
      <c r="L27" s="15">
        <f>[23]Agosto!$E$15</f>
        <v>70.583333333333329</v>
      </c>
      <c r="M27" s="15">
        <f>[23]Agosto!$E$16</f>
        <v>60.666666666666664</v>
      </c>
      <c r="N27" s="15" t="s">
        <v>134</v>
      </c>
      <c r="O27" s="15">
        <f>[23]Agosto!$E$18</f>
        <v>60.166666666666664</v>
      </c>
      <c r="P27" s="15">
        <f>[23]Agosto!$E$19</f>
        <v>74.916666666666671</v>
      </c>
      <c r="Q27" s="15">
        <f>[23]Agosto!$E$20</f>
        <v>88.625</v>
      </c>
      <c r="R27" s="15">
        <f>[23]Agosto!$E$21</f>
        <v>76.208333333333329</v>
      </c>
      <c r="S27" s="15">
        <f>[23]Agosto!$E$22</f>
        <v>63.583333333333336</v>
      </c>
      <c r="T27" s="15">
        <f>[23]Agosto!$E$23</f>
        <v>59.583333333333336</v>
      </c>
      <c r="U27" s="15">
        <f>[23]Agosto!$E$24</f>
        <v>68.75</v>
      </c>
      <c r="V27" s="15">
        <f>[23]Agosto!$E$25</f>
        <v>83.5</v>
      </c>
      <c r="W27" s="15">
        <f>[23]Agosto!$E$26</f>
        <v>96.458333333333329</v>
      </c>
      <c r="X27" s="15">
        <f>[23]Agosto!$E$27</f>
        <v>81.375</v>
      </c>
      <c r="Y27" s="15">
        <f>[23]Agosto!$E$28</f>
        <v>57.125</v>
      </c>
      <c r="Z27" s="15">
        <f>[23]Agosto!$E$29</f>
        <v>55.958333333333336</v>
      </c>
      <c r="AA27" s="15">
        <f>[23]Agosto!$E$30</f>
        <v>41.916666666666664</v>
      </c>
      <c r="AB27" s="15">
        <f>[23]Agosto!$E$31</f>
        <v>58.041666666666664</v>
      </c>
      <c r="AC27" s="15">
        <f>[23]Agosto!$E$32</f>
        <v>57.583333333333336</v>
      </c>
      <c r="AD27" s="15">
        <f>[23]Agosto!$E$33</f>
        <v>49.041666666666664</v>
      </c>
      <c r="AE27" s="15">
        <f>[23]Agosto!$E$34</f>
        <v>41.333333333333336</v>
      </c>
      <c r="AF27" s="15">
        <f>[23]Agosto!$E$35</f>
        <v>47.125</v>
      </c>
      <c r="AG27" s="96">
        <f t="shared" si="2"/>
        <v>69.383333333333312</v>
      </c>
    </row>
    <row r="28" spans="1:33" ht="17.100000000000001" customHeight="1" x14ac:dyDescent="0.2">
      <c r="A28" s="129" t="s">
        <v>18</v>
      </c>
      <c r="B28" s="15">
        <f>[24]Agosto!$E$5</f>
        <v>58.416666666666664</v>
      </c>
      <c r="C28" s="15">
        <f>[24]Agosto!$E$6</f>
        <v>59.291666666666664</v>
      </c>
      <c r="D28" s="15">
        <f>[24]Agosto!$E$7</f>
        <v>61.416666666666664</v>
      </c>
      <c r="E28" s="15">
        <f>[24]Agosto!$E$8</f>
        <v>83.375</v>
      </c>
      <c r="F28" s="15">
        <f>[24]Agosto!$E$9</f>
        <v>82.666666666666671</v>
      </c>
      <c r="G28" s="15">
        <f>[24]Agosto!$E$10</f>
        <v>91.541666666666671</v>
      </c>
      <c r="H28" s="15">
        <f>[24]Agosto!$E$11</f>
        <v>77.708333333333329</v>
      </c>
      <c r="I28" s="15">
        <f>[24]Agosto!$E$12</f>
        <v>73.63636363636364</v>
      </c>
      <c r="J28" s="15">
        <f>[24]Agosto!$E$13</f>
        <v>47.666666666666664</v>
      </c>
      <c r="K28" s="15">
        <f>[24]Agosto!$E$14</f>
        <v>21.8</v>
      </c>
      <c r="L28" s="15">
        <f>[24]Agosto!$E$15</f>
        <v>39.958333333333336</v>
      </c>
      <c r="M28" s="15">
        <f>[24]Agosto!$E$16</f>
        <v>30.125</v>
      </c>
      <c r="N28" s="15">
        <f>[24]Agosto!$E$17</f>
        <v>26</v>
      </c>
      <c r="O28" s="15">
        <f>[24]Agosto!$E$18</f>
        <v>30.952380952380953</v>
      </c>
      <c r="P28" s="15">
        <f>[24]Agosto!$E$19</f>
        <v>41</v>
      </c>
      <c r="Q28" s="15">
        <f>[24]Agosto!$E$20</f>
        <v>63.416666666666664</v>
      </c>
      <c r="R28" s="15">
        <f>[24]Agosto!$E$21</f>
        <v>61.75</v>
      </c>
      <c r="S28" s="15">
        <f>[24]Agosto!$E$22</f>
        <v>49.666666666666664</v>
      </c>
      <c r="T28" s="15">
        <f>[24]Agosto!$E$23</f>
        <v>41.541666666666664</v>
      </c>
      <c r="U28" s="15">
        <f>[24]Agosto!$E$24</f>
        <v>69.291666666666671</v>
      </c>
      <c r="V28" s="15">
        <f>[24]Agosto!$E$25</f>
        <v>76.75</v>
      </c>
      <c r="W28" s="15">
        <f>[24]Agosto!$E$26</f>
        <v>83.125</v>
      </c>
      <c r="X28" s="15">
        <f>[24]Agosto!$E$27</f>
        <v>65.791666666666671</v>
      </c>
      <c r="Y28" s="15">
        <f>[24]Agosto!$E$28</f>
        <v>48.75</v>
      </c>
      <c r="Z28" s="15">
        <f>[24]Agosto!$E$29</f>
        <v>66.083333333333329</v>
      </c>
      <c r="AA28" s="15">
        <f>[24]Agosto!$E$30</f>
        <v>41.625</v>
      </c>
      <c r="AB28" s="15">
        <f>[24]Agosto!$E$31</f>
        <v>35.125</v>
      </c>
      <c r="AC28" s="15">
        <f>[24]Agosto!$E$32</f>
        <v>48.875</v>
      </c>
      <c r="AD28" s="15">
        <f>[24]Agosto!$E$33</f>
        <v>39.916666666666664</v>
      </c>
      <c r="AE28" s="15">
        <f>[24]Agosto!$E$34</f>
        <v>36.666666666666664</v>
      </c>
      <c r="AF28" s="15">
        <f>[24]Agosto!$E$35</f>
        <v>44.291666666666664</v>
      </c>
      <c r="AG28" s="96">
        <f t="shared" si="2"/>
        <v>54.781357352325102</v>
      </c>
    </row>
    <row r="29" spans="1:33" ht="17.100000000000001" customHeight="1" x14ac:dyDescent="0.2">
      <c r="A29" s="129" t="s">
        <v>19</v>
      </c>
      <c r="B29" s="15">
        <f>[25]Agosto!$E$5</f>
        <v>60.333333333333336</v>
      </c>
      <c r="C29" s="15">
        <f>[25]Agosto!$E$6</f>
        <v>64.75</v>
      </c>
      <c r="D29" s="15">
        <f>[25]Agosto!$E$7</f>
        <v>96.75</v>
      </c>
      <c r="E29" s="15">
        <f>[25]Agosto!$E$8</f>
        <v>95.041666666666671</v>
      </c>
      <c r="F29" s="15">
        <f>[25]Agosto!$E$9</f>
        <v>78.708333333333329</v>
      </c>
      <c r="G29" s="15">
        <f>[25]Agosto!$E$10</f>
        <v>68</v>
      </c>
      <c r="H29" s="15">
        <f>[25]Agosto!$E$11</f>
        <v>82.375</v>
      </c>
      <c r="I29" s="15">
        <f>[25]Agosto!$E$12</f>
        <v>89.125</v>
      </c>
      <c r="J29" s="15">
        <f>[25]Agosto!$E$13</f>
        <v>69.625</v>
      </c>
      <c r="K29" s="15">
        <f>[25]Agosto!$E$14</f>
        <v>74.083333333333329</v>
      </c>
      <c r="L29" s="15">
        <f>[25]Agosto!$E$15</f>
        <v>65.458333333333329</v>
      </c>
      <c r="M29" s="15">
        <f>[25]Agosto!$E$16</f>
        <v>55.833333333333336</v>
      </c>
      <c r="N29" s="15">
        <f>[25]Agosto!$E$17</f>
        <v>48.083333333333336</v>
      </c>
      <c r="O29" s="15">
        <f>[25]Agosto!$E$18</f>
        <v>51.166666666666664</v>
      </c>
      <c r="P29" s="15">
        <f>[25]Agosto!$E$19</f>
        <v>78.666666666666671</v>
      </c>
      <c r="Q29" s="15">
        <f>[25]Agosto!$E$20</f>
        <v>79.583333333333329</v>
      </c>
      <c r="R29" s="15">
        <f>[25]Agosto!$E$21</f>
        <v>70.375</v>
      </c>
      <c r="S29" s="15">
        <f>[25]Agosto!$E$22</f>
        <v>62.666666666666664</v>
      </c>
      <c r="T29" s="15">
        <f>[25]Agosto!$E$23</f>
        <v>57.791666666666664</v>
      </c>
      <c r="U29" s="15">
        <f>[25]Agosto!$E$24</f>
        <v>91.5</v>
      </c>
      <c r="V29" s="15">
        <f>[25]Agosto!$E$25</f>
        <v>94.625</v>
      </c>
      <c r="W29" s="15">
        <f>[25]Agosto!$E$26</f>
        <v>93.25</v>
      </c>
      <c r="X29" s="15">
        <f>[25]Agosto!$E$27</f>
        <v>85.541666666666671</v>
      </c>
      <c r="Y29" s="15">
        <f>[25]Agosto!$E$28</f>
        <v>66.166666666666671</v>
      </c>
      <c r="Z29" s="15">
        <f>[25]Agosto!$E$29</f>
        <v>61.375</v>
      </c>
      <c r="AA29" s="15">
        <f>[25]Agosto!$E$30</f>
        <v>48.958333333333336</v>
      </c>
      <c r="AB29" s="15">
        <f>[25]Agosto!$E$31</f>
        <v>42.958333333333336</v>
      </c>
      <c r="AC29" s="15">
        <f>[25]Agosto!$E$32</f>
        <v>51.125</v>
      </c>
      <c r="AD29" s="15">
        <f>[25]Agosto!$E$33</f>
        <v>53.375</v>
      </c>
      <c r="AE29" s="15">
        <f>[25]Agosto!$E$34</f>
        <v>41.541666666666664</v>
      </c>
      <c r="AF29" s="15">
        <f>[25]Agosto!$E$35</f>
        <v>63</v>
      </c>
      <c r="AG29" s="96">
        <f t="shared" si="2"/>
        <v>69.091397849462368</v>
      </c>
    </row>
    <row r="30" spans="1:33" ht="17.100000000000001" customHeight="1" x14ac:dyDescent="0.2">
      <c r="A30" s="129" t="s">
        <v>31</v>
      </c>
      <c r="B30" s="15">
        <f>[26]Agosto!$E$5</f>
        <v>49.875</v>
      </c>
      <c r="C30" s="15">
        <f>[26]Agosto!$E$6</f>
        <v>57.166666666666664</v>
      </c>
      <c r="D30" s="15">
        <f>[26]Agosto!$E$7</f>
        <v>75.583333333333329</v>
      </c>
      <c r="E30" s="15">
        <f>[26]Agosto!$E$8</f>
        <v>93.083333333333329</v>
      </c>
      <c r="F30" s="15">
        <f>[26]Agosto!$E$9</f>
        <v>94.958333333333329</v>
      </c>
      <c r="G30" s="15">
        <f>[26]Agosto!$E$10</f>
        <v>89.458333333333329</v>
      </c>
      <c r="H30" s="15">
        <f>[26]Agosto!$E$11</f>
        <v>78.333333333333329</v>
      </c>
      <c r="I30" s="15">
        <f>[26]Agosto!$E$12</f>
        <v>74.083333333333329</v>
      </c>
      <c r="J30" s="15">
        <f>[26]Agosto!$E$13</f>
        <v>60.875</v>
      </c>
      <c r="K30" s="15">
        <f>[26]Agosto!$E$14</f>
        <v>54.958333333333336</v>
      </c>
      <c r="L30" s="15">
        <f>[26]Agosto!$E$15</f>
        <v>53.875</v>
      </c>
      <c r="M30" s="15">
        <f>[26]Agosto!$E$16</f>
        <v>41.791666666666664</v>
      </c>
      <c r="N30" s="15">
        <f>[26]Agosto!$E$17</f>
        <v>35.875</v>
      </c>
      <c r="O30" s="15">
        <f>[26]Agosto!$E$18</f>
        <v>41.625</v>
      </c>
      <c r="P30" s="15">
        <f>[26]Agosto!$E$19</f>
        <v>63.833333333333336</v>
      </c>
      <c r="Q30" s="15">
        <f>[26]Agosto!$E$20</f>
        <v>83.791666666666671</v>
      </c>
      <c r="R30" s="15">
        <f>[26]Agosto!$E$21</f>
        <v>68.625</v>
      </c>
      <c r="S30" s="15">
        <f>[26]Agosto!$E$22</f>
        <v>51.333333333333336</v>
      </c>
      <c r="T30" s="15">
        <f>[26]Agosto!$E$23</f>
        <v>44.708333333333336</v>
      </c>
      <c r="U30" s="15">
        <f>[26]Agosto!$E$24</f>
        <v>69.833333333333329</v>
      </c>
      <c r="V30" s="15">
        <f>[26]Agosto!$E$25</f>
        <v>81.25</v>
      </c>
      <c r="W30" s="15">
        <f>[26]Agosto!$E$26</f>
        <v>94.375</v>
      </c>
      <c r="X30" s="15">
        <f>[26]Agosto!$E$27</f>
        <v>75.916666666666671</v>
      </c>
      <c r="Y30" s="15">
        <f>[26]Agosto!$E$28</f>
        <v>54.291666666666664</v>
      </c>
      <c r="Z30" s="15">
        <f>[26]Agosto!$E$29</f>
        <v>57.083333333333336</v>
      </c>
      <c r="AA30" s="15">
        <f>[26]Agosto!$E$30</f>
        <v>43.041666666666664</v>
      </c>
      <c r="AB30" s="15">
        <f>[26]Agosto!$E$31</f>
        <v>42.791666666666664</v>
      </c>
      <c r="AC30" s="15">
        <f>[26]Agosto!$E$32</f>
        <v>51</v>
      </c>
      <c r="AD30" s="15">
        <f>[26]Agosto!$E$33</f>
        <v>39.458333333333336</v>
      </c>
      <c r="AE30" s="15">
        <f>[26]Agosto!$E$34</f>
        <v>33.125</v>
      </c>
      <c r="AF30" s="15">
        <f>[26]Agosto!$E$35</f>
        <v>44.5</v>
      </c>
      <c r="AG30" s="96">
        <f t="shared" si="2"/>
        <v>61.306451612903224</v>
      </c>
    </row>
    <row r="31" spans="1:33" ht="17.100000000000001" customHeight="1" x14ac:dyDescent="0.2">
      <c r="A31" s="129" t="s">
        <v>48</v>
      </c>
      <c r="B31" s="15">
        <f>[27]Agosto!$E$5</f>
        <v>66.833333333333329</v>
      </c>
      <c r="C31" s="15">
        <f>[27]Agosto!$E$6</f>
        <v>59.625</v>
      </c>
      <c r="D31" s="15">
        <f>[27]Agosto!$E$7</f>
        <v>56.541666666666664</v>
      </c>
      <c r="E31" s="15">
        <f>[27]Agosto!$E$8</f>
        <v>64.708333333333329</v>
      </c>
      <c r="F31" s="15">
        <f>[27]Agosto!$E$9</f>
        <v>80.833333333333329</v>
      </c>
      <c r="G31" s="15">
        <f>[27]Agosto!$E$10</f>
        <v>84.166666666666671</v>
      </c>
      <c r="H31" s="15">
        <f>[27]Agosto!$E$11</f>
        <v>64</v>
      </c>
      <c r="I31" s="15">
        <f>[27]Agosto!$E$12</f>
        <v>51.041666666666664</v>
      </c>
      <c r="J31" s="15">
        <f>[27]Agosto!$E$13</f>
        <v>84.291666666666671</v>
      </c>
      <c r="K31" s="15">
        <f>[27]Agosto!$E$14</f>
        <v>50.291666666666664</v>
      </c>
      <c r="L31" s="15">
        <f>[27]Agosto!$E$15</f>
        <v>38.125</v>
      </c>
      <c r="M31" s="15">
        <f>[27]Agosto!$E$16</f>
        <v>33.25</v>
      </c>
      <c r="N31" s="15">
        <f>[27]Agosto!$E$17</f>
        <v>26</v>
      </c>
      <c r="O31" s="15">
        <f>[27]Agosto!$E$18</f>
        <v>25.291666666666668</v>
      </c>
      <c r="P31" s="15">
        <f>[27]Agosto!$E$19</f>
        <v>35.291666666666664</v>
      </c>
      <c r="Q31" s="15">
        <f>[27]Agosto!$E$20</f>
        <v>49.916666666666664</v>
      </c>
      <c r="R31" s="15">
        <f>[27]Agosto!$E$21</f>
        <v>39.75</v>
      </c>
      <c r="S31" s="15">
        <f>[27]Agosto!$E$22</f>
        <v>39.916666666666664</v>
      </c>
      <c r="T31" s="15">
        <f>[27]Agosto!$E$23</f>
        <v>43.041666666666664</v>
      </c>
      <c r="U31" s="15">
        <f>[27]Agosto!$E$24</f>
        <v>84.791666666666671</v>
      </c>
      <c r="V31" s="15">
        <f>[27]Agosto!$E$25</f>
        <v>86.416666666666671</v>
      </c>
      <c r="W31" s="15">
        <f>[27]Agosto!$E$26</f>
        <v>74.416666666666671</v>
      </c>
      <c r="X31" s="15">
        <f>[27]Agosto!$E$27</f>
        <v>52.958333333333336</v>
      </c>
      <c r="Y31" s="15">
        <f>[27]Agosto!$E$28</f>
        <v>46.791666666666664</v>
      </c>
      <c r="Z31" s="15">
        <f>[27]Agosto!$E$29</f>
        <v>76.708333333333329</v>
      </c>
      <c r="AA31" s="15">
        <f>[27]Agosto!$E$30</f>
        <v>55.125</v>
      </c>
      <c r="AB31" s="15">
        <f>[27]Agosto!$E$31</f>
        <v>38.708333333333336</v>
      </c>
      <c r="AC31" s="15">
        <f>[27]Agosto!$E$32</f>
        <v>45</v>
      </c>
      <c r="AD31" s="15">
        <f>[27]Agosto!$E$33</f>
        <v>47.166666666666664</v>
      </c>
      <c r="AE31" s="15">
        <f>[27]Agosto!$E$34</f>
        <v>42.041666666666664</v>
      </c>
      <c r="AF31" s="15">
        <f>[27]Agosto!$E$35</f>
        <v>39.625</v>
      </c>
      <c r="AG31" s="96">
        <f t="shared" ref="AG31:AG32" si="3">AVERAGE(B31:AF31)</f>
        <v>54.279569892473113</v>
      </c>
    </row>
    <row r="32" spans="1:33" ht="17.100000000000001" customHeight="1" x14ac:dyDescent="0.2">
      <c r="A32" s="129" t="s">
        <v>20</v>
      </c>
      <c r="B32" s="15">
        <f>[28]Agosto!$E$5</f>
        <v>52.291666666666664</v>
      </c>
      <c r="C32" s="15">
        <f>[28]Agosto!$E$6</f>
        <v>60.25</v>
      </c>
      <c r="D32" s="15">
        <f>[28]Agosto!$E$7</f>
        <v>62.833333333333336</v>
      </c>
      <c r="E32" s="15">
        <f>[28]Agosto!$E$8</f>
        <v>73.541666666666671</v>
      </c>
      <c r="F32" s="15">
        <f>[28]Agosto!$E$9</f>
        <v>81.791666666666671</v>
      </c>
      <c r="G32" s="15">
        <f>[28]Agosto!$E$10</f>
        <v>89.916666666666671</v>
      </c>
      <c r="H32" s="15">
        <f>[28]Agosto!$E$11</f>
        <v>79.708333333333329</v>
      </c>
      <c r="I32" s="15">
        <f>[28]Agosto!$E$12</f>
        <v>81.958333333333329</v>
      </c>
      <c r="J32" s="15">
        <f>[28]Agosto!$E$13</f>
        <v>80.333333333333329</v>
      </c>
      <c r="K32" s="15">
        <f>[28]Agosto!$E$14</f>
        <v>66.666666666666671</v>
      </c>
      <c r="L32" s="15">
        <f>[28]Agosto!$E$15</f>
        <v>64</v>
      </c>
      <c r="M32" s="15">
        <f>[28]Agosto!$E$16</f>
        <v>51.458333333333336</v>
      </c>
      <c r="N32" s="15">
        <f>[28]Agosto!$E$17</f>
        <v>51.333333333333336</v>
      </c>
      <c r="O32" s="15">
        <f>[28]Agosto!$E$18</f>
        <v>50.458333333333336</v>
      </c>
      <c r="P32" s="15">
        <f>[28]Agosto!$E$19</f>
        <v>46.541666666666664</v>
      </c>
      <c r="Q32" s="15">
        <f>[28]Agosto!$E$20</f>
        <v>59.125</v>
      </c>
      <c r="R32" s="15">
        <f>[28]Agosto!$E$21</f>
        <v>61.333333333333336</v>
      </c>
      <c r="S32" s="15">
        <f>[28]Agosto!$E$22</f>
        <v>55.583333333333336</v>
      </c>
      <c r="T32" s="15">
        <f>[28]Agosto!$E$23</f>
        <v>45.708333333333336</v>
      </c>
      <c r="U32" s="15">
        <f>[28]Agosto!$E$24</f>
        <v>43.125</v>
      </c>
      <c r="V32" s="15">
        <f>[28]Agosto!$E$25</f>
        <v>66.166666666666671</v>
      </c>
      <c r="W32" s="15">
        <f>[28]Agosto!$E$26</f>
        <v>86.458333333333329</v>
      </c>
      <c r="X32" s="15">
        <f>[28]Agosto!$E$27</f>
        <v>71.208333333333329</v>
      </c>
      <c r="Y32" s="15">
        <f>[28]Agosto!$E$28</f>
        <v>53.25</v>
      </c>
      <c r="Z32" s="15">
        <f>[28]Agosto!$E$29</f>
        <v>72.166666666666671</v>
      </c>
      <c r="AA32" s="15">
        <f>[28]Agosto!$E$30</f>
        <v>47.125</v>
      </c>
      <c r="AB32" s="15">
        <f>[28]Agosto!$E$31</f>
        <v>52</v>
      </c>
      <c r="AC32" s="15">
        <f>[28]Agosto!$E$32</f>
        <v>55.083333333333336</v>
      </c>
      <c r="AD32" s="15">
        <f>[28]Agosto!$E$33</f>
        <v>45.583333333333336</v>
      </c>
      <c r="AE32" s="15">
        <f>[28]Agosto!$E$34</f>
        <v>44.166666666666664</v>
      </c>
      <c r="AF32" s="15">
        <f>[28]Agosto!$E$35</f>
        <v>37.458333333333336</v>
      </c>
      <c r="AG32" s="96">
        <f t="shared" si="3"/>
        <v>60.923387096774185</v>
      </c>
    </row>
    <row r="33" spans="1:33" ht="17.100000000000001" customHeight="1" x14ac:dyDescent="0.2">
      <c r="A33" s="89" t="s">
        <v>145</v>
      </c>
      <c r="B33" s="15">
        <f>[29]Agosto!$E$5</f>
        <v>48.458333333333336</v>
      </c>
      <c r="C33" s="15">
        <f>[29]Agosto!$E$6</f>
        <v>63.291666666666664</v>
      </c>
      <c r="D33" s="15">
        <f>[29]Agosto!$E$7</f>
        <v>84.166666666666671</v>
      </c>
      <c r="E33" s="15">
        <f>[29]Agosto!$E$8</f>
        <v>91.666666666666671</v>
      </c>
      <c r="F33" s="15">
        <f>[29]Agosto!$E$9</f>
        <v>94.416666666666671</v>
      </c>
      <c r="G33" s="15">
        <f>[29]Agosto!$E$10</f>
        <v>91.666666666666671</v>
      </c>
      <c r="H33" s="15">
        <f>[29]Agosto!$E$11</f>
        <v>87.041666666666671</v>
      </c>
      <c r="I33" s="15">
        <f>[29]Agosto!$E$12</f>
        <v>88.875</v>
      </c>
      <c r="J33" s="15">
        <f>[29]Agosto!$E$13</f>
        <v>69.416666666666671</v>
      </c>
      <c r="K33" s="15">
        <f>[29]Agosto!$E$14</f>
        <v>69.333333333333329</v>
      </c>
      <c r="L33" s="15">
        <f>[29]Agosto!$E$15</f>
        <v>58.875</v>
      </c>
      <c r="M33" s="15">
        <f>[29]Agosto!$E$16</f>
        <v>51.291666666666664</v>
      </c>
      <c r="N33" s="15">
        <f>[29]Agosto!$E$17</f>
        <v>49.791666666666664</v>
      </c>
      <c r="O33" s="15">
        <f>[29]Agosto!$E$18</f>
        <v>51.125</v>
      </c>
      <c r="P33" s="15">
        <f>[29]Agosto!$E$19</f>
        <v>66.583333333333329</v>
      </c>
      <c r="Q33" s="15">
        <f>[29]Agosto!$E$20</f>
        <v>81.041666666666671</v>
      </c>
      <c r="R33" s="15">
        <f>[29]Agosto!$E$21</f>
        <v>72.166666666666671</v>
      </c>
      <c r="S33" s="15">
        <f>[29]Agosto!$E$22</f>
        <v>63</v>
      </c>
      <c r="T33" s="15">
        <f>[29]Agosto!$E$23</f>
        <v>54.166666666666664</v>
      </c>
      <c r="U33" s="15">
        <f>[29]Agosto!$E$24</f>
        <v>67.708333333333329</v>
      </c>
      <c r="V33" s="15">
        <f>[29]Agosto!$E$25</f>
        <v>79.208333333333329</v>
      </c>
      <c r="W33" s="15">
        <f>[29]Agosto!$E$26</f>
        <v>93.625</v>
      </c>
      <c r="X33" s="15">
        <f>[29]Agosto!$E$27</f>
        <v>82.875</v>
      </c>
      <c r="Y33" s="15">
        <f>[29]Agosto!$E$28</f>
        <v>61</v>
      </c>
      <c r="Z33" s="15">
        <f>[29]Agosto!$E$29</f>
        <v>62.458333333333336</v>
      </c>
      <c r="AA33" s="15">
        <f>[29]Agosto!$E$30</f>
        <v>44.083333333333336</v>
      </c>
      <c r="AB33" s="15">
        <f>[29]Agosto!$E$31</f>
        <v>51.458333333333336</v>
      </c>
      <c r="AC33" s="15">
        <f>[29]Agosto!$E$32</f>
        <v>59.5</v>
      </c>
      <c r="AD33" s="15">
        <f>[29]Agosto!$E$33</f>
        <v>52.791666666666664</v>
      </c>
      <c r="AE33" s="15">
        <f>[29]Agosto!$E$34</f>
        <v>42.041666666666664</v>
      </c>
      <c r="AF33" s="15">
        <f>[29]Agosto!$E$35</f>
        <v>40.958333333333336</v>
      </c>
      <c r="AG33" s="98">
        <f>AVERAGE(B33:AF33)</f>
        <v>66.905913978494624</v>
      </c>
    </row>
    <row r="34" spans="1:33" ht="17.100000000000001" customHeight="1" x14ac:dyDescent="0.2">
      <c r="A34" s="89" t="s">
        <v>146</v>
      </c>
      <c r="B34" s="15">
        <f>[30]Agosto!$E$5</f>
        <v>53.458333333333336</v>
      </c>
      <c r="C34" s="15">
        <f>[30]Agosto!$E$6</f>
        <v>64.541666666666671</v>
      </c>
      <c r="D34" s="15">
        <f>[30]Agosto!$E$7</f>
        <v>97.541666666666671</v>
      </c>
      <c r="E34" s="15">
        <f>[30]Agosto!$E$8</f>
        <v>97.791666666666671</v>
      </c>
      <c r="F34" s="15">
        <f>[30]Agosto!$E$9</f>
        <v>94.958333333333329</v>
      </c>
      <c r="G34" s="15">
        <f>[30]Agosto!$E$10</f>
        <v>76</v>
      </c>
      <c r="H34" s="15">
        <f>[30]Agosto!$E$11</f>
        <v>86.5</v>
      </c>
      <c r="I34" s="15">
        <f>[30]Agosto!$E$12</f>
        <v>89.791666666666671</v>
      </c>
      <c r="J34" s="15">
        <f>[30]Agosto!$E$13</f>
        <v>69.083333333333329</v>
      </c>
      <c r="K34" s="15">
        <f>[30]Agosto!$E$14</f>
        <v>66.041666666666671</v>
      </c>
      <c r="L34" s="15">
        <f>[30]Agosto!$E$15</f>
        <v>56.666666666666664</v>
      </c>
      <c r="M34" s="15">
        <f>[30]Agosto!$E$16</f>
        <v>41.916666666666664</v>
      </c>
      <c r="N34" s="15">
        <f>[30]Agosto!$E$17</f>
        <v>43.416666666666664</v>
      </c>
      <c r="O34" s="15">
        <f>[30]Agosto!$E$18</f>
        <v>50.083333333333336</v>
      </c>
      <c r="P34" s="15">
        <f>[30]Agosto!$E$19</f>
        <v>84.666666666666671</v>
      </c>
      <c r="Q34" s="15">
        <f>[30]Agosto!$E$20</f>
        <v>78.333333333333329</v>
      </c>
      <c r="R34" s="15">
        <f>[30]Agosto!$E$21</f>
        <v>71.166666666666671</v>
      </c>
      <c r="S34" s="15">
        <f>[30]Agosto!$E$22</f>
        <v>62.291666666666664</v>
      </c>
      <c r="T34" s="15">
        <f>[30]Agosto!$E$23</f>
        <v>57.833333333333336</v>
      </c>
      <c r="U34" s="15">
        <f>[30]Agosto!$E$24</f>
        <v>97.708333333333329</v>
      </c>
      <c r="V34" s="15">
        <f>[30]Agosto!$E$25</f>
        <v>99</v>
      </c>
      <c r="W34" s="15">
        <f>[30]Agosto!$E$26</f>
        <v>97.75</v>
      </c>
      <c r="X34" s="15">
        <f>[30]Agosto!$E$27</f>
        <v>81.583333333333329</v>
      </c>
      <c r="Y34" s="15">
        <f>[30]Agosto!$E$28</f>
        <v>67.1875</v>
      </c>
      <c r="Z34" s="15" t="str">
        <f>[30]Agosto!$E$29</f>
        <v>*</v>
      </c>
      <c r="AA34" s="15" t="str">
        <f>[30]Agosto!$E$30</f>
        <v>*</v>
      </c>
      <c r="AB34" s="15" t="str">
        <f>[30]Agosto!$E$31</f>
        <v>*</v>
      </c>
      <c r="AC34" s="15" t="str">
        <f>[30]Agosto!$E$32</f>
        <v>*</v>
      </c>
      <c r="AD34" s="15" t="str">
        <f>[30]Agosto!$E$33</f>
        <v>*</v>
      </c>
      <c r="AE34" s="15" t="str">
        <f>[30]Agosto!$E$34</f>
        <v>*</v>
      </c>
      <c r="AF34" s="15" t="str">
        <f>[30]Agosto!$E$35</f>
        <v>*</v>
      </c>
      <c r="AG34" s="96">
        <f t="shared" ref="AG34:AG47" si="4">AVERAGE(B34:AF34)</f>
        <v>74.388020833333329</v>
      </c>
    </row>
    <row r="35" spans="1:33" ht="17.100000000000001" customHeight="1" x14ac:dyDescent="0.2">
      <c r="A35" s="89" t="s">
        <v>147</v>
      </c>
      <c r="B35" s="15">
        <f>[31]Agosto!$E$5</f>
        <v>59.416666666666664</v>
      </c>
      <c r="C35" s="15">
        <f>[31]Agosto!$E$6</f>
        <v>62.541666666666664</v>
      </c>
      <c r="D35" s="15">
        <f>[31]Agosto!$E$7</f>
        <v>67.5</v>
      </c>
      <c r="E35" s="15">
        <f>[31]Agosto!$E$8</f>
        <v>89.041666666666671</v>
      </c>
      <c r="F35" s="15">
        <f>[31]Agosto!$E$9</f>
        <v>88.166666666666671</v>
      </c>
      <c r="G35" s="15">
        <f>[31]Agosto!$E$10</f>
        <v>91.375</v>
      </c>
      <c r="H35" s="15">
        <f>[31]Agosto!$E$11</f>
        <v>78.791666666666671</v>
      </c>
      <c r="I35" s="15">
        <f>[31]Agosto!$E$12</f>
        <v>71.708333333333329</v>
      </c>
      <c r="J35" s="15">
        <f>[31]Agosto!$E$13</f>
        <v>71.166666666666671</v>
      </c>
      <c r="K35" s="15">
        <f>[31]Agosto!$E$14</f>
        <v>55.333333333333336</v>
      </c>
      <c r="L35" s="15">
        <f>[31]Agosto!$E$15</f>
        <v>58.333333333333336</v>
      </c>
      <c r="M35" s="15">
        <f>[31]Agosto!$E$16</f>
        <v>48.333333333333336</v>
      </c>
      <c r="N35" s="15">
        <f>[31]Agosto!$E$17</f>
        <v>49.958333333333336</v>
      </c>
      <c r="O35" s="15">
        <f>[31]Agosto!$E$18</f>
        <v>48.333333333333336</v>
      </c>
      <c r="P35" s="15">
        <f>[31]Agosto!$E$19</f>
        <v>48.875</v>
      </c>
      <c r="Q35" s="15">
        <f>[31]Agosto!$E$20</f>
        <v>64.958333333333329</v>
      </c>
      <c r="R35" s="15">
        <f>[31]Agosto!$E$21</f>
        <v>72</v>
      </c>
      <c r="S35" s="15">
        <f>[31]Agosto!$E$22</f>
        <v>60.625</v>
      </c>
      <c r="T35" s="15">
        <f>[31]Agosto!$E$23</f>
        <v>53.791666666666664</v>
      </c>
      <c r="U35" s="15">
        <f>[31]Agosto!$E$24</f>
        <v>66.708333333333329</v>
      </c>
      <c r="V35" s="15">
        <f>[31]Agosto!$E$25</f>
        <v>76.375</v>
      </c>
      <c r="W35" s="15">
        <f>[31]Agosto!$E$26</f>
        <v>89.791666666666671</v>
      </c>
      <c r="X35" s="15">
        <f>[31]Agosto!$E$27</f>
        <v>73.625</v>
      </c>
      <c r="Y35" s="15">
        <f>[31]Agosto!$E$28</f>
        <v>56.958333333333336</v>
      </c>
      <c r="Z35" s="15">
        <f>[31]Agosto!$E$29</f>
        <v>63.5</v>
      </c>
      <c r="AA35" s="15">
        <f>[31]Agosto!$E$30</f>
        <v>42.458333333333336</v>
      </c>
      <c r="AB35" s="15">
        <f>[31]Agosto!$E$31</f>
        <v>42.375</v>
      </c>
      <c r="AC35" s="15">
        <f>[31]Agosto!$E$32</f>
        <v>56.333333333333336</v>
      </c>
      <c r="AD35" s="15">
        <f>[31]Agosto!$E$33</f>
        <v>50.958333333333336</v>
      </c>
      <c r="AE35" s="15">
        <f>[31]Agosto!$E$34</f>
        <v>41.625</v>
      </c>
      <c r="AF35" s="15">
        <f>[31]Agosto!$E$35</f>
        <v>44.208333333333336</v>
      </c>
      <c r="AG35" s="96">
        <f t="shared" si="4"/>
        <v>62.747311827956985</v>
      </c>
    </row>
    <row r="36" spans="1:33" ht="17.100000000000001" customHeight="1" x14ac:dyDescent="0.2">
      <c r="A36" s="89" t="s">
        <v>148</v>
      </c>
      <c r="B36" s="15" t="str">
        <f>[32]Agosto!$E$5</f>
        <v>*</v>
      </c>
      <c r="C36" s="15" t="str">
        <f>[32]Agosto!$E$6</f>
        <v>*</v>
      </c>
      <c r="D36" s="15" t="str">
        <f>[32]Agosto!$E$7</f>
        <v>*</v>
      </c>
      <c r="E36" s="15" t="str">
        <f>[32]Agosto!$E$8</f>
        <v>*</v>
      </c>
      <c r="F36" s="15" t="str">
        <f>[32]Agosto!$E$9</f>
        <v>*</v>
      </c>
      <c r="G36" s="15" t="str">
        <f>[32]Agosto!$E$10</f>
        <v>*</v>
      </c>
      <c r="H36" s="15">
        <f>[32]Agosto!$E$11</f>
        <v>78.9375</v>
      </c>
      <c r="I36" s="15">
        <f>[32]Agosto!$E$12</f>
        <v>84.875</v>
      </c>
      <c r="J36" s="15">
        <f>[32]Agosto!$E$13</f>
        <v>56.875</v>
      </c>
      <c r="K36" s="15">
        <f>[32]Agosto!$E$14</f>
        <v>58.541666666666664</v>
      </c>
      <c r="L36" s="15">
        <f>[32]Agosto!$E$15</f>
        <v>60.583333333333336</v>
      </c>
      <c r="M36" s="15">
        <f>[32]Agosto!$E$16</f>
        <v>55.833333333333336</v>
      </c>
      <c r="N36" s="15">
        <f>[32]Agosto!$E$17</f>
        <v>54.333333333333336</v>
      </c>
      <c r="O36" s="15">
        <f>[32]Agosto!$E$18</f>
        <v>63.375</v>
      </c>
      <c r="P36" s="15">
        <f>[32]Agosto!$E$19</f>
        <v>89.75</v>
      </c>
      <c r="Q36" s="15">
        <f>[32]Agosto!$E$20</f>
        <v>82.875</v>
      </c>
      <c r="R36" s="15">
        <f>[32]Agosto!$E$21</f>
        <v>74.041666666666671</v>
      </c>
      <c r="S36" s="15">
        <f>[32]Agosto!$E$22</f>
        <v>66.083333333333329</v>
      </c>
      <c r="T36" s="15">
        <f>[32]Agosto!$E$23</f>
        <v>66.583333333333329</v>
      </c>
      <c r="U36" s="15">
        <f>[32]Agosto!$E$24</f>
        <v>84.416666666666671</v>
      </c>
      <c r="V36" s="15">
        <f>[32]Agosto!$E$25</f>
        <v>88.916666666666671</v>
      </c>
      <c r="W36" s="15">
        <f>[32]Agosto!$E$26</f>
        <v>92.875</v>
      </c>
      <c r="X36" s="15">
        <f>[32]Agosto!$E$27</f>
        <v>79.833333333333329</v>
      </c>
      <c r="Y36" s="15">
        <f>[32]Agosto!$E$28</f>
        <v>62</v>
      </c>
      <c r="Z36" s="15">
        <f>[32]Agosto!$E$29</f>
        <v>53.416666666666664</v>
      </c>
      <c r="AA36" s="15">
        <f>[32]Agosto!$E$30</f>
        <v>44.75</v>
      </c>
      <c r="AB36" s="15">
        <f>[32]Agosto!$E$31</f>
        <v>46.666666666666664</v>
      </c>
      <c r="AC36" s="15">
        <f>[32]Agosto!$E$32</f>
        <v>56.916666666666664</v>
      </c>
      <c r="AD36" s="15">
        <f>[32]Agosto!$E$33</f>
        <v>56.791666666666664</v>
      </c>
      <c r="AE36" s="15">
        <f>[32]Agosto!$E$34</f>
        <v>50.541666666666664</v>
      </c>
      <c r="AF36" s="15">
        <f>[32]Agosto!$E$35</f>
        <v>59.916666666666664</v>
      </c>
      <c r="AG36" s="96">
        <f t="shared" si="4"/>
        <v>66.789166666666674</v>
      </c>
    </row>
    <row r="37" spans="1:33" ht="17.100000000000001" customHeight="1" x14ac:dyDescent="0.2">
      <c r="A37" s="89" t="s">
        <v>149</v>
      </c>
      <c r="B37" s="15">
        <f>[33]Agosto!$E$5</f>
        <v>60.454545454545453</v>
      </c>
      <c r="C37" s="15">
        <f>[33]Agosto!$E$6</f>
        <v>65.125</v>
      </c>
      <c r="D37" s="15">
        <f>[33]Agosto!$E$7</f>
        <v>68.791666666666671</v>
      </c>
      <c r="E37" s="15">
        <f>[33]Agosto!$E$8</f>
        <v>81.5</v>
      </c>
      <c r="F37" s="15">
        <f>[33]Agosto!$E$9</f>
        <v>88.458333333333329</v>
      </c>
      <c r="G37" s="15">
        <f>[33]Agosto!$E$10</f>
        <v>92.25</v>
      </c>
      <c r="H37" s="15">
        <f>[33]Agosto!$E$11</f>
        <v>85.083333333333329</v>
      </c>
      <c r="I37" s="15">
        <f>[33]Agosto!$E$12</f>
        <v>81</v>
      </c>
      <c r="J37" s="15">
        <f>[33]Agosto!$E$13</f>
        <v>78.875</v>
      </c>
      <c r="K37" s="15">
        <f>[33]Agosto!$E$14</f>
        <v>74.333333333333329</v>
      </c>
      <c r="L37" s="15">
        <f>[33]Agosto!$E$15</f>
        <v>66.541666666666671</v>
      </c>
      <c r="M37" s="15">
        <f>[33]Agosto!$E$16</f>
        <v>56.916666666666664</v>
      </c>
      <c r="N37" s="15">
        <f>[33]Agosto!$E$17</f>
        <v>55.125</v>
      </c>
      <c r="O37" s="15">
        <f>[33]Agosto!$E$18</f>
        <v>53.375</v>
      </c>
      <c r="P37" s="15">
        <f>[33]Agosto!$E$19</f>
        <v>53.625</v>
      </c>
      <c r="Q37" s="15">
        <f>[33]Agosto!$E$20</f>
        <v>66.875</v>
      </c>
      <c r="R37" s="15">
        <f>[33]Agosto!$E$21</f>
        <v>68.083333333333329</v>
      </c>
      <c r="S37" s="15">
        <f>[33]Agosto!$E$22</f>
        <v>63.875</v>
      </c>
      <c r="T37" s="15">
        <f>[33]Agosto!$E$23</f>
        <v>52.125</v>
      </c>
      <c r="U37" s="15">
        <f>[33]Agosto!$E$24</f>
        <v>53.875</v>
      </c>
      <c r="V37" s="15">
        <f>[33]Agosto!$E$25</f>
        <v>75.708333333333329</v>
      </c>
      <c r="W37" s="15">
        <f>[33]Agosto!$E$26</f>
        <v>92.125</v>
      </c>
      <c r="X37" s="15">
        <f>[33]Agosto!$E$27</f>
        <v>76.541666666666671</v>
      </c>
      <c r="Y37" s="15">
        <f>[33]Agosto!$E$28</f>
        <v>61.125</v>
      </c>
      <c r="Z37" s="15">
        <f>[33]Agosto!$E$29</f>
        <v>64.041666666666671</v>
      </c>
      <c r="AA37" s="15">
        <f>[33]Agosto!$E$30</f>
        <v>50.416666666666664</v>
      </c>
      <c r="AB37" s="15">
        <f>[33]Agosto!$E$31</f>
        <v>59.666666666666664</v>
      </c>
      <c r="AC37" s="15">
        <f>[33]Agosto!$E$32</f>
        <v>59.208333333333336</v>
      </c>
      <c r="AD37" s="15">
        <f>[33]Agosto!$E$33</f>
        <v>52.416666666666664</v>
      </c>
      <c r="AE37" s="15">
        <f>[33]Agosto!$E$34</f>
        <v>44.791666666666664</v>
      </c>
      <c r="AF37" s="15">
        <f>[33]Agosto!$E$35</f>
        <v>38.541666666666664</v>
      </c>
      <c r="AG37" s="96">
        <f t="shared" si="4"/>
        <v>65.834555229716528</v>
      </c>
    </row>
    <row r="38" spans="1:33" ht="17.100000000000001" customHeight="1" x14ac:dyDescent="0.2">
      <c r="A38" s="89" t="s">
        <v>150</v>
      </c>
      <c r="B38" s="15">
        <f>[34]Agosto!$E$5</f>
        <v>56.75</v>
      </c>
      <c r="C38" s="15">
        <f>[34]Agosto!$E$6</f>
        <v>68.125</v>
      </c>
      <c r="D38" s="15">
        <f>[34]Agosto!$E$7</f>
        <v>94.25</v>
      </c>
      <c r="E38" s="15">
        <f>[34]Agosto!$E$8</f>
        <v>93.583333333333329</v>
      </c>
      <c r="F38" s="15">
        <f>[34]Agosto!$E$9</f>
        <v>90.416666666666671</v>
      </c>
      <c r="G38" s="15">
        <f>[34]Agosto!$E$10</f>
        <v>82.666666666666671</v>
      </c>
      <c r="H38" s="15">
        <f>[34]Agosto!$E$11</f>
        <v>85.5</v>
      </c>
      <c r="I38" s="15">
        <f>[34]Agosto!$E$12</f>
        <v>90.291666666666671</v>
      </c>
      <c r="J38" s="15">
        <f>[34]Agosto!$E$13</f>
        <v>69</v>
      </c>
      <c r="K38" s="15">
        <f>[34]Agosto!$E$14</f>
        <v>69.666666666666671</v>
      </c>
      <c r="L38" s="15">
        <f>[34]Agosto!$E$15</f>
        <v>63.875</v>
      </c>
      <c r="M38" s="15">
        <f>[34]Agosto!$E$16</f>
        <v>47.5</v>
      </c>
      <c r="N38" s="15">
        <f>[34]Agosto!$E$17</f>
        <v>49.791666666666664</v>
      </c>
      <c r="O38" s="15">
        <f>[34]Agosto!$E$18</f>
        <v>53.208333333333336</v>
      </c>
      <c r="P38" s="15">
        <f>[34]Agosto!$E$19</f>
        <v>78.208333333333329</v>
      </c>
      <c r="Q38" s="15">
        <f>[34]Agosto!$E$20</f>
        <v>82.333333333333329</v>
      </c>
      <c r="R38" s="15">
        <f>[34]Agosto!$E$21</f>
        <v>70.791666666666671</v>
      </c>
      <c r="S38" s="15">
        <f>[34]Agosto!$E$22</f>
        <v>61.833333333333336</v>
      </c>
      <c r="T38" s="15">
        <f>[34]Agosto!$E$23</f>
        <v>53.583333333333336</v>
      </c>
      <c r="U38" s="15">
        <f>[34]Agosto!$E$24</f>
        <v>80.708333333333329</v>
      </c>
      <c r="V38" s="15">
        <f>[34]Agosto!$E$25</f>
        <v>89.333333333333329</v>
      </c>
      <c r="W38" s="15">
        <f>[34]Agosto!$E$26</f>
        <v>92.75</v>
      </c>
      <c r="X38" s="15">
        <f>[34]Agosto!$E$27</f>
        <v>84.041666666666671</v>
      </c>
      <c r="Y38" s="15">
        <f>[34]Agosto!$E$28</f>
        <v>63.25</v>
      </c>
      <c r="Z38" s="15">
        <f>[34]Agosto!$E$29</f>
        <v>56</v>
      </c>
      <c r="AA38" s="15">
        <f>[34]Agosto!$E$30</f>
        <v>43.916666666666664</v>
      </c>
      <c r="AB38" s="15">
        <f>[34]Agosto!$E$31</f>
        <v>47.416666666666664</v>
      </c>
      <c r="AC38" s="15">
        <f>[34]Agosto!$E$32</f>
        <v>55.708333333333336</v>
      </c>
      <c r="AD38" s="15">
        <f>[34]Agosto!$E$33</f>
        <v>50.958333333333336</v>
      </c>
      <c r="AE38" s="15">
        <f>[34]Agosto!$E$34</f>
        <v>38.75</v>
      </c>
      <c r="AF38" s="15">
        <f>[34]Agosto!$E$35</f>
        <v>46.791666666666664</v>
      </c>
      <c r="AG38" s="96">
        <f t="shared" si="4"/>
        <v>68.09677419354837</v>
      </c>
    </row>
    <row r="39" spans="1:33" ht="17.100000000000001" customHeight="1" x14ac:dyDescent="0.2">
      <c r="A39" s="89" t="s">
        <v>151</v>
      </c>
      <c r="B39" s="15" t="str">
        <f>[35]Agosto!$E$5</f>
        <v>*</v>
      </c>
      <c r="C39" s="15" t="str">
        <f>[35]Agosto!$E$6</f>
        <v>*</v>
      </c>
      <c r="D39" s="15" t="str">
        <f>[35]Agosto!$E$7</f>
        <v>*</v>
      </c>
      <c r="E39" s="15" t="str">
        <f>[35]Agosto!$E$8</f>
        <v>*</v>
      </c>
      <c r="F39" s="15" t="str">
        <f>[35]Agosto!$E$9</f>
        <v>*</v>
      </c>
      <c r="G39" s="15" t="str">
        <f>[35]Agosto!$E$10</f>
        <v>*</v>
      </c>
      <c r="H39" s="15" t="str">
        <f>[35]Agosto!$E$11</f>
        <v>*</v>
      </c>
      <c r="I39" s="15" t="str">
        <f>[35]Agosto!$E$12</f>
        <v>*</v>
      </c>
      <c r="J39" s="15" t="str">
        <f>[35]Agosto!$E$13</f>
        <v>*</v>
      </c>
      <c r="K39" s="15" t="str">
        <f>[35]Agosto!$E$14</f>
        <v>*</v>
      </c>
      <c r="L39" s="15" t="str">
        <f>[35]Agosto!$E$15</f>
        <v>*</v>
      </c>
      <c r="M39" s="15" t="str">
        <f>[35]Agosto!$E$16</f>
        <v>*</v>
      </c>
      <c r="N39" s="15" t="str">
        <f>[35]Agosto!$E$17</f>
        <v>*</v>
      </c>
      <c r="O39" s="15" t="str">
        <f>[35]Agosto!$E$18</f>
        <v>*</v>
      </c>
      <c r="P39" s="15" t="str">
        <f>[35]Agosto!$E$19</f>
        <v>*</v>
      </c>
      <c r="Q39" s="15" t="str">
        <f>[35]Agosto!$E$20</f>
        <v>*</v>
      </c>
      <c r="R39" s="15" t="str">
        <f>[35]Agosto!$E$21</f>
        <v>*</v>
      </c>
      <c r="S39" s="15" t="str">
        <f>[35]Agosto!$E$22</f>
        <v>*</v>
      </c>
      <c r="T39" s="15" t="str">
        <f>[35]Agosto!$E$23</f>
        <v>*</v>
      </c>
      <c r="U39" s="15" t="str">
        <f>[35]Agosto!$E$24</f>
        <v>*</v>
      </c>
      <c r="V39" s="15" t="str">
        <f>[35]Agosto!$E$25</f>
        <v>*</v>
      </c>
      <c r="W39" s="15">
        <f>[35]Agosto!$E$26</f>
        <v>90.666666666666671</v>
      </c>
      <c r="X39" s="15">
        <f>[35]Agosto!$E$27</f>
        <v>84.142857142857139</v>
      </c>
      <c r="Y39" s="15" t="str">
        <f>[35]Agosto!$E$28</f>
        <v>*</v>
      </c>
      <c r="Z39" s="15" t="str">
        <f>[35]Agosto!$E$29</f>
        <v>*</v>
      </c>
      <c r="AA39" s="15" t="str">
        <f>[35]Agosto!$E$30</f>
        <v>*</v>
      </c>
      <c r="AB39" s="15" t="str">
        <f>[35]Agosto!$E$31</f>
        <v>*</v>
      </c>
      <c r="AC39" s="15" t="str">
        <f>[35]Agosto!$E$32</f>
        <v>*</v>
      </c>
      <c r="AD39" s="15" t="str">
        <f>[35]Agosto!$E$33</f>
        <v>*</v>
      </c>
      <c r="AE39" s="15" t="str">
        <f>[35]Agosto!$E$34</f>
        <v>*</v>
      </c>
      <c r="AF39" s="15" t="str">
        <f>[35]Agosto!$E$35</f>
        <v>*</v>
      </c>
      <c r="AG39" s="96">
        <f t="shared" si="4"/>
        <v>87.404761904761898</v>
      </c>
    </row>
    <row r="40" spans="1:33" ht="17.100000000000001" customHeight="1" x14ac:dyDescent="0.2">
      <c r="A40" s="89" t="s">
        <v>152</v>
      </c>
      <c r="B40" s="15">
        <f>[36]Agosto!$E$5</f>
        <v>50.705882352941174</v>
      </c>
      <c r="C40" s="15" t="str">
        <f>[36]Agosto!$E$6</f>
        <v>*</v>
      </c>
      <c r="D40" s="15">
        <f>[36]Agosto!$E$7</f>
        <v>90.555555555555557</v>
      </c>
      <c r="E40" s="15">
        <f>[36]Agosto!$E$8</f>
        <v>93.375</v>
      </c>
      <c r="F40" s="15">
        <f>[36]Agosto!$E$9</f>
        <v>95</v>
      </c>
      <c r="G40" s="15">
        <f>[36]Agosto!$E$10</f>
        <v>86.875</v>
      </c>
      <c r="H40" s="15">
        <f>[36]Agosto!$E$11</f>
        <v>83.25</v>
      </c>
      <c r="I40" s="15">
        <f>[36]Agosto!$E$12</f>
        <v>88.666666666666671</v>
      </c>
      <c r="J40" s="15">
        <f>[36]Agosto!$E$13</f>
        <v>68.791666666666671</v>
      </c>
      <c r="K40" s="15">
        <f>[36]Agosto!$E$14</f>
        <v>70.458333333333329</v>
      </c>
      <c r="L40" s="15">
        <f>[36]Agosto!$E$15</f>
        <v>64.791666666666671</v>
      </c>
      <c r="M40" s="15">
        <f>[36]Agosto!$E$16</f>
        <v>69.9375</v>
      </c>
      <c r="N40" s="15" t="str">
        <f>[36]Agosto!$E$17</f>
        <v>*</v>
      </c>
      <c r="O40" s="15" t="str">
        <f>[36]Agosto!$E$18</f>
        <v>*</v>
      </c>
      <c r="P40" s="15" t="str">
        <f>[36]Agosto!$E$19</f>
        <v>*</v>
      </c>
      <c r="Q40" s="15" t="str">
        <f>[36]Agosto!$E$20</f>
        <v>*</v>
      </c>
      <c r="R40" s="15" t="str">
        <f>[36]Agosto!$E$21</f>
        <v>*</v>
      </c>
      <c r="S40" s="15" t="str">
        <f>[36]Agosto!$E$22</f>
        <v>*</v>
      </c>
      <c r="T40" s="15" t="str">
        <f>[36]Agosto!$E$23</f>
        <v>*</v>
      </c>
      <c r="U40" s="15" t="str">
        <f>[36]Agosto!$E$24</f>
        <v>*</v>
      </c>
      <c r="V40" s="15">
        <f>[36]Agosto!$E$25</f>
        <v>83.4</v>
      </c>
      <c r="W40" s="15">
        <f>[36]Agosto!$E$26</f>
        <v>92.166666666666671</v>
      </c>
      <c r="X40" s="15">
        <f>[36]Agosto!$E$27</f>
        <v>90.777777777777771</v>
      </c>
      <c r="Y40" s="15" t="str">
        <f>[36]Agosto!$E$28</f>
        <v>*</v>
      </c>
      <c r="Z40" s="15" t="str">
        <f>[36]Agosto!$E$29</f>
        <v>*</v>
      </c>
      <c r="AA40" s="15" t="str">
        <f>[36]Agosto!$E$30</f>
        <v>*</v>
      </c>
      <c r="AB40" s="15">
        <f>[36]Agosto!$E$31</f>
        <v>58.61904761904762</v>
      </c>
      <c r="AC40" s="15">
        <f>[36]Agosto!$E$32</f>
        <v>62.5625</v>
      </c>
      <c r="AD40" s="15" t="str">
        <f>[36]Agosto!$E$33</f>
        <v>*</v>
      </c>
      <c r="AE40" s="15" t="str">
        <f>[36]Agosto!$E$34</f>
        <v>*</v>
      </c>
      <c r="AF40" s="15" t="str">
        <f>[36]Agosto!$E$35</f>
        <v>*</v>
      </c>
      <c r="AG40" s="96">
        <f t="shared" si="4"/>
        <v>78.120828956582642</v>
      </c>
    </row>
    <row r="41" spans="1:33" ht="17.100000000000001" customHeight="1" x14ac:dyDescent="0.2">
      <c r="A41" s="89" t="s">
        <v>153</v>
      </c>
      <c r="B41" s="15">
        <f>[37]Agosto!$E$5</f>
        <v>65.791666666666671</v>
      </c>
      <c r="C41" s="15">
        <f>[37]Agosto!$E$6</f>
        <v>72.625</v>
      </c>
      <c r="D41" s="15">
        <f>[37]Agosto!$E$7</f>
        <v>95.5</v>
      </c>
      <c r="E41" s="15">
        <f>[37]Agosto!$E$8</f>
        <v>94.666666666666671</v>
      </c>
      <c r="F41" s="15">
        <f>[37]Agosto!$E$9</f>
        <v>83.916666666666671</v>
      </c>
      <c r="G41" s="15">
        <f>[37]Agosto!$E$10</f>
        <v>72.625</v>
      </c>
      <c r="H41" s="15">
        <f>[37]Agosto!$E$11</f>
        <v>85.375</v>
      </c>
      <c r="I41" s="15">
        <f>[37]Agosto!$E$12</f>
        <v>88.875</v>
      </c>
      <c r="J41" s="15">
        <f>[37]Agosto!$E$13</f>
        <v>71.416666666666671</v>
      </c>
      <c r="K41" s="15">
        <f>[37]Agosto!$E$14</f>
        <v>74.708333333333329</v>
      </c>
      <c r="L41" s="15">
        <f>[37]Agosto!$E$15</f>
        <v>70.75</v>
      </c>
      <c r="M41" s="15">
        <f>[37]Agosto!$E$16</f>
        <v>60.708333333333336</v>
      </c>
      <c r="N41" s="15">
        <f>[37]Agosto!$E$17</f>
        <v>53</v>
      </c>
      <c r="O41" s="15">
        <f>[37]Agosto!$E$18</f>
        <v>56.125</v>
      </c>
      <c r="P41" s="15">
        <f>[37]Agosto!$E$19</f>
        <v>76.791666666666671</v>
      </c>
      <c r="Q41" s="15">
        <f>[37]Agosto!$E$20</f>
        <v>82.583333333333329</v>
      </c>
      <c r="R41" s="15">
        <f>[37]Agosto!$E$21</f>
        <v>71.375</v>
      </c>
      <c r="S41" s="15">
        <f>[37]Agosto!$E$22</f>
        <v>66.166666666666671</v>
      </c>
      <c r="T41" s="15">
        <f>[37]Agosto!$E$23</f>
        <v>60.791666666666664</v>
      </c>
      <c r="U41" s="15">
        <f>[37]Agosto!$E$24</f>
        <v>86.666666666666671</v>
      </c>
      <c r="V41" s="15">
        <f>[37]Agosto!$E$25</f>
        <v>90.25</v>
      </c>
      <c r="W41" s="15">
        <f>[37]Agosto!$E$26</f>
        <v>87.5</v>
      </c>
      <c r="X41" s="15">
        <f>[37]Agosto!$E$27</f>
        <v>84.333333333333329</v>
      </c>
      <c r="Y41" s="15">
        <f>[37]Agosto!$E$28</f>
        <v>63.541666666666664</v>
      </c>
      <c r="Z41" s="15">
        <f>[37]Agosto!$E$29</f>
        <v>59.333333333333336</v>
      </c>
      <c r="AA41" s="15">
        <f>[37]Agosto!$E$30</f>
        <v>49.833333333333336</v>
      </c>
      <c r="AB41" s="15">
        <f>[37]Agosto!$E$31</f>
        <v>57.166666666666664</v>
      </c>
      <c r="AC41" s="15">
        <f>[37]Agosto!$E$32</f>
        <v>54</v>
      </c>
      <c r="AD41" s="15">
        <f>[37]Agosto!$E$33</f>
        <v>54.291666666666664</v>
      </c>
      <c r="AE41" s="15">
        <f>[37]Agosto!$E$34</f>
        <v>43.875</v>
      </c>
      <c r="AF41" s="15">
        <f>[37]Agosto!$E$35</f>
        <v>57.458333333333336</v>
      </c>
      <c r="AG41" s="96">
        <f t="shared" si="4"/>
        <v>70.711021505376351</v>
      </c>
    </row>
    <row r="42" spans="1:33" ht="17.100000000000001" customHeight="1" x14ac:dyDescent="0.2">
      <c r="A42" s="89" t="s">
        <v>154</v>
      </c>
      <c r="B42" s="15">
        <f>[38]Agosto!$E$5</f>
        <v>43.541666666666664</v>
      </c>
      <c r="C42" s="15">
        <f>[38]Agosto!$E$6</f>
        <v>60.458333333333336</v>
      </c>
      <c r="D42" s="15">
        <f>[38]Agosto!$E$7</f>
        <v>84.125</v>
      </c>
      <c r="E42" s="15">
        <f>[38]Agosto!$E$8</f>
        <v>92.208333333333329</v>
      </c>
      <c r="F42" s="15">
        <f>[38]Agosto!$E$9</f>
        <v>94.565217391304344</v>
      </c>
      <c r="G42" s="15">
        <f>[38]Agosto!$E$10</f>
        <v>85.916666666666671</v>
      </c>
      <c r="H42" s="15">
        <f>[38]Agosto!$E$11</f>
        <v>85.166666666666671</v>
      </c>
      <c r="I42" s="15">
        <f>[38]Agosto!$E$12</f>
        <v>89.583333333333329</v>
      </c>
      <c r="J42" s="15">
        <f>[38]Agosto!$E$13</f>
        <v>63.541666666666664</v>
      </c>
      <c r="K42" s="15">
        <f>[38]Agosto!$E$14</f>
        <v>60.958333333333336</v>
      </c>
      <c r="L42" s="15">
        <f>[38]Agosto!$E$15</f>
        <v>58.791666666666664</v>
      </c>
      <c r="M42" s="15">
        <f>[38]Agosto!$E$16</f>
        <v>45.625</v>
      </c>
      <c r="N42" s="15">
        <f>[38]Agosto!$E$17</f>
        <v>45.916666666666664</v>
      </c>
      <c r="O42" s="15">
        <f>[38]Agosto!$E$18</f>
        <v>49.125</v>
      </c>
      <c r="P42" s="15">
        <f>[38]Agosto!$E$19</f>
        <v>68.333333333333329</v>
      </c>
      <c r="Q42" s="15">
        <f>[38]Agosto!$E$20</f>
        <v>80.791666666666671</v>
      </c>
      <c r="R42" s="15">
        <f>[38]Agosto!$E$21</f>
        <v>70.416666666666671</v>
      </c>
      <c r="S42" s="15">
        <f>[38]Agosto!$E$22</f>
        <v>61.333333333333336</v>
      </c>
      <c r="T42" s="15">
        <f>[38]Agosto!$E$23</f>
        <v>52.416666666666664</v>
      </c>
      <c r="U42" s="15">
        <f>[38]Agosto!$E$24</f>
        <v>72.208333333333329</v>
      </c>
      <c r="V42" s="15">
        <f>[38]Agosto!$E$25</f>
        <v>86.083333333333329</v>
      </c>
      <c r="W42" s="15">
        <f>[38]Agosto!$E$26</f>
        <v>92.333333333333329</v>
      </c>
      <c r="X42" s="15">
        <f>[38]Agosto!$E$27</f>
        <v>82.208333333333329</v>
      </c>
      <c r="Y42" s="15">
        <f>[38]Agosto!$E$28</f>
        <v>62.125</v>
      </c>
      <c r="Z42" s="15">
        <f>[38]Agosto!$E$29</f>
        <v>53.333333333333336</v>
      </c>
      <c r="AA42" s="15">
        <f>[38]Agosto!$E$30</f>
        <v>37.375</v>
      </c>
      <c r="AB42" s="15">
        <f>[38]Agosto!$E$31</f>
        <v>40.75</v>
      </c>
      <c r="AC42" s="15">
        <f>[38]Agosto!$E$32</f>
        <v>56.875</v>
      </c>
      <c r="AD42" s="15">
        <f>[38]Agosto!$E$33</f>
        <v>52.695652173913047</v>
      </c>
      <c r="AE42" s="15">
        <f>[38]Agosto!$E$34</f>
        <v>41.458333333333336</v>
      </c>
      <c r="AF42" s="15">
        <f>[38]Agosto!$E$35</f>
        <v>49.5</v>
      </c>
      <c r="AG42" s="96">
        <f>AVERAGE(B42:AF42)</f>
        <v>65.153576437587645</v>
      </c>
    </row>
    <row r="43" spans="1:33" ht="17.100000000000001" customHeight="1" x14ac:dyDescent="0.2">
      <c r="A43" s="89" t="s">
        <v>155</v>
      </c>
      <c r="B43" s="15">
        <f>[39]Agosto!$E$5</f>
        <v>53.916666666666664</v>
      </c>
      <c r="C43" s="15">
        <f>[39]Agosto!$E$6</f>
        <v>66.75</v>
      </c>
      <c r="D43" s="15">
        <f>[39]Agosto!$E$7</f>
        <v>95.041666666666671</v>
      </c>
      <c r="E43" s="15">
        <f>[39]Agosto!$E$8</f>
        <v>93.875</v>
      </c>
      <c r="F43" s="15">
        <f>[39]Agosto!$E$9</f>
        <v>94.833333333333329</v>
      </c>
      <c r="G43" s="15">
        <f>[39]Agosto!$E$10</f>
        <v>85</v>
      </c>
      <c r="H43" s="15">
        <f>[39]Agosto!$E$11</f>
        <v>88.583333333333329</v>
      </c>
      <c r="I43" s="15">
        <f>[39]Agosto!$E$12</f>
        <v>92.75</v>
      </c>
      <c r="J43" s="15">
        <f>[39]Agosto!$E$13</f>
        <v>67.416666666666671</v>
      </c>
      <c r="K43" s="15">
        <f>[39]Agosto!$E$14</f>
        <v>69.916666666666671</v>
      </c>
      <c r="L43" s="15">
        <f>[39]Agosto!$E$15</f>
        <v>65.375</v>
      </c>
      <c r="M43" s="15">
        <f>[39]Agosto!$E$16</f>
        <v>50.416666666666664</v>
      </c>
      <c r="N43" s="15">
        <f>[39]Agosto!$E$17</f>
        <v>50.708333333333336</v>
      </c>
      <c r="O43" s="15">
        <f>[39]Agosto!$E$18</f>
        <v>56.041666666666664</v>
      </c>
      <c r="P43" s="15">
        <f>[39]Agosto!$E$19</f>
        <v>78.708333333333329</v>
      </c>
      <c r="Q43" s="15">
        <f>[39]Agosto!$E$20</f>
        <v>81.375</v>
      </c>
      <c r="R43" s="15">
        <f>[39]Agosto!$E$21</f>
        <v>74.083333333333329</v>
      </c>
      <c r="S43" s="15">
        <f>[39]Agosto!$E$22</f>
        <v>64.708333333333329</v>
      </c>
      <c r="T43" s="15">
        <f>[39]Agosto!$E$23</f>
        <v>59.291666666666664</v>
      </c>
      <c r="U43" s="15">
        <f>[39]Agosto!$E$24</f>
        <v>85.875</v>
      </c>
      <c r="V43" s="15">
        <f>[39]Agosto!$E$25</f>
        <v>89.958333333333329</v>
      </c>
      <c r="W43" s="15">
        <f>[39]Agosto!$E$26</f>
        <v>93.625</v>
      </c>
      <c r="X43" s="15">
        <f>[39]Agosto!$E$27</f>
        <v>84.75</v>
      </c>
      <c r="Y43" s="15">
        <f>[39]Agosto!$E$28</f>
        <v>65.708333333333329</v>
      </c>
      <c r="Z43" s="15">
        <f>[39]Agosto!$E$29</f>
        <v>59.25</v>
      </c>
      <c r="AA43" s="15">
        <f>[39]Agosto!$E$30</f>
        <v>44.708333333333336</v>
      </c>
      <c r="AB43" s="15">
        <f>[39]Agosto!$E$31</f>
        <v>45.25</v>
      </c>
      <c r="AC43" s="15">
        <f>[39]Agosto!$E$32</f>
        <v>58.5</v>
      </c>
      <c r="AD43" s="15">
        <f>[39]Agosto!$E$33</f>
        <v>54.75</v>
      </c>
      <c r="AE43" s="15">
        <f>[39]Agosto!$E$34</f>
        <v>46.227272727272727</v>
      </c>
      <c r="AF43" s="15">
        <f>[39]Agosto!$E$35</f>
        <v>56.956521739130437</v>
      </c>
      <c r="AG43" s="96">
        <f t="shared" si="4"/>
        <v>70.140337455905453</v>
      </c>
    </row>
    <row r="44" spans="1:33" ht="17.100000000000001" customHeight="1" x14ac:dyDescent="0.2">
      <c r="A44" s="89" t="s">
        <v>156</v>
      </c>
      <c r="B44" s="15">
        <f>[40]Agosto!$E$5</f>
        <v>57.75</v>
      </c>
      <c r="C44" s="15">
        <f>[40]Agosto!$E$6</f>
        <v>62.916666666666664</v>
      </c>
      <c r="D44" s="15">
        <f>[40]Agosto!$E$7</f>
        <v>70.708333333333329</v>
      </c>
      <c r="E44" s="15">
        <f>[40]Agosto!$E$8</f>
        <v>78.541666666666671</v>
      </c>
      <c r="F44" s="15">
        <f>[40]Agosto!$E$9</f>
        <v>80.333333333333329</v>
      </c>
      <c r="G44" s="15">
        <f>[40]Agosto!$E$10</f>
        <v>78.041666666666671</v>
      </c>
      <c r="H44" s="15">
        <f>[40]Agosto!$E$11</f>
        <v>75.833333333333329</v>
      </c>
      <c r="I44" s="15">
        <f>[40]Agosto!$E$12</f>
        <v>75.416666666666671</v>
      </c>
      <c r="J44" s="15">
        <f>[40]Agosto!$E$13</f>
        <v>65.666666666666671</v>
      </c>
      <c r="K44" s="15">
        <f>[40]Agosto!$E$14</f>
        <v>62.541666666666664</v>
      </c>
      <c r="L44" s="15">
        <f>[40]Agosto!$E$15</f>
        <v>62.958333333333336</v>
      </c>
      <c r="M44" s="15">
        <f>[40]Agosto!$E$16</f>
        <v>50.166666666666664</v>
      </c>
      <c r="N44" s="15">
        <f>[40]Agosto!$E$17</f>
        <v>49.083333333333336</v>
      </c>
      <c r="O44" s="15">
        <f>[40]Agosto!$E$18</f>
        <v>51.708333333333336</v>
      </c>
      <c r="P44" s="15">
        <f>[40]Agosto!$E$19</f>
        <v>66.333333333333329</v>
      </c>
      <c r="Q44" s="15">
        <f>[40]Agosto!$E$20</f>
        <v>76.625</v>
      </c>
      <c r="R44" s="15">
        <f>[40]Agosto!$E$21</f>
        <v>70.25</v>
      </c>
      <c r="S44" s="15">
        <f>[40]Agosto!$E$22</f>
        <v>61.166666666666664</v>
      </c>
      <c r="T44" s="15">
        <f>[40]Agosto!$E$23</f>
        <v>57.208333333333336</v>
      </c>
      <c r="U44" s="15">
        <f>[40]Agosto!$E$24</f>
        <v>64.5</v>
      </c>
      <c r="V44" s="15">
        <f>[40]Agosto!$E$25</f>
        <v>69.416666666666671</v>
      </c>
      <c r="W44" s="15">
        <f>[40]Agosto!$E$26</f>
        <v>78.916666666666671</v>
      </c>
      <c r="X44" s="15">
        <f>[40]Agosto!$E$27</f>
        <v>76.208333333333329</v>
      </c>
      <c r="Y44" s="15">
        <f>[40]Agosto!$E$28</f>
        <v>61.333333333333336</v>
      </c>
      <c r="Z44" s="15">
        <f>[40]Agosto!$E$29</f>
        <v>57.833333333333336</v>
      </c>
      <c r="AA44" s="15">
        <f>[40]Agosto!$E$30</f>
        <v>52.416666666666664</v>
      </c>
      <c r="AB44" s="15">
        <f>[40]Agosto!$E$31</f>
        <v>57.166666666666664</v>
      </c>
      <c r="AC44" s="15">
        <f>[40]Agosto!$E$32</f>
        <v>58.041666666666664</v>
      </c>
      <c r="AD44" s="15">
        <f>[40]Agosto!$E$33</f>
        <v>56.291666666666664</v>
      </c>
      <c r="AE44" s="15">
        <f>[40]Agosto!$E$34</f>
        <v>49.833333333333336</v>
      </c>
      <c r="AF44" s="15">
        <f>[40]Agosto!$E$35</f>
        <v>52.166666666666664</v>
      </c>
      <c r="AG44" s="96">
        <f t="shared" si="4"/>
        <v>64.108870967741936</v>
      </c>
    </row>
    <row r="45" spans="1:33" ht="17.100000000000001" customHeight="1" x14ac:dyDescent="0.2">
      <c r="A45" s="89" t="s">
        <v>157</v>
      </c>
      <c r="B45" s="15">
        <f>[41]Agosto!$E$5</f>
        <v>56.458333333333336</v>
      </c>
      <c r="C45" s="15">
        <f>[41]Agosto!$E$6</f>
        <v>62.75</v>
      </c>
      <c r="D45" s="15">
        <f>[41]Agosto!$E$7</f>
        <v>79.875</v>
      </c>
      <c r="E45" s="15">
        <f>[41]Agosto!$E$8</f>
        <v>91.416666666666671</v>
      </c>
      <c r="F45" s="15">
        <f>[41]Agosto!$E$9</f>
        <v>96.625</v>
      </c>
      <c r="G45" s="15">
        <f>[41]Agosto!$E$10</f>
        <v>93.541666666666671</v>
      </c>
      <c r="H45" s="15">
        <f>[41]Agosto!$E$11</f>
        <v>86.583333333333329</v>
      </c>
      <c r="I45" s="15">
        <f>[41]Agosto!$E$12</f>
        <v>85.916666666666671</v>
      </c>
      <c r="J45" s="15">
        <f>[41]Agosto!$E$13</f>
        <v>74.166666666666671</v>
      </c>
      <c r="K45" s="15">
        <f>[41]Agosto!$E$14</f>
        <v>75.625</v>
      </c>
      <c r="L45" s="15">
        <f>[41]Agosto!$E$15</f>
        <v>64.125</v>
      </c>
      <c r="M45" s="15">
        <f>[41]Agosto!$E$16</f>
        <v>45.333333333333336</v>
      </c>
      <c r="N45" s="15">
        <f>[41]Agosto!$E$17</f>
        <v>50.666666666666664</v>
      </c>
      <c r="O45" s="15">
        <f>[41]Agosto!$E$18</f>
        <v>49.875</v>
      </c>
      <c r="P45" s="15">
        <f>[41]Agosto!$E$19</f>
        <v>67.416666666666671</v>
      </c>
      <c r="Q45" s="15">
        <f>[41]Agosto!$E$20</f>
        <v>80.125</v>
      </c>
      <c r="R45" s="15">
        <f>[41]Agosto!$E$21</f>
        <v>70.541666666666671</v>
      </c>
      <c r="S45" s="15">
        <f>[41]Agosto!$E$22</f>
        <v>63.291666666666664</v>
      </c>
      <c r="T45" s="15">
        <f>[41]Agosto!$E$23</f>
        <v>52.75</v>
      </c>
      <c r="U45" s="15">
        <f>[41]Agosto!$E$24</f>
        <v>66.166666666666671</v>
      </c>
      <c r="V45" s="15">
        <f>[41]Agosto!$E$25</f>
        <v>80</v>
      </c>
      <c r="W45" s="15">
        <f>[41]Agosto!$E$26</f>
        <v>95.833333333333329</v>
      </c>
      <c r="X45" s="15">
        <f>[41]Agosto!$E$27</f>
        <v>82.375</v>
      </c>
      <c r="Y45" s="15">
        <f>[41]Agosto!$E$28</f>
        <v>54.458333333333336</v>
      </c>
      <c r="Z45" s="15">
        <f>[41]Agosto!$E$29</f>
        <v>66.5</v>
      </c>
      <c r="AA45" s="15">
        <f>[41]Agosto!$E$30</f>
        <v>47.75</v>
      </c>
      <c r="AB45" s="15">
        <f>[41]Agosto!$E$31</f>
        <v>57.791666666666664</v>
      </c>
      <c r="AC45" s="15">
        <f>[41]Agosto!$E$32</f>
        <v>59.583333333333336</v>
      </c>
      <c r="AD45" s="15">
        <f>[41]Agosto!$E$33</f>
        <v>51.291666666666664</v>
      </c>
      <c r="AE45" s="15">
        <f>[41]Agosto!$E$34</f>
        <v>37.583333333333336</v>
      </c>
      <c r="AF45" s="15">
        <f>[41]Agosto!$E$35</f>
        <v>36.5</v>
      </c>
      <c r="AG45" s="96">
        <f t="shared" si="4"/>
        <v>67.190860215053775</v>
      </c>
    </row>
    <row r="46" spans="1:33" ht="17.100000000000001" customHeight="1" x14ac:dyDescent="0.2">
      <c r="A46" s="89" t="s">
        <v>158</v>
      </c>
      <c r="B46" s="15">
        <f>[42]Agosto!$E$5</f>
        <v>89</v>
      </c>
      <c r="C46" s="15">
        <f>[42]Agosto!$E$6</f>
        <v>79.75</v>
      </c>
      <c r="D46" s="15">
        <f>[42]Agosto!$E$7</f>
        <v>78.8</v>
      </c>
      <c r="E46" s="15">
        <f>[42]Agosto!$E$8</f>
        <v>85.875</v>
      </c>
      <c r="F46" s="15">
        <f>[42]Agosto!$E$9</f>
        <v>84.86666666666666</v>
      </c>
      <c r="G46" s="15">
        <f>[42]Agosto!$E$10</f>
        <v>82.705882352941174</v>
      </c>
      <c r="H46" s="15">
        <f>[42]Agosto!$E$11</f>
        <v>89.071428571428569</v>
      </c>
      <c r="I46" s="15">
        <f>[42]Agosto!$E$12</f>
        <v>74.82352941176471</v>
      </c>
      <c r="J46" s="15">
        <f>[42]Agosto!$E$13</f>
        <v>80.25</v>
      </c>
      <c r="K46" s="15">
        <f>[42]Agosto!$E$14</f>
        <v>68.75</v>
      </c>
      <c r="L46" s="15">
        <f>[42]Agosto!$E$15</f>
        <v>74.928571428571431</v>
      </c>
      <c r="M46" s="15">
        <f>[42]Agosto!$E$16</f>
        <v>66.888888888888886</v>
      </c>
      <c r="N46" s="15">
        <f>[42]Agosto!$E$17</f>
        <v>73.1875</v>
      </c>
      <c r="O46" s="15">
        <f>[42]Agosto!$E$18</f>
        <v>66.388888888888886</v>
      </c>
      <c r="P46" s="15">
        <f>[42]Agosto!$E$19</f>
        <v>61.2</v>
      </c>
      <c r="Q46" s="15">
        <f>[42]Agosto!$E$20</f>
        <v>65.666666666666671</v>
      </c>
      <c r="R46" s="15">
        <f>[42]Agosto!$E$21</f>
        <v>58.266666666666666</v>
      </c>
      <c r="S46" s="15">
        <f>[42]Agosto!$E$22</f>
        <v>63.4</v>
      </c>
      <c r="T46" s="15">
        <f>[42]Agosto!$E$23</f>
        <v>69.4375</v>
      </c>
      <c r="U46" s="15">
        <f>[42]Agosto!$E$24</f>
        <v>79.652173913043484</v>
      </c>
      <c r="V46" s="15">
        <f>[42]Agosto!$E$25</f>
        <v>79.631578947368425</v>
      </c>
      <c r="W46" s="15">
        <f>[42]Agosto!$E$26</f>
        <v>78.066666666666663</v>
      </c>
      <c r="X46" s="15">
        <f>[42]Agosto!$E$27</f>
        <v>67.333333333333329</v>
      </c>
      <c r="Y46" s="15">
        <f>[42]Agosto!$E$28</f>
        <v>70.666666666666671</v>
      </c>
      <c r="Z46" s="15">
        <f>[42]Agosto!$E$29</f>
        <v>82</v>
      </c>
      <c r="AA46" s="15">
        <f>[42]Agosto!$E$30</f>
        <v>61.0625</v>
      </c>
      <c r="AB46" s="15">
        <f>[42]Agosto!$E$31</f>
        <v>62.93333333333333</v>
      </c>
      <c r="AC46" s="15">
        <f>[42]Agosto!$E$32</f>
        <v>79.642857142857139</v>
      </c>
      <c r="AD46" s="15">
        <f>[42]Agosto!$E$33</f>
        <v>73.857142857142861</v>
      </c>
      <c r="AE46" s="15">
        <f>[42]Agosto!$E$34</f>
        <v>76.285714285714292</v>
      </c>
      <c r="AF46" s="15">
        <f>[42]Agosto!$E$35</f>
        <v>69.944444444444443</v>
      </c>
      <c r="AG46" s="96">
        <f t="shared" si="4"/>
        <v>74.010761326872725</v>
      </c>
    </row>
    <row r="47" spans="1:33" ht="17.100000000000001" customHeight="1" x14ac:dyDescent="0.2">
      <c r="A47" s="89" t="s">
        <v>159</v>
      </c>
      <c r="B47" s="15">
        <f>[43]Agosto!$E$5</f>
        <v>51.916666666666664</v>
      </c>
      <c r="C47" s="15">
        <f>[43]Agosto!$E$6</f>
        <v>65.166666666666671</v>
      </c>
      <c r="D47" s="15">
        <f>[43]Agosto!$E$7</f>
        <v>71.041666666666671</v>
      </c>
      <c r="E47" s="15">
        <f>[43]Agosto!$E$8</f>
        <v>88.375</v>
      </c>
      <c r="F47" s="15">
        <f>[43]Agosto!$E$9</f>
        <v>88.666666666666671</v>
      </c>
      <c r="G47" s="15">
        <f>[43]Agosto!$E$10</f>
        <v>90.75</v>
      </c>
      <c r="H47" s="15">
        <f>[43]Agosto!$E$11</f>
        <v>82.25</v>
      </c>
      <c r="I47" s="15">
        <f>[43]Agosto!$E$12</f>
        <v>77.208333333333329</v>
      </c>
      <c r="J47" s="15">
        <f>[43]Agosto!$E$13</f>
        <v>70.083333333333329</v>
      </c>
      <c r="K47" s="15">
        <f>[43]Agosto!$E$14</f>
        <v>59.25</v>
      </c>
      <c r="L47" s="15">
        <f>[43]Agosto!$E$15</f>
        <v>59.708333333333336</v>
      </c>
      <c r="M47" s="15">
        <f>[43]Agosto!$E$16</f>
        <v>51.625</v>
      </c>
      <c r="N47" s="15">
        <f>[43]Agosto!$E$17</f>
        <v>51.875</v>
      </c>
      <c r="O47" s="15">
        <f>[43]Agosto!$E$18</f>
        <v>52.583333333333336</v>
      </c>
      <c r="P47" s="15">
        <f>[43]Agosto!$E$19</f>
        <v>57.083333333333336</v>
      </c>
      <c r="Q47" s="15">
        <f>[43]Agosto!$E$20</f>
        <v>69.791666666666671</v>
      </c>
      <c r="R47" s="15">
        <f>[43]Agosto!$E$21</f>
        <v>72.041666666666671</v>
      </c>
      <c r="S47" s="15">
        <f>[43]Agosto!$E$22</f>
        <v>57.875</v>
      </c>
      <c r="T47" s="15">
        <f>[43]Agosto!$E$23</f>
        <v>51.958333333333336</v>
      </c>
      <c r="U47" s="15">
        <f>[43]Agosto!$E$24</f>
        <v>58.666666666666664</v>
      </c>
      <c r="V47" s="15">
        <f>[43]Agosto!$E$25</f>
        <v>71.583333333333329</v>
      </c>
      <c r="W47" s="15">
        <f>[43]Agosto!$E$26</f>
        <v>91.75</v>
      </c>
      <c r="X47" s="15">
        <f>[43]Agosto!$E$27</f>
        <v>79.75</v>
      </c>
      <c r="Y47" s="15">
        <f>[43]Agosto!$E$28</f>
        <v>63.791666666666664</v>
      </c>
      <c r="Z47" s="15">
        <f>[43]Agosto!$E$29</f>
        <v>60.583333333333336</v>
      </c>
      <c r="AA47" s="15">
        <f>[43]Agosto!$E$30</f>
        <v>42.833333333333336</v>
      </c>
      <c r="AB47" s="15">
        <f>[43]Agosto!$E$31</f>
        <v>49.375</v>
      </c>
      <c r="AC47" s="15">
        <f>[43]Agosto!$E$32</f>
        <v>58.583333333333336</v>
      </c>
      <c r="AD47" s="15">
        <f>[43]Agosto!$E$33</f>
        <v>47.416666666666664</v>
      </c>
      <c r="AE47" s="15">
        <f>[43]Agosto!$E$34</f>
        <v>39</v>
      </c>
      <c r="AF47" s="15">
        <f>[43]Agosto!$E$35</f>
        <v>48.375</v>
      </c>
      <c r="AG47" s="96">
        <f t="shared" si="4"/>
        <v>63.901881720430111</v>
      </c>
    </row>
    <row r="48" spans="1:33" ht="17.100000000000001" customHeight="1" x14ac:dyDescent="0.2">
      <c r="A48" s="89" t="s">
        <v>160</v>
      </c>
      <c r="B48" s="15">
        <f>[44]Agosto!$E$5</f>
        <v>58.625</v>
      </c>
      <c r="C48" s="15">
        <f>[44]Agosto!$E$6</f>
        <v>64.916666666666671</v>
      </c>
      <c r="D48" s="15">
        <f>[44]Agosto!$E$7</f>
        <v>68.541666666666671</v>
      </c>
      <c r="E48" s="15">
        <f>[44]Agosto!$E$8</f>
        <v>80.625</v>
      </c>
      <c r="F48" s="15">
        <f>[44]Agosto!$E$9</f>
        <v>89.291666666666671</v>
      </c>
      <c r="G48" s="15">
        <f>[44]Agosto!$E$10</f>
        <v>92.333333333333329</v>
      </c>
      <c r="H48" s="15">
        <f>[44]Agosto!$E$11</f>
        <v>83.375</v>
      </c>
      <c r="I48" s="15">
        <f>[44]Agosto!$E$12</f>
        <v>81.208333333333329</v>
      </c>
      <c r="J48" s="15">
        <f>[44]Agosto!$E$13</f>
        <v>72.375</v>
      </c>
      <c r="K48" s="15">
        <f>[44]Agosto!$E$14</f>
        <v>72.583333333333329</v>
      </c>
      <c r="L48" s="15">
        <f>[44]Agosto!$E$15</f>
        <v>66.25</v>
      </c>
      <c r="M48" s="15">
        <f>[44]Agosto!$E$16</f>
        <v>58.416666666666664</v>
      </c>
      <c r="N48" s="15">
        <f>[44]Agosto!$E$17</f>
        <v>58.625</v>
      </c>
      <c r="O48" s="15">
        <f>[44]Agosto!$E$18</f>
        <v>57.375</v>
      </c>
      <c r="P48" s="15">
        <f>[44]Agosto!$E$19</f>
        <v>61.791666666666664</v>
      </c>
      <c r="Q48" s="15">
        <f>[44]Agosto!$E$20</f>
        <v>73.833333333333329</v>
      </c>
      <c r="R48" s="15">
        <f>[44]Agosto!$E$21</f>
        <v>72.333333333333329</v>
      </c>
      <c r="S48" s="15">
        <f>[44]Agosto!$E$22</f>
        <v>64.875</v>
      </c>
      <c r="T48" s="15">
        <f>[44]Agosto!$E$23</f>
        <v>58.208333333333336</v>
      </c>
      <c r="U48" s="15">
        <f>[44]Agosto!$E$24</f>
        <v>60.166666666666664</v>
      </c>
      <c r="V48" s="15">
        <f>[44]Agosto!$E$25</f>
        <v>74.916666666666671</v>
      </c>
      <c r="W48" s="15">
        <f>[44]Agosto!$E$26</f>
        <v>91.791666666666671</v>
      </c>
      <c r="X48" s="15">
        <f>[44]Agosto!$E$27</f>
        <v>78.625</v>
      </c>
      <c r="Y48" s="15">
        <f>[44]Agosto!$E$28</f>
        <v>53.833333333333336</v>
      </c>
      <c r="Z48" s="15">
        <f>[44]Agosto!$E$29</f>
        <v>61.291666666666664</v>
      </c>
      <c r="AA48" s="15">
        <f>[44]Agosto!$E$30</f>
        <v>45.583333333333336</v>
      </c>
      <c r="AB48" s="15">
        <f>[44]Agosto!$E$31</f>
        <v>67.208333333333329</v>
      </c>
      <c r="AC48" s="15">
        <f>[44]Agosto!$E$32</f>
        <v>61.375</v>
      </c>
      <c r="AD48" s="15">
        <f>[44]Agosto!$E$33</f>
        <v>50.75</v>
      </c>
      <c r="AE48" s="15">
        <f>[44]Agosto!$E$34</f>
        <v>39.541666666666664</v>
      </c>
      <c r="AF48" s="15">
        <f>[44]Agosto!$E$35</f>
        <v>40.291666666666664</v>
      </c>
      <c r="AG48" s="96">
        <f>AVERAGE(B48:AF48)</f>
        <v>66.482526881720432</v>
      </c>
    </row>
    <row r="49" spans="1:34" ht="17.100000000000001" customHeight="1" x14ac:dyDescent="0.2">
      <c r="A49" s="89" t="s">
        <v>161</v>
      </c>
      <c r="B49" s="15">
        <f>[45]Agosto!$E$5</f>
        <v>58.291666666666664</v>
      </c>
      <c r="C49" s="15">
        <f>[45]Agosto!$E$6</f>
        <v>61.833333333333336</v>
      </c>
      <c r="D49" s="15">
        <f>[45]Agosto!$E$7</f>
        <v>67.5</v>
      </c>
      <c r="E49" s="15">
        <f>[45]Agosto!$E$8</f>
        <v>76.333333333333329</v>
      </c>
      <c r="F49" s="15">
        <f>[45]Agosto!$E$9</f>
        <v>82.291666666666671</v>
      </c>
      <c r="G49" s="15">
        <f>[45]Agosto!$E$10</f>
        <v>84.916666666666671</v>
      </c>
      <c r="H49" s="15">
        <f>[45]Agosto!$E$11</f>
        <v>80.25</v>
      </c>
      <c r="I49" s="15">
        <f>[45]Agosto!$E$12</f>
        <v>72.333333333333329</v>
      </c>
      <c r="J49" s="15">
        <f>[45]Agosto!$E$13</f>
        <v>82.708333333333329</v>
      </c>
      <c r="K49" s="15">
        <f>[45]Agosto!$E$14</f>
        <v>66.458333333333329</v>
      </c>
      <c r="L49" s="15">
        <f>[45]Agosto!$E$15</f>
        <v>60.875</v>
      </c>
      <c r="M49" s="15">
        <f>[45]Agosto!$E$16</f>
        <v>44.166666666666664</v>
      </c>
      <c r="N49" s="15">
        <f>[45]Agosto!$E$17</f>
        <v>48.333333333333336</v>
      </c>
      <c r="O49" s="15">
        <f>[45]Agosto!$E$18</f>
        <v>52.833333333333336</v>
      </c>
      <c r="P49" s="15">
        <f>[45]Agosto!$E$19</f>
        <v>43.5</v>
      </c>
      <c r="Q49" s="15">
        <f>[45]Agosto!$E$20</f>
        <v>63.5</v>
      </c>
      <c r="R49" s="15">
        <f>[45]Agosto!$E$21</f>
        <v>64.583333333333329</v>
      </c>
      <c r="S49" s="15">
        <f>[45]Agosto!$E$22</f>
        <v>57.875</v>
      </c>
      <c r="T49" s="15">
        <f>[45]Agosto!$E$23</f>
        <v>52.333333333333336</v>
      </c>
      <c r="U49" s="15">
        <f>[45]Agosto!$E$24</f>
        <v>49.541666666666664</v>
      </c>
      <c r="V49" s="15">
        <f>[45]Agosto!$E$25</f>
        <v>65.958333333333329</v>
      </c>
      <c r="W49" s="15">
        <f>[45]Agosto!$E$26</f>
        <v>75.166666666666671</v>
      </c>
      <c r="X49" s="15">
        <f>[45]Agosto!$E$27</f>
        <v>68.208333333333329</v>
      </c>
      <c r="Y49" s="15">
        <f>[45]Agosto!$E$28</f>
        <v>48.833333333333336</v>
      </c>
      <c r="Z49" s="15">
        <f>[45]Agosto!$E$29</f>
        <v>76.791666666666671</v>
      </c>
      <c r="AA49" s="15">
        <f>[45]Agosto!$E$30</f>
        <v>50.708333333333336</v>
      </c>
      <c r="AB49" s="15">
        <f>[45]Agosto!$E$31</f>
        <v>59.75</v>
      </c>
      <c r="AC49" s="15">
        <f>[45]Agosto!$E$32</f>
        <v>58.458333333333336</v>
      </c>
      <c r="AD49" s="15">
        <f>[45]Agosto!$E$33</f>
        <v>52.083333333333336</v>
      </c>
      <c r="AE49" s="15">
        <f>[45]Agosto!$E$34</f>
        <v>44.25</v>
      </c>
      <c r="AF49" s="15">
        <f>[45]Agosto!$E$35</f>
        <v>42.041666666666664</v>
      </c>
      <c r="AG49" s="96">
        <f>AVERAGE(B49:AF49)</f>
        <v>61.700268817204289</v>
      </c>
    </row>
    <row r="50" spans="1:34" s="5" customFormat="1" ht="17.100000000000001" customHeight="1" x14ac:dyDescent="0.2">
      <c r="A50" s="92" t="s">
        <v>34</v>
      </c>
      <c r="B50" s="19">
        <f t="shared" ref="B50:AG50" si="5">AVERAGE(B5:B49)</f>
        <v>55.552391908137459</v>
      </c>
      <c r="C50" s="19">
        <f t="shared" si="5"/>
        <v>62.178393901420229</v>
      </c>
      <c r="D50" s="19">
        <f t="shared" si="5"/>
        <v>76.87497276625183</v>
      </c>
      <c r="E50" s="19">
        <f t="shared" si="5"/>
        <v>85.501736158926008</v>
      </c>
      <c r="F50" s="19">
        <f t="shared" si="5"/>
        <v>87.035359299516898</v>
      </c>
      <c r="G50" s="19">
        <f t="shared" si="5"/>
        <v>83.039924303054534</v>
      </c>
      <c r="H50" s="19">
        <f t="shared" si="5"/>
        <v>78.728610454830374</v>
      </c>
      <c r="I50" s="19">
        <f t="shared" si="5"/>
        <v>78.278287334517003</v>
      </c>
      <c r="J50" s="19">
        <f t="shared" si="5"/>
        <v>65.972822172667364</v>
      </c>
      <c r="K50" s="19">
        <f t="shared" si="5"/>
        <v>61.467623808416654</v>
      </c>
      <c r="L50" s="19">
        <f t="shared" si="5"/>
        <v>58.273086543726372</v>
      </c>
      <c r="M50" s="19">
        <f t="shared" si="5"/>
        <v>48.957260989046475</v>
      </c>
      <c r="N50" s="19">
        <f t="shared" si="5"/>
        <v>46.759459864488058</v>
      </c>
      <c r="O50" s="19">
        <f t="shared" si="5"/>
        <v>50.160958896297245</v>
      </c>
      <c r="P50" s="19">
        <f t="shared" si="5"/>
        <v>62.435909217488174</v>
      </c>
      <c r="Q50" s="19">
        <f t="shared" si="5"/>
        <v>71.033313642581774</v>
      </c>
      <c r="R50" s="19">
        <f t="shared" si="5"/>
        <v>65.732789884534071</v>
      </c>
      <c r="S50" s="19">
        <f t="shared" si="5"/>
        <v>57.514133734482563</v>
      </c>
      <c r="T50" s="19">
        <f t="shared" si="5"/>
        <v>53.46331042988021</v>
      </c>
      <c r="U50" s="19">
        <f t="shared" si="5"/>
        <v>70.170308194056176</v>
      </c>
      <c r="V50" s="19">
        <f t="shared" si="5"/>
        <v>79.07489616932304</v>
      </c>
      <c r="W50" s="19">
        <f t="shared" si="5"/>
        <v>86.19246190628543</v>
      </c>
      <c r="X50" s="19">
        <f t="shared" si="5"/>
        <v>73.089978971645664</v>
      </c>
      <c r="Y50" s="19">
        <f t="shared" si="5"/>
        <v>57.04457223907427</v>
      </c>
      <c r="Z50" s="19">
        <f t="shared" si="5"/>
        <v>59.872166149068313</v>
      </c>
      <c r="AA50" s="19">
        <f t="shared" si="5"/>
        <v>43.739405823644951</v>
      </c>
      <c r="AB50" s="19">
        <f t="shared" si="5"/>
        <v>48.421240162731763</v>
      </c>
      <c r="AC50" s="19">
        <f t="shared" si="5"/>
        <v>54.928616410332261</v>
      </c>
      <c r="AD50" s="19">
        <f t="shared" si="5"/>
        <v>49.116299298086155</v>
      </c>
      <c r="AE50" s="19">
        <f t="shared" si="5"/>
        <v>42.354587167176845</v>
      </c>
      <c r="AF50" s="19">
        <f t="shared" si="5"/>
        <v>46.359696992650335</v>
      </c>
      <c r="AG50" s="96">
        <f t="shared" si="5"/>
        <v>63.979729374164371</v>
      </c>
    </row>
    <row r="51" spans="1:34" x14ac:dyDescent="0.2">
      <c r="A51" s="63"/>
      <c r="B51" s="64"/>
      <c r="C51" s="64"/>
      <c r="D51" s="64" t="s">
        <v>136</v>
      </c>
      <c r="E51" s="64"/>
      <c r="F51" s="64"/>
      <c r="G51" s="64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6"/>
      <c r="AE51" s="76"/>
      <c r="AF51" s="77"/>
      <c r="AG51" s="75"/>
    </row>
    <row r="52" spans="1:34" x14ac:dyDescent="0.2">
      <c r="A52" s="63"/>
      <c r="B52" s="65" t="s">
        <v>137</v>
      </c>
      <c r="C52" s="65"/>
      <c r="D52" s="65"/>
      <c r="E52" s="65"/>
      <c r="F52" s="65"/>
      <c r="G52" s="65"/>
      <c r="H52" s="65"/>
      <c r="I52" s="65"/>
      <c r="J52" s="79"/>
      <c r="K52" s="79"/>
      <c r="L52" s="79"/>
      <c r="M52" s="79" t="s">
        <v>49</v>
      </c>
      <c r="N52" s="79"/>
      <c r="O52" s="79"/>
      <c r="P52" s="79"/>
      <c r="Q52" s="79"/>
      <c r="R52" s="79"/>
      <c r="S52" s="79"/>
      <c r="T52" s="131" t="s">
        <v>132</v>
      </c>
      <c r="U52" s="131"/>
      <c r="V52" s="131"/>
      <c r="W52" s="131"/>
      <c r="X52" s="131"/>
      <c r="Y52" s="79"/>
      <c r="Z52" s="79"/>
      <c r="AA52" s="79"/>
      <c r="AB52" s="79"/>
      <c r="AC52" s="79"/>
      <c r="AD52" s="79"/>
      <c r="AE52" s="79"/>
      <c r="AF52" s="79"/>
      <c r="AG52" s="66"/>
    </row>
    <row r="53" spans="1:34" x14ac:dyDescent="0.2">
      <c r="A53" s="67"/>
      <c r="B53" s="79"/>
      <c r="C53" s="79"/>
      <c r="D53" s="79"/>
      <c r="E53" s="79"/>
      <c r="F53" s="79"/>
      <c r="G53" s="79"/>
      <c r="H53" s="79"/>
      <c r="I53" s="79"/>
      <c r="J53" s="80"/>
      <c r="K53" s="80"/>
      <c r="L53" s="80"/>
      <c r="M53" s="80" t="s">
        <v>50</v>
      </c>
      <c r="N53" s="80"/>
      <c r="O53" s="80"/>
      <c r="P53" s="80"/>
      <c r="Q53" s="79"/>
      <c r="R53" s="79"/>
      <c r="S53" s="79"/>
      <c r="T53" s="132" t="s">
        <v>133</v>
      </c>
      <c r="U53" s="132"/>
      <c r="V53" s="132"/>
      <c r="W53" s="132"/>
      <c r="X53" s="132"/>
      <c r="Y53" s="79"/>
      <c r="Z53" s="79"/>
      <c r="AA53" s="79"/>
      <c r="AB53" s="79"/>
      <c r="AC53" s="79"/>
      <c r="AD53" s="76"/>
      <c r="AE53" s="64"/>
      <c r="AF53" s="64"/>
      <c r="AG53" s="68"/>
      <c r="AH53" s="2"/>
    </row>
    <row r="54" spans="1:34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6"/>
      <c r="AE54" s="76"/>
      <c r="AF54" s="77"/>
      <c r="AG54" s="85"/>
      <c r="AH54" s="2"/>
    </row>
    <row r="55" spans="1:34" x14ac:dyDescent="0.2">
      <c r="A55" s="67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66"/>
    </row>
    <row r="56" spans="1:34" ht="13.5" thickBot="1" x14ac:dyDescent="0.25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1"/>
    </row>
    <row r="59" spans="1:34" x14ac:dyDescent="0.2">
      <c r="O59" s="2" t="s">
        <v>51</v>
      </c>
      <c r="Z59" s="2" t="s">
        <v>51</v>
      </c>
    </row>
    <row r="62" spans="1:34" x14ac:dyDescent="0.2">
      <c r="AG62" s="9" t="s">
        <v>51</v>
      </c>
    </row>
    <row r="64" spans="1:34" x14ac:dyDescent="0.2">
      <c r="N64" s="2" t="s">
        <v>51</v>
      </c>
    </row>
    <row r="65" spans="11:20" x14ac:dyDescent="0.2">
      <c r="K65" s="2" t="s">
        <v>51</v>
      </c>
    </row>
    <row r="66" spans="11:20" x14ac:dyDescent="0.2">
      <c r="T66" s="2" t="s">
        <v>51</v>
      </c>
    </row>
  </sheetData>
  <sheetProtection algorithmName="SHA-512" hashValue="v/VFlxj4y2IgRFPphj/E/k9PtWVwLZ2Zk2rY0CuKNDYtQo1W+5zDZU+idEciMxV1pnHPy/ZCSIJZgPw15CAd+Q==" saltValue="XuhGUv6HOoxH28S5ctYuBA==" spinCount="100000" sheet="1" objects="1" scenarios="1"/>
  <mergeCells count="36">
    <mergeCell ref="B2:AG2"/>
    <mergeCell ref="M3:M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zoomScale="90" zoomScaleNormal="90" workbookViewId="0">
      <selection activeCell="J70" sqref="J70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7.28515625" style="1" bestFit="1" customWidth="1"/>
    <col min="35" max="35" width="9.140625" style="1"/>
  </cols>
  <sheetData>
    <row r="1" spans="1:35" ht="20.100000000000001" customHeight="1" x14ac:dyDescent="0.2">
      <c r="A1" s="141" t="s">
        <v>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3"/>
    </row>
    <row r="2" spans="1:35" s="4" customFormat="1" ht="20.100000000000001" customHeight="1" x14ac:dyDescent="0.2">
      <c r="A2" s="145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6"/>
      <c r="AI2" s="7"/>
    </row>
    <row r="3" spans="1:35" s="5" customFormat="1" ht="20.100000000000001" customHeight="1" x14ac:dyDescent="0.2">
      <c r="A3" s="145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44">
        <v>30</v>
      </c>
      <c r="AF3" s="144">
        <v>31</v>
      </c>
      <c r="AG3" s="62" t="s">
        <v>39</v>
      </c>
      <c r="AH3" s="99" t="s">
        <v>38</v>
      </c>
      <c r="AI3" s="8"/>
    </row>
    <row r="4" spans="1:35" s="5" customFormat="1" ht="20.100000000000001" customHeight="1" x14ac:dyDescent="0.2">
      <c r="A4" s="145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62" t="s">
        <v>37</v>
      </c>
      <c r="AH4" s="99" t="s">
        <v>37</v>
      </c>
      <c r="AI4" s="8"/>
    </row>
    <row r="5" spans="1:35" s="5" customFormat="1" ht="20.100000000000001" customHeight="1" x14ac:dyDescent="0.2">
      <c r="A5" s="129" t="s">
        <v>44</v>
      </c>
      <c r="B5" s="15">
        <f>[1]Agosto!$F$5</f>
        <v>89</v>
      </c>
      <c r="C5" s="15">
        <f>[1]Agosto!$F$6</f>
        <v>89</v>
      </c>
      <c r="D5" s="15">
        <f>[1]Agosto!$F$7</f>
        <v>92</v>
      </c>
      <c r="E5" s="15">
        <f>[1]Agosto!$F$8</f>
        <v>97</v>
      </c>
      <c r="F5" s="15">
        <f>[1]Agosto!$F$9</f>
        <v>100</v>
      </c>
      <c r="G5" s="15">
        <f>[1]Agosto!$F$10</f>
        <v>99</v>
      </c>
      <c r="H5" s="15">
        <f>[1]Agosto!$F$11</f>
        <v>98</v>
      </c>
      <c r="I5" s="15">
        <f>[1]Agosto!$F$12</f>
        <v>98</v>
      </c>
      <c r="J5" s="15">
        <f>[1]Agosto!$F$13</f>
        <v>98</v>
      </c>
      <c r="K5" s="15">
        <f>[1]Agosto!$F$14</f>
        <v>98</v>
      </c>
      <c r="L5" s="15">
        <f>[1]Agosto!$F$15</f>
        <v>100</v>
      </c>
      <c r="M5" s="15">
        <f>[1]Agosto!$F$16</f>
        <v>97</v>
      </c>
      <c r="N5" s="15">
        <f>[1]Agosto!$F$17</f>
        <v>95</v>
      </c>
      <c r="O5" s="15">
        <f>[1]Agosto!$F$18</f>
        <v>97</v>
      </c>
      <c r="P5" s="15">
        <f>[1]Agosto!$F$19</f>
        <v>85</v>
      </c>
      <c r="Q5" s="15">
        <f>[1]Agosto!$F$20</f>
        <v>84</v>
      </c>
      <c r="R5" s="15">
        <f>[1]Agosto!$F$21</f>
        <v>99</v>
      </c>
      <c r="S5" s="15">
        <f>[1]Agosto!$F$22</f>
        <v>96</v>
      </c>
      <c r="T5" s="15">
        <f>[1]Agosto!$F$23</f>
        <v>96</v>
      </c>
      <c r="U5" s="15">
        <f>[1]Agosto!$F$24</f>
        <v>92</v>
      </c>
      <c r="V5" s="15">
        <f>[1]Agosto!$F$25</f>
        <v>86</v>
      </c>
      <c r="W5" s="15">
        <f>[1]Agosto!$F$26</f>
        <v>99</v>
      </c>
      <c r="X5" s="15">
        <f>[1]Agosto!$F$27</f>
        <v>100</v>
      </c>
      <c r="Y5" s="15">
        <f>[1]Agosto!$F$28</f>
        <v>88</v>
      </c>
      <c r="Z5" s="15">
        <f>[1]Agosto!$F$29</f>
        <v>75</v>
      </c>
      <c r="AA5" s="15">
        <f>[1]Agosto!$F$30</f>
        <v>65</v>
      </c>
      <c r="AB5" s="15">
        <f>[1]Agosto!$F$31</f>
        <v>90</v>
      </c>
      <c r="AC5" s="15">
        <f>[1]Agosto!$F$32</f>
        <v>92</v>
      </c>
      <c r="AD5" s="15">
        <f>[1]Agosto!$F$33</f>
        <v>92</v>
      </c>
      <c r="AE5" s="15">
        <f>[1]Agosto!$F$34</f>
        <v>80</v>
      </c>
      <c r="AF5" s="15">
        <f>[1]Agosto!$F$35</f>
        <v>81</v>
      </c>
      <c r="AG5" s="21">
        <f>MAX(B5:AF5)</f>
        <v>100</v>
      </c>
      <c r="AH5" s="90">
        <f>AVERAGE(B5:AF5)</f>
        <v>91.838709677419359</v>
      </c>
      <c r="AI5" s="8"/>
    </row>
    <row r="6" spans="1:35" ht="17.100000000000001" customHeight="1" x14ac:dyDescent="0.2">
      <c r="A6" s="129" t="s">
        <v>0</v>
      </c>
      <c r="B6" s="15">
        <f>[2]Agosto!$F$5</f>
        <v>88</v>
      </c>
      <c r="C6" s="15">
        <f>[2]Agosto!$F$6</f>
        <v>92</v>
      </c>
      <c r="D6" s="15">
        <f>[2]Agosto!$F$7</f>
        <v>99</v>
      </c>
      <c r="E6" s="15">
        <f>[2]Agosto!$F$8</f>
        <v>99</v>
      </c>
      <c r="F6" s="15">
        <f>[2]Agosto!$F$9</f>
        <v>87</v>
      </c>
      <c r="G6" s="15">
        <f>[2]Agosto!$F$10</f>
        <v>99</v>
      </c>
      <c r="H6" s="15">
        <f>[2]Agosto!$F$11</f>
        <v>99</v>
      </c>
      <c r="I6" s="15">
        <f>[2]Agosto!$F$12</f>
        <v>99</v>
      </c>
      <c r="J6" s="15">
        <f>[2]Agosto!$F$13</f>
        <v>92</v>
      </c>
      <c r="K6" s="15">
        <f>[2]Agosto!$F$14</f>
        <v>97</v>
      </c>
      <c r="L6" s="15">
        <f>[2]Agosto!$F$15</f>
        <v>93</v>
      </c>
      <c r="M6" s="15">
        <f>[2]Agosto!$F$16</f>
        <v>94</v>
      </c>
      <c r="N6" s="15">
        <f>[2]Agosto!$F$17</f>
        <v>87</v>
      </c>
      <c r="O6" s="15">
        <f>[2]Agosto!$F$18</f>
        <v>91</v>
      </c>
      <c r="P6" s="15">
        <f>[2]Agosto!$F$19</f>
        <v>90</v>
      </c>
      <c r="Q6" s="15">
        <f>[2]Agosto!$F$20</f>
        <v>99</v>
      </c>
      <c r="R6" s="15">
        <f>[2]Agosto!$F$21</f>
        <v>99</v>
      </c>
      <c r="S6" s="15">
        <f>[2]Agosto!$F$22</f>
        <v>92</v>
      </c>
      <c r="T6" s="15">
        <f>[2]Agosto!$F$23</f>
        <v>90</v>
      </c>
      <c r="U6" s="15">
        <f>[2]Agosto!$F$24</f>
        <v>98</v>
      </c>
      <c r="V6" s="15">
        <f>[2]Agosto!$F$25</f>
        <v>94</v>
      </c>
      <c r="W6" s="15">
        <f>[2]Agosto!$F$26</f>
        <v>96</v>
      </c>
      <c r="X6" s="15">
        <f>[2]Agosto!$F$27</f>
        <v>99</v>
      </c>
      <c r="Y6" s="15">
        <f>[2]Agosto!$F$28</f>
        <v>88</v>
      </c>
      <c r="Z6" s="15">
        <f>[2]Agosto!$F$29</f>
        <v>84</v>
      </c>
      <c r="AA6" s="15">
        <f>[2]Agosto!$F$30</f>
        <v>81</v>
      </c>
      <c r="AB6" s="15">
        <f>[2]Agosto!$F$31</f>
        <v>80</v>
      </c>
      <c r="AC6" s="15">
        <f>[2]Agosto!$F$32</f>
        <v>85</v>
      </c>
      <c r="AD6" s="15">
        <f>[2]Agosto!$F$33</f>
        <v>92</v>
      </c>
      <c r="AE6" s="15">
        <f>[2]Agosto!$F$34</f>
        <v>79</v>
      </c>
      <c r="AF6" s="15">
        <f>[2]Agosto!$F$35</f>
        <v>91</v>
      </c>
      <c r="AG6" s="22">
        <f>MAX(B6:AF6)</f>
        <v>99</v>
      </c>
      <c r="AH6" s="91">
        <f t="shared" ref="AH6:AH16" si="1">AVERAGE(B6:AF6)</f>
        <v>92.032258064516128</v>
      </c>
    </row>
    <row r="7" spans="1:35" ht="17.100000000000001" customHeight="1" x14ac:dyDescent="0.2">
      <c r="A7" s="129" t="s">
        <v>1</v>
      </c>
      <c r="B7" s="15">
        <f>[3]Agosto!$F$5</f>
        <v>81</v>
      </c>
      <c r="C7" s="15">
        <f>[3]Agosto!$F$6</f>
        <v>84</v>
      </c>
      <c r="D7" s="15">
        <f>[3]Agosto!$F$7</f>
        <v>90</v>
      </c>
      <c r="E7" s="15">
        <f>[3]Agosto!$F$8</f>
        <v>96</v>
      </c>
      <c r="F7" s="15">
        <f>[3]Agosto!$F$9</f>
        <v>96</v>
      </c>
      <c r="G7" s="15">
        <f>[3]Agosto!$F$10</f>
        <v>96</v>
      </c>
      <c r="H7" s="15">
        <f>[3]Agosto!$F$11</f>
        <v>91</v>
      </c>
      <c r="I7" s="15">
        <f>[3]Agosto!$F$12</f>
        <v>93</v>
      </c>
      <c r="J7" s="15">
        <f>[3]Agosto!$F$13</f>
        <v>61</v>
      </c>
      <c r="K7" s="15">
        <f>[3]Agosto!$F$14</f>
        <v>95</v>
      </c>
      <c r="L7" s="15">
        <f>[3]Agosto!$F$15</f>
        <v>94</v>
      </c>
      <c r="M7" s="15">
        <f>[3]Agosto!$F$16</f>
        <v>86</v>
      </c>
      <c r="N7" s="15">
        <f>[3]Agosto!$F$17</f>
        <v>83</v>
      </c>
      <c r="O7" s="15">
        <f>[3]Agosto!$F$18</f>
        <v>87</v>
      </c>
      <c r="P7" s="15">
        <f>[3]Agosto!$F$19</f>
        <v>86</v>
      </c>
      <c r="Q7" s="15">
        <f>[3]Agosto!$F$20</f>
        <v>96</v>
      </c>
      <c r="R7" s="15">
        <f>[3]Agosto!$F$21</f>
        <v>93</v>
      </c>
      <c r="S7" s="15">
        <f>[3]Agosto!$F$22</f>
        <v>86</v>
      </c>
      <c r="T7" s="15">
        <f>[3]Agosto!$F$23</f>
        <v>91</v>
      </c>
      <c r="U7" s="15">
        <f>[3]Agosto!$F$24</f>
        <v>84</v>
      </c>
      <c r="V7" s="15">
        <f>[3]Agosto!$F$25</f>
        <v>85</v>
      </c>
      <c r="W7" s="15">
        <f>[3]Agosto!$F$26</f>
        <v>96</v>
      </c>
      <c r="X7" s="15">
        <f>[3]Agosto!$F$27</f>
        <v>97</v>
      </c>
      <c r="Y7" s="15">
        <f>[3]Agosto!$F$28</f>
        <v>95</v>
      </c>
      <c r="Z7" s="15">
        <f>[3]Agosto!$F$29</f>
        <v>90</v>
      </c>
      <c r="AA7" s="15">
        <f>[3]Agosto!$F$30</f>
        <v>63</v>
      </c>
      <c r="AB7" s="15">
        <f>[3]Agosto!$F$31</f>
        <v>77</v>
      </c>
      <c r="AC7" s="15">
        <f>[3]Agosto!$F$32</f>
        <v>75</v>
      </c>
      <c r="AD7" s="15">
        <f>[3]Agosto!$F$33</f>
        <v>86</v>
      </c>
      <c r="AE7" s="15">
        <f>[3]Agosto!$F$34</f>
        <v>76</v>
      </c>
      <c r="AF7" s="15">
        <f>[3]Agosto!$F$35</f>
        <v>90</v>
      </c>
      <c r="AG7" s="22">
        <f>MAX(B7:AF7)</f>
        <v>97</v>
      </c>
      <c r="AH7" s="91">
        <f t="shared" si="1"/>
        <v>87.064516129032256</v>
      </c>
    </row>
    <row r="8" spans="1:35" ht="17.100000000000001" customHeight="1" x14ac:dyDescent="0.2">
      <c r="A8" s="129" t="s">
        <v>71</v>
      </c>
      <c r="B8" s="15">
        <f>[4]Agosto!$F$5</f>
        <v>69</v>
      </c>
      <c r="C8" s="15">
        <f>[4]Agosto!$F$6</f>
        <v>77</v>
      </c>
      <c r="D8" s="15">
        <f>[4]Agosto!$F$7</f>
        <v>100</v>
      </c>
      <c r="E8" s="15">
        <f>[4]Agosto!$F$8</f>
        <v>100</v>
      </c>
      <c r="F8" s="15">
        <f>[4]Agosto!$F$9</f>
        <v>100</v>
      </c>
      <c r="G8" s="15">
        <f>[4]Agosto!$F$10</f>
        <v>100</v>
      </c>
      <c r="H8" s="15">
        <f>[4]Agosto!$F$11</f>
        <v>100</v>
      </c>
      <c r="I8" s="15">
        <f>[4]Agosto!$F$12</f>
        <v>100</v>
      </c>
      <c r="J8" s="15">
        <f>[4]Agosto!$F$13</f>
        <v>100</v>
      </c>
      <c r="K8" s="15">
        <f>[4]Agosto!$F$14</f>
        <v>100</v>
      </c>
      <c r="L8" s="15">
        <f>[4]Agosto!$F$15</f>
        <v>97</v>
      </c>
      <c r="M8" s="15">
        <f>[4]Agosto!$F$16</f>
        <v>98</v>
      </c>
      <c r="N8" s="15">
        <f>[4]Agosto!$F$17</f>
        <v>79</v>
      </c>
      <c r="O8" s="15">
        <f>[4]Agosto!$F$18</f>
        <v>85</v>
      </c>
      <c r="P8" s="15">
        <f>[4]Agosto!$F$19</f>
        <v>72</v>
      </c>
      <c r="Q8" s="15">
        <f>[4]Agosto!$F$20</f>
        <v>92</v>
      </c>
      <c r="R8" s="15">
        <f>[4]Agosto!$F$21</f>
        <v>92</v>
      </c>
      <c r="S8" s="15">
        <f>[4]Agosto!$F$22</f>
        <v>95</v>
      </c>
      <c r="T8" s="15">
        <f>[4]Agosto!$F$23</f>
        <v>79</v>
      </c>
      <c r="U8" s="15">
        <f>[4]Agosto!$F$24</f>
        <v>73</v>
      </c>
      <c r="V8" s="15">
        <f>[4]Agosto!$F$25</f>
        <v>100</v>
      </c>
      <c r="W8" s="15">
        <f>[4]Agosto!$F$26</f>
        <v>100</v>
      </c>
      <c r="X8" s="15">
        <f>[4]Agosto!$F$27</f>
        <v>100</v>
      </c>
      <c r="Y8" s="15">
        <f>[4]Agosto!$F$28</f>
        <v>76</v>
      </c>
      <c r="Z8" s="15">
        <f>[4]Agosto!$F$29</f>
        <v>78</v>
      </c>
      <c r="AA8" s="15">
        <f>[4]Agosto!$F$30</f>
        <v>68</v>
      </c>
      <c r="AB8" s="15">
        <f>[4]Agosto!$F$31</f>
        <v>90</v>
      </c>
      <c r="AC8" s="15">
        <f>[4]Agosto!$F$32</f>
        <v>95</v>
      </c>
      <c r="AD8" s="15">
        <f>[4]Agosto!$F$33</f>
        <v>79</v>
      </c>
      <c r="AE8" s="15">
        <f>[4]Agosto!$F$34</f>
        <v>68</v>
      </c>
      <c r="AF8" s="15">
        <f>[4]Agosto!$F$35</f>
        <v>57</v>
      </c>
      <c r="AG8" s="22">
        <f>MAX(B8:AF8)</f>
        <v>100</v>
      </c>
      <c r="AH8" s="91">
        <f t="shared" si="1"/>
        <v>87.709677419354833</v>
      </c>
    </row>
    <row r="9" spans="1:35" ht="17.100000000000001" customHeight="1" x14ac:dyDescent="0.2">
      <c r="A9" s="129" t="s">
        <v>45</v>
      </c>
      <c r="B9" s="15">
        <f>[5]Agosto!$F$5</f>
        <v>77</v>
      </c>
      <c r="C9" s="15">
        <f>[5]Agosto!$F$6</f>
        <v>77</v>
      </c>
      <c r="D9" s="15">
        <f>[5]Agosto!$F$7</f>
        <v>93</v>
      </c>
      <c r="E9" s="15">
        <f>[5]Agosto!$F$8</f>
        <v>93</v>
      </c>
      <c r="F9" s="15">
        <f>[5]Agosto!$F$9</f>
        <v>91</v>
      </c>
      <c r="G9" s="15">
        <f>[5]Agosto!$F$10</f>
        <v>94</v>
      </c>
      <c r="H9" s="15">
        <f>[5]Agosto!$F$11</f>
        <v>93</v>
      </c>
      <c r="I9" s="15">
        <f>[5]Agosto!$F$12</f>
        <v>88</v>
      </c>
      <c r="J9" s="15">
        <f>[5]Agosto!$F$13</f>
        <v>88</v>
      </c>
      <c r="K9" s="15">
        <f>[5]Agosto!$F$14</f>
        <v>94</v>
      </c>
      <c r="L9" s="15">
        <f>[5]Agosto!$F$15</f>
        <v>94</v>
      </c>
      <c r="M9" s="15">
        <f>[5]Agosto!$F$16</f>
        <v>91</v>
      </c>
      <c r="N9" s="15">
        <f>[5]Agosto!$F$17</f>
        <v>83</v>
      </c>
      <c r="O9" s="15">
        <f>[5]Agosto!$F$18</f>
        <v>85</v>
      </c>
      <c r="P9" s="15">
        <f>[5]Agosto!$F$19</f>
        <v>91</v>
      </c>
      <c r="Q9" s="15">
        <f>[5]Agosto!$F$20</f>
        <v>100</v>
      </c>
      <c r="R9" s="15">
        <f>[5]Agosto!$F$21</f>
        <v>93</v>
      </c>
      <c r="S9" s="15">
        <f>[5]Agosto!$F$22</f>
        <v>91</v>
      </c>
      <c r="T9" s="15">
        <f>[5]Agosto!$F$23</f>
        <v>88</v>
      </c>
      <c r="U9" s="15">
        <f>[5]Agosto!$F$24</f>
        <v>92</v>
      </c>
      <c r="V9" s="15">
        <f>[5]Agosto!$F$25</f>
        <v>92</v>
      </c>
      <c r="W9" s="15">
        <f>[5]Agosto!$F$26</f>
        <v>92</v>
      </c>
      <c r="X9" s="15">
        <f>[5]Agosto!$F$27</f>
        <v>94</v>
      </c>
      <c r="Y9" s="15">
        <f>[5]Agosto!$F$28</f>
        <v>78</v>
      </c>
      <c r="Z9" s="15">
        <f>[5]Agosto!$F$29</f>
        <v>68</v>
      </c>
      <c r="AA9" s="15">
        <f>[5]Agosto!$F$30</f>
        <v>90</v>
      </c>
      <c r="AB9" s="15">
        <f>[5]Agosto!$F$31</f>
        <v>93</v>
      </c>
      <c r="AC9" s="15">
        <f>[5]Agosto!$F$32</f>
        <v>82</v>
      </c>
      <c r="AD9" s="15">
        <f>[5]Agosto!$F$33</f>
        <v>88</v>
      </c>
      <c r="AE9" s="15">
        <f>[5]Agosto!$F$34</f>
        <v>79</v>
      </c>
      <c r="AF9" s="15">
        <f>[5]Agosto!$F$35</f>
        <v>69</v>
      </c>
      <c r="AG9" s="22">
        <f>MAX(B9:AF9)</f>
        <v>100</v>
      </c>
      <c r="AH9" s="91">
        <f t="shared" ref="AH9" si="2">AVERAGE(B9:AF9)</f>
        <v>87.774193548387103</v>
      </c>
    </row>
    <row r="10" spans="1:35" ht="17.100000000000001" customHeight="1" x14ac:dyDescent="0.2">
      <c r="A10" s="129" t="s">
        <v>2</v>
      </c>
      <c r="B10" s="15">
        <f>[6]Agosto!$F$5</f>
        <v>61</v>
      </c>
      <c r="C10" s="15">
        <f>[6]Agosto!$F$6</f>
        <v>69</v>
      </c>
      <c r="D10" s="15">
        <f>[6]Agosto!$F$7</f>
        <v>74</v>
      </c>
      <c r="E10" s="15">
        <f>[6]Agosto!$F$8</f>
        <v>93</v>
      </c>
      <c r="F10" s="15">
        <f>[6]Agosto!$F$9</f>
        <v>95</v>
      </c>
      <c r="G10" s="15">
        <f>[6]Agosto!$F$10</f>
        <v>94</v>
      </c>
      <c r="H10" s="15">
        <f>[6]Agosto!$F$11</f>
        <v>89</v>
      </c>
      <c r="I10" s="15">
        <f>[6]Agosto!$F$12</f>
        <v>77</v>
      </c>
      <c r="J10" s="15">
        <f>[6]Agosto!$F$13</f>
        <v>93</v>
      </c>
      <c r="K10" s="15">
        <f>[6]Agosto!$F$14</f>
        <v>76</v>
      </c>
      <c r="L10" s="15">
        <f>[6]Agosto!$F$15</f>
        <v>74</v>
      </c>
      <c r="M10" s="15">
        <f>[6]Agosto!$F$16</f>
        <v>48</v>
      </c>
      <c r="N10" s="15">
        <f>[6]Agosto!$F$17</f>
        <v>43</v>
      </c>
      <c r="O10" s="15">
        <f>[6]Agosto!$F$18</f>
        <v>49</v>
      </c>
      <c r="P10" s="15">
        <f>[6]Agosto!$F$19</f>
        <v>71</v>
      </c>
      <c r="Q10" s="15">
        <f>[6]Agosto!$F$20</f>
        <v>90</v>
      </c>
      <c r="R10" s="15">
        <f>[6]Agosto!$F$21</f>
        <v>86</v>
      </c>
      <c r="S10" s="15">
        <f>[6]Agosto!$F$22</f>
        <v>69</v>
      </c>
      <c r="T10" s="15">
        <f>[6]Agosto!$F$23</f>
        <v>53</v>
      </c>
      <c r="U10" s="15">
        <f>[6]Agosto!$F$24</f>
        <v>96</v>
      </c>
      <c r="V10" s="15">
        <f>[6]Agosto!$F$25</f>
        <v>91</v>
      </c>
      <c r="W10" s="15">
        <f>[6]Agosto!$F$26</f>
        <v>96</v>
      </c>
      <c r="X10" s="15">
        <f>[6]Agosto!$F$27</f>
        <v>93</v>
      </c>
      <c r="Y10" s="15">
        <f>[6]Agosto!$F$28</f>
        <v>73</v>
      </c>
      <c r="Z10" s="15">
        <f>[6]Agosto!$F$29</f>
        <v>86</v>
      </c>
      <c r="AA10" s="15">
        <f>[6]Agosto!$F$30</f>
        <v>61</v>
      </c>
      <c r="AB10" s="15">
        <f>[6]Agosto!$F$31</f>
        <v>49</v>
      </c>
      <c r="AC10" s="15">
        <f>[6]Agosto!$F$32</f>
        <v>63</v>
      </c>
      <c r="AD10" s="15">
        <f>[6]Agosto!$F$33</f>
        <v>53</v>
      </c>
      <c r="AE10" s="15">
        <f>[6]Agosto!$F$34</f>
        <v>55</v>
      </c>
      <c r="AF10" s="15">
        <f>[6]Agosto!$F$35</f>
        <v>66</v>
      </c>
      <c r="AG10" s="22">
        <f t="shared" ref="AG10:AG16" si="3">MAX(B10:AF10)</f>
        <v>96</v>
      </c>
      <c r="AH10" s="91">
        <f>AVERAGE(B10:AF10)</f>
        <v>73.741935483870961</v>
      </c>
    </row>
    <row r="11" spans="1:35" ht="17.100000000000001" customHeight="1" x14ac:dyDescent="0.2">
      <c r="A11" s="129" t="s">
        <v>3</v>
      </c>
      <c r="B11" s="15">
        <f>[7]Agosto!$F$5</f>
        <v>85</v>
      </c>
      <c r="C11" s="15">
        <f>[7]Agosto!$F$6</f>
        <v>75</v>
      </c>
      <c r="D11" s="15">
        <f>[7]Agosto!$F$7</f>
        <v>88</v>
      </c>
      <c r="E11" s="15">
        <f>[7]Agosto!$F$8</f>
        <v>75</v>
      </c>
      <c r="F11" s="15">
        <f>[7]Agosto!$F$9</f>
        <v>86</v>
      </c>
      <c r="G11" s="15">
        <f>[7]Agosto!$F$10</f>
        <v>87</v>
      </c>
      <c r="H11" s="15">
        <f>[7]Agosto!$F$11</f>
        <v>98</v>
      </c>
      <c r="I11" s="15">
        <f>[7]Agosto!$F$12</f>
        <v>84</v>
      </c>
      <c r="J11" s="15">
        <f>[7]Agosto!$F$13</f>
        <v>87</v>
      </c>
      <c r="K11" s="15">
        <f>[7]Agosto!$F$14</f>
        <v>90</v>
      </c>
      <c r="L11" s="15">
        <f>[7]Agosto!$F$15</f>
        <v>88</v>
      </c>
      <c r="M11" s="15">
        <f>[7]Agosto!$F$16</f>
        <v>86</v>
      </c>
      <c r="N11" s="15">
        <f>[7]Agosto!$F$17</f>
        <v>68</v>
      </c>
      <c r="O11" s="15">
        <f>[7]Agosto!$F$18</f>
        <v>83</v>
      </c>
      <c r="P11" s="15">
        <f>[7]Agosto!$F$19</f>
        <v>60</v>
      </c>
      <c r="Q11" s="15">
        <f>[7]Agosto!$F$20</f>
        <v>60</v>
      </c>
      <c r="R11" s="15">
        <f>[7]Agosto!$F$21</f>
        <v>74</v>
      </c>
      <c r="S11" s="15">
        <f>[7]Agosto!$F$22</f>
        <v>67</v>
      </c>
      <c r="T11" s="15">
        <f>[7]Agosto!$F$23</f>
        <v>72</v>
      </c>
      <c r="U11" s="15">
        <f>[7]Agosto!$F$24</f>
        <v>64</v>
      </c>
      <c r="V11" s="15">
        <f>[7]Agosto!$F$25</f>
        <v>74</v>
      </c>
      <c r="W11" s="15">
        <f>[7]Agosto!$F$26</f>
        <v>66</v>
      </c>
      <c r="X11" s="15">
        <f>[7]Agosto!$F$27</f>
        <v>79</v>
      </c>
      <c r="Y11" s="15">
        <f>[7]Agosto!$F$28</f>
        <v>57</v>
      </c>
      <c r="Z11" s="15">
        <f>[7]Agosto!$F$29</f>
        <v>74</v>
      </c>
      <c r="AA11" s="15">
        <f>[7]Agosto!$F$30</f>
        <v>50</v>
      </c>
      <c r="AB11" s="15">
        <f>[7]Agosto!$F$31</f>
        <v>81</v>
      </c>
      <c r="AC11" s="15">
        <f>[7]Agosto!$F$32</f>
        <v>72</v>
      </c>
      <c r="AD11" s="15">
        <f>[7]Agosto!$F$33</f>
        <v>69</v>
      </c>
      <c r="AE11" s="15">
        <f>[7]Agosto!$F$34</f>
        <v>59</v>
      </c>
      <c r="AF11" s="15">
        <f>[7]Agosto!$F$35</f>
        <v>63</v>
      </c>
      <c r="AG11" s="22">
        <f t="shared" si="3"/>
        <v>98</v>
      </c>
      <c r="AH11" s="91">
        <f>AVERAGE(B11:AF11)</f>
        <v>74.870967741935488</v>
      </c>
    </row>
    <row r="12" spans="1:35" ht="17.100000000000001" customHeight="1" x14ac:dyDescent="0.2">
      <c r="A12" s="129" t="s">
        <v>4</v>
      </c>
      <c r="B12" s="15">
        <f>[8]Agosto!$F$5</f>
        <v>71</v>
      </c>
      <c r="C12" s="15">
        <f>[8]Agosto!$F$6</f>
        <v>78</v>
      </c>
      <c r="D12" s="15">
        <f>[8]Agosto!$F$7</f>
        <v>70</v>
      </c>
      <c r="E12" s="15">
        <f>[8]Agosto!$F$8</f>
        <v>85</v>
      </c>
      <c r="F12" s="15">
        <f>[8]Agosto!$F$9</f>
        <v>92</v>
      </c>
      <c r="G12" s="15">
        <f>[8]Agosto!$F$10</f>
        <v>90</v>
      </c>
      <c r="H12" s="15">
        <f>[8]Agosto!$F$11</f>
        <v>95</v>
      </c>
      <c r="I12" s="15">
        <f>[8]Agosto!$F$12</f>
        <v>84</v>
      </c>
      <c r="J12" s="15">
        <f>[8]Agosto!$F$13</f>
        <v>90</v>
      </c>
      <c r="K12" s="15">
        <f>[8]Agosto!$F$14</f>
        <v>83</v>
      </c>
      <c r="L12" s="15">
        <f>[8]Agosto!$F$15</f>
        <v>68</v>
      </c>
      <c r="M12" s="15">
        <f>[8]Agosto!$F$16</f>
        <v>50</v>
      </c>
      <c r="N12" s="15">
        <f>[8]Agosto!$F$17</f>
        <v>55</v>
      </c>
      <c r="O12" s="15">
        <f>[8]Agosto!$F$18</f>
        <v>60</v>
      </c>
      <c r="P12" s="15">
        <f>[8]Agosto!$F$19</f>
        <v>46</v>
      </c>
      <c r="Q12" s="15">
        <f>[8]Agosto!$F$20</f>
        <v>67</v>
      </c>
      <c r="R12" s="15">
        <f>[8]Agosto!$F$21</f>
        <v>74</v>
      </c>
      <c r="S12" s="15">
        <f>[8]Agosto!$F$22</f>
        <v>73</v>
      </c>
      <c r="T12" s="15">
        <f>[8]Agosto!$F$23</f>
        <v>64</v>
      </c>
      <c r="U12" s="15">
        <f>[8]Agosto!$F$24</f>
        <v>56</v>
      </c>
      <c r="V12" s="15">
        <f>[8]Agosto!$F$25</f>
        <v>91</v>
      </c>
      <c r="W12" s="15">
        <f>[8]Agosto!$F$26</f>
        <v>87</v>
      </c>
      <c r="X12" s="15">
        <f>[8]Agosto!$F$27</f>
        <v>70</v>
      </c>
      <c r="Y12" s="15">
        <f>[8]Agosto!$F$28</f>
        <v>58</v>
      </c>
      <c r="Z12" s="15">
        <f>[8]Agosto!$F$29</f>
        <v>86</v>
      </c>
      <c r="AA12" s="15">
        <f>[8]Agosto!$F$30</f>
        <v>65</v>
      </c>
      <c r="AB12" s="15">
        <f>[8]Agosto!$F$31</f>
        <v>52</v>
      </c>
      <c r="AC12" s="15">
        <f>[8]Agosto!$F$32</f>
        <v>76</v>
      </c>
      <c r="AD12" s="15">
        <f>[8]Agosto!$F$33</f>
        <v>68</v>
      </c>
      <c r="AE12" s="15">
        <f>[8]Agosto!$F$34</f>
        <v>64</v>
      </c>
      <c r="AF12" s="15">
        <f>[8]Agosto!$F$35</f>
        <v>48</v>
      </c>
      <c r="AG12" s="22">
        <f t="shared" si="3"/>
        <v>95</v>
      </c>
      <c r="AH12" s="91">
        <f>AVERAGE(B12:AF12)</f>
        <v>71.483870967741936</v>
      </c>
    </row>
    <row r="13" spans="1:35" ht="17.100000000000001" customHeight="1" x14ac:dyDescent="0.2">
      <c r="A13" s="129" t="s">
        <v>5</v>
      </c>
      <c r="B13" s="15">
        <f>[9]Agosto!$F$5</f>
        <v>63</v>
      </c>
      <c r="C13" s="15">
        <f>[9]Agosto!$F$6</f>
        <v>83</v>
      </c>
      <c r="D13" s="15">
        <f>[9]Agosto!$F$7</f>
        <v>68</v>
      </c>
      <c r="E13" s="15">
        <f>[9]Agosto!$F$8</f>
        <v>84</v>
      </c>
      <c r="F13" s="15" t="str">
        <f>[9]Agosto!$F$9</f>
        <v>*</v>
      </c>
      <c r="G13" s="15" t="str">
        <f>[9]Agosto!$F$10</f>
        <v>*</v>
      </c>
      <c r="H13" s="15">
        <f>[9]Agosto!$F$11</f>
        <v>80</v>
      </c>
      <c r="I13" s="15">
        <f>[9]Agosto!$F$12</f>
        <v>86</v>
      </c>
      <c r="J13" s="15">
        <f>[9]Agosto!$F$13</f>
        <v>72</v>
      </c>
      <c r="K13" s="15">
        <f>[9]Agosto!$F$14</f>
        <v>72</v>
      </c>
      <c r="L13" s="15">
        <f>[9]Agosto!$F$15</f>
        <v>83</v>
      </c>
      <c r="M13" s="15">
        <f>[9]Agosto!$F$16</f>
        <v>66</v>
      </c>
      <c r="N13" s="15">
        <f>[9]Agosto!$F$17</f>
        <v>75</v>
      </c>
      <c r="O13" s="15" t="str">
        <f>[9]Agosto!$F$18</f>
        <v>*</v>
      </c>
      <c r="P13" s="15" t="str">
        <f>[9]Agosto!$F$19</f>
        <v>*</v>
      </c>
      <c r="Q13" s="15">
        <f>[9]Agosto!$F$20</f>
        <v>77</v>
      </c>
      <c r="R13" s="15">
        <f>[9]Agosto!$F$21</f>
        <v>88</v>
      </c>
      <c r="S13" s="15">
        <f>[9]Agosto!$F$22</f>
        <v>80</v>
      </c>
      <c r="T13" s="15">
        <f>[9]Agosto!$F$23</f>
        <v>79</v>
      </c>
      <c r="U13" s="15">
        <f>[9]Agosto!$F$24</f>
        <v>90</v>
      </c>
      <c r="V13" s="15" t="str">
        <f>[9]Agosto!$F$25</f>
        <v>*</v>
      </c>
      <c r="W13" s="15">
        <f>[9]Agosto!$F$26</f>
        <v>86</v>
      </c>
      <c r="X13" s="15">
        <f>[9]Agosto!$F$27</f>
        <v>95</v>
      </c>
      <c r="Y13" s="15">
        <f>[9]Agosto!$F$28</f>
        <v>69</v>
      </c>
      <c r="Z13" s="15">
        <f>[9]Agosto!$F$29</f>
        <v>61</v>
      </c>
      <c r="AA13" s="15">
        <f>[9]Agosto!$F$30</f>
        <v>29</v>
      </c>
      <c r="AB13" s="15" t="str">
        <f>[9]Agosto!$F$31</f>
        <v>*</v>
      </c>
      <c r="AC13" s="15" t="str">
        <f>[9]Agosto!$F$32</f>
        <v>*</v>
      </c>
      <c r="AD13" s="15" t="str">
        <f>[9]Agosto!$F$33</f>
        <v>*</v>
      </c>
      <c r="AE13" s="15" t="str">
        <f>[9]Agosto!$F$34</f>
        <v>*</v>
      </c>
      <c r="AF13" s="15" t="str">
        <f>[9]Agosto!$F$35</f>
        <v>*</v>
      </c>
      <c r="AG13" s="22">
        <f t="shared" si="3"/>
        <v>95</v>
      </c>
      <c r="AH13" s="91">
        <f t="shared" si="1"/>
        <v>75.523809523809518</v>
      </c>
    </row>
    <row r="14" spans="1:35" ht="17.100000000000001" customHeight="1" x14ac:dyDescent="0.2">
      <c r="A14" s="129" t="s">
        <v>47</v>
      </c>
      <c r="B14" s="15">
        <f>[10]Agosto!$F$5</f>
        <v>93</v>
      </c>
      <c r="C14" s="15">
        <f>[10]Agosto!$F$6</f>
        <v>85</v>
      </c>
      <c r="D14" s="15">
        <f>[10]Agosto!$F$7</f>
        <v>81</v>
      </c>
      <c r="E14" s="15">
        <f>[10]Agosto!$F$8</f>
        <v>86</v>
      </c>
      <c r="F14" s="15">
        <f>[10]Agosto!$F$9</f>
        <v>91</v>
      </c>
      <c r="G14" s="15">
        <f>[10]Agosto!$F$10</f>
        <v>89</v>
      </c>
      <c r="H14" s="15">
        <f>[10]Agosto!$F$11</f>
        <v>93</v>
      </c>
      <c r="I14" s="15">
        <f>[10]Agosto!$F$12</f>
        <v>71</v>
      </c>
      <c r="J14" s="15">
        <f>[10]Agosto!$F$13</f>
        <v>91</v>
      </c>
      <c r="K14" s="15">
        <f>[10]Agosto!$F$14</f>
        <v>85</v>
      </c>
      <c r="L14" s="15">
        <f>[10]Agosto!$F$15</f>
        <v>67</v>
      </c>
      <c r="M14" s="15">
        <f>[10]Agosto!$F$16</f>
        <v>58</v>
      </c>
      <c r="N14" s="15">
        <f>[10]Agosto!$F$17</f>
        <v>49</v>
      </c>
      <c r="O14" s="15">
        <f>[10]Agosto!$F$18</f>
        <v>50</v>
      </c>
      <c r="P14" s="15">
        <f>[10]Agosto!$F$19</f>
        <v>56</v>
      </c>
      <c r="Q14" s="15">
        <f>[10]Agosto!$F$20</f>
        <v>69</v>
      </c>
      <c r="R14" s="15">
        <f>[10]Agosto!$F$21</f>
        <v>83</v>
      </c>
      <c r="S14" s="15">
        <f>[10]Agosto!$F$22</f>
        <v>70</v>
      </c>
      <c r="T14" s="15">
        <f>[10]Agosto!$F$23</f>
        <v>68</v>
      </c>
      <c r="U14" s="15">
        <f>[10]Agosto!$F$24</f>
        <v>74</v>
      </c>
      <c r="V14" s="15">
        <f>[10]Agosto!$F$25</f>
        <v>98</v>
      </c>
      <c r="W14" s="15">
        <f>[10]Agosto!$F$26</f>
        <v>92</v>
      </c>
      <c r="X14" s="15">
        <f>[10]Agosto!$F$27</f>
        <v>72</v>
      </c>
      <c r="Y14" s="15">
        <f>[10]Agosto!$F$28</f>
        <v>62</v>
      </c>
      <c r="Z14" s="15">
        <f>[10]Agosto!$F$29</f>
        <v>95</v>
      </c>
      <c r="AA14" s="15">
        <f>[10]Agosto!$F$30</f>
        <v>76</v>
      </c>
      <c r="AB14" s="15">
        <f>[10]Agosto!$F$31</f>
        <v>55</v>
      </c>
      <c r="AC14" s="15">
        <f>[10]Agosto!$F$32</f>
        <v>73</v>
      </c>
      <c r="AD14" s="15">
        <f>[10]Agosto!$F$33</f>
        <v>60</v>
      </c>
      <c r="AE14" s="15">
        <f>[10]Agosto!$F$34</f>
        <v>59</v>
      </c>
      <c r="AF14" s="15">
        <f>[10]Agosto!$F$35</f>
        <v>70</v>
      </c>
      <c r="AG14" s="22">
        <f t="shared" ref="AG14" si="4">MAX(B14:AF14)</f>
        <v>98</v>
      </c>
      <c r="AH14" s="91">
        <f t="shared" ref="AH14" si="5">AVERAGE(B14:AF14)</f>
        <v>74.870967741935488</v>
      </c>
    </row>
    <row r="15" spans="1:35" ht="17.100000000000001" customHeight="1" x14ac:dyDescent="0.2">
      <c r="A15" s="129" t="s">
        <v>6</v>
      </c>
      <c r="B15" s="15">
        <f>[11]Agosto!$F$5</f>
        <v>96</v>
      </c>
      <c r="C15" s="15">
        <f>[11]Agosto!$F$6</f>
        <v>92</v>
      </c>
      <c r="D15" s="15">
        <f>[11]Agosto!$F$7</f>
        <v>95</v>
      </c>
      <c r="E15" s="15">
        <f>[11]Agosto!$F$8</f>
        <v>89</v>
      </c>
      <c r="F15" s="15">
        <f>[11]Agosto!$F$9</f>
        <v>95</v>
      </c>
      <c r="G15" s="15">
        <f>[11]Agosto!$F$10</f>
        <v>82</v>
      </c>
      <c r="H15" s="15">
        <f>[11]Agosto!$F$11</f>
        <v>96</v>
      </c>
      <c r="I15" s="15">
        <f>[11]Agosto!$F$12</f>
        <v>88</v>
      </c>
      <c r="J15" s="15">
        <f>[11]Agosto!$F$13</f>
        <v>89</v>
      </c>
      <c r="K15" s="15">
        <f>[11]Agosto!$F$14</f>
        <v>88</v>
      </c>
      <c r="L15" s="15">
        <f>[11]Agosto!$F$15</f>
        <v>82</v>
      </c>
      <c r="M15" s="15">
        <f>[11]Agosto!$F$16</f>
        <v>86</v>
      </c>
      <c r="N15" s="15">
        <f>[11]Agosto!$F$17</f>
        <v>66</v>
      </c>
      <c r="O15" s="15">
        <f>[11]Agosto!$F$18</f>
        <v>86</v>
      </c>
      <c r="P15" s="15">
        <f>[11]Agosto!$F$19</f>
        <v>69</v>
      </c>
      <c r="Q15" s="15">
        <f>[11]Agosto!$F$20</f>
        <v>80</v>
      </c>
      <c r="R15" s="15">
        <f>[11]Agosto!$F$21</f>
        <v>90</v>
      </c>
      <c r="S15" s="15">
        <f>[11]Agosto!$F$22</f>
        <v>75</v>
      </c>
      <c r="T15" s="15">
        <f>[11]Agosto!$F$23</f>
        <v>70</v>
      </c>
      <c r="U15" s="15">
        <f>[11]Agosto!$F$24</f>
        <v>87</v>
      </c>
      <c r="V15" s="15">
        <f>[11]Agosto!$F$25</f>
        <v>88</v>
      </c>
      <c r="W15" s="15">
        <f>[11]Agosto!$F$26</f>
        <v>84</v>
      </c>
      <c r="X15" s="15">
        <f>[11]Agosto!$F$27</f>
        <v>87</v>
      </c>
      <c r="Y15" s="15">
        <f>[11]Agosto!$F$28</f>
        <v>87</v>
      </c>
      <c r="Z15" s="15">
        <f>[11]Agosto!$F$29</f>
        <v>91</v>
      </c>
      <c r="AA15" s="15">
        <f>[11]Agosto!$F$30</f>
        <v>66</v>
      </c>
      <c r="AB15" s="15">
        <f>[11]Agosto!$F$31</f>
        <v>67</v>
      </c>
      <c r="AC15" s="15">
        <f>[11]Agosto!$F$32</f>
        <v>75</v>
      </c>
      <c r="AD15" s="15">
        <f>[11]Agosto!$F$33</f>
        <v>76</v>
      </c>
      <c r="AE15" s="15">
        <f>[11]Agosto!$F$34</f>
        <v>86</v>
      </c>
      <c r="AF15" s="15">
        <f>[11]Agosto!$F$35</f>
        <v>87</v>
      </c>
      <c r="AG15" s="22">
        <f t="shared" si="3"/>
        <v>96</v>
      </c>
      <c r="AH15" s="91">
        <f t="shared" si="1"/>
        <v>83.709677419354833</v>
      </c>
    </row>
    <row r="16" spans="1:35" ht="17.100000000000001" customHeight="1" x14ac:dyDescent="0.2">
      <c r="A16" s="129" t="s">
        <v>7</v>
      </c>
      <c r="B16" s="15">
        <f>[12]Agosto!$F$5</f>
        <v>72</v>
      </c>
      <c r="C16" s="15">
        <f>[12]Agosto!$F$6</f>
        <v>81</v>
      </c>
      <c r="D16" s="15">
        <f>[12]Agosto!$F$7</f>
        <v>96</v>
      </c>
      <c r="E16" s="15">
        <f>[12]Agosto!$F$8</f>
        <v>98</v>
      </c>
      <c r="F16" s="15">
        <f>[12]Agosto!$F$9</f>
        <v>98</v>
      </c>
      <c r="G16" s="15">
        <f>[12]Agosto!$F$10</f>
        <v>99</v>
      </c>
      <c r="H16" s="15">
        <f>[12]Agosto!$F$11</f>
        <v>99</v>
      </c>
      <c r="I16" s="15">
        <f>[12]Agosto!$F$12</f>
        <v>97</v>
      </c>
      <c r="J16" s="15">
        <f>[12]Agosto!$F$13</f>
        <v>98</v>
      </c>
      <c r="K16" s="15">
        <f>[12]Agosto!$F$14</f>
        <v>90</v>
      </c>
      <c r="L16" s="15">
        <f>[12]Agosto!$F$15</f>
        <v>93</v>
      </c>
      <c r="M16" s="15">
        <f>[12]Agosto!$F$16</f>
        <v>61</v>
      </c>
      <c r="N16" s="15">
        <f>[12]Agosto!$F$17</f>
        <v>65</v>
      </c>
      <c r="O16" s="15">
        <f>[12]Agosto!$F$18</f>
        <v>85</v>
      </c>
      <c r="P16" s="15">
        <f>[12]Agosto!$F$19</f>
        <v>93</v>
      </c>
      <c r="Q16" s="15">
        <f>[12]Agosto!$F$20</f>
        <v>99</v>
      </c>
      <c r="R16" s="15">
        <f>[12]Agosto!$F$21</f>
        <v>89</v>
      </c>
      <c r="S16" s="15">
        <f>[12]Agosto!$F$22</f>
        <v>86</v>
      </c>
      <c r="T16" s="15">
        <f>[12]Agosto!$F$23</f>
        <v>79</v>
      </c>
      <c r="U16" s="15">
        <f>[12]Agosto!$F$24</f>
        <v>93</v>
      </c>
      <c r="V16" s="15">
        <f>[12]Agosto!$F$25</f>
        <v>97</v>
      </c>
      <c r="W16" s="15">
        <f>[12]Agosto!$F$26</f>
        <v>98</v>
      </c>
      <c r="X16" s="15">
        <f>[12]Agosto!$F$27</f>
        <v>99</v>
      </c>
      <c r="Y16" s="15">
        <f>[12]Agosto!$F$28</f>
        <v>83</v>
      </c>
      <c r="Z16" s="15">
        <f>[12]Agosto!$F$29</f>
        <v>81</v>
      </c>
      <c r="AA16" s="15">
        <f>[12]Agosto!$F$30</f>
        <v>74</v>
      </c>
      <c r="AB16" s="15">
        <f>[12]Agosto!$F$31</f>
        <v>67</v>
      </c>
      <c r="AC16" s="15">
        <f>[12]Agosto!$F$32</f>
        <v>74</v>
      </c>
      <c r="AD16" s="15">
        <f>[12]Agosto!$F$33</f>
        <v>76</v>
      </c>
      <c r="AE16" s="15">
        <f>[12]Agosto!$F$34</f>
        <v>56</v>
      </c>
      <c r="AF16" s="15">
        <f>[12]Agosto!$F$35</f>
        <v>65</v>
      </c>
      <c r="AG16" s="22">
        <f t="shared" si="3"/>
        <v>99</v>
      </c>
      <c r="AH16" s="91">
        <f t="shared" si="1"/>
        <v>85.193548387096769</v>
      </c>
    </row>
    <row r="17" spans="1:35" ht="17.100000000000001" customHeight="1" x14ac:dyDescent="0.2">
      <c r="A17" s="129" t="s">
        <v>8</v>
      </c>
      <c r="B17" s="15">
        <f>[13]Agosto!$F$5</f>
        <v>86</v>
      </c>
      <c r="C17" s="15">
        <f>[13]Agosto!$F$6</f>
        <v>94</v>
      </c>
      <c r="D17" s="15">
        <f>[13]Agosto!$F$7</f>
        <v>100</v>
      </c>
      <c r="E17" s="15">
        <f>[13]Agosto!$F$8</f>
        <v>100</v>
      </c>
      <c r="F17" s="15">
        <f>[13]Agosto!$F$9</f>
        <v>100</v>
      </c>
      <c r="G17" s="15">
        <f>[13]Agosto!$F$10</f>
        <v>95</v>
      </c>
      <c r="H17" s="15">
        <f>[13]Agosto!$F$11</f>
        <v>100</v>
      </c>
      <c r="I17" s="15">
        <f>[13]Agosto!$F$12</f>
        <v>100</v>
      </c>
      <c r="J17" s="15">
        <f>[13]Agosto!$F$13</f>
        <v>100</v>
      </c>
      <c r="K17" s="15">
        <f>[13]Agosto!$F$14</f>
        <v>98</v>
      </c>
      <c r="L17" s="15">
        <f>[13]Agosto!$F$15</f>
        <v>99</v>
      </c>
      <c r="M17" s="15">
        <f>[13]Agosto!$F$16</f>
        <v>99</v>
      </c>
      <c r="N17" s="15">
        <f>[13]Agosto!$F$17</f>
        <v>86</v>
      </c>
      <c r="O17" s="15">
        <f>[13]Agosto!$F$18</f>
        <v>85</v>
      </c>
      <c r="P17" s="15">
        <f>[13]Agosto!$F$19</f>
        <v>86</v>
      </c>
      <c r="Q17" s="15">
        <f>[13]Agosto!$F$20</f>
        <v>100</v>
      </c>
      <c r="R17" s="15">
        <f>[13]Agosto!$F$21</f>
        <v>99</v>
      </c>
      <c r="S17" s="15">
        <f>[13]Agosto!$F$22</f>
        <v>90</v>
      </c>
      <c r="T17" s="15">
        <f>[13]Agosto!$F$23</f>
        <v>83</v>
      </c>
      <c r="U17" s="15">
        <f>[13]Agosto!$F$24</f>
        <v>95</v>
      </c>
      <c r="V17" s="15">
        <f>[13]Agosto!$F$25</f>
        <v>100</v>
      </c>
      <c r="W17" s="15">
        <f>[13]Agosto!$F$26</f>
        <v>100</v>
      </c>
      <c r="X17" s="15">
        <f>[13]Agosto!$F$27</f>
        <v>100</v>
      </c>
      <c r="Y17" s="15">
        <f>[13]Agosto!$F$28</f>
        <v>85</v>
      </c>
      <c r="Z17" s="15">
        <f>[13]Agosto!$F$29</f>
        <v>89</v>
      </c>
      <c r="AA17" s="15">
        <f>[13]Agosto!$F$30</f>
        <v>78</v>
      </c>
      <c r="AB17" s="15">
        <f>[13]Agosto!$F$31</f>
        <v>89</v>
      </c>
      <c r="AC17" s="15">
        <f>[13]Agosto!$F$32</f>
        <v>80</v>
      </c>
      <c r="AD17" s="15">
        <f>[13]Agosto!$F$33</f>
        <v>87</v>
      </c>
      <c r="AE17" s="15">
        <f>[13]Agosto!$F$34</f>
        <v>73</v>
      </c>
      <c r="AF17" s="15">
        <f>[13]Agosto!$F$35</f>
        <v>87</v>
      </c>
      <c r="AG17" s="22">
        <f>MAX(B17:AF17)</f>
        <v>100</v>
      </c>
      <c r="AH17" s="91">
        <f>AVERAGE(B17:AF17)</f>
        <v>92.354838709677423</v>
      </c>
    </row>
    <row r="18" spans="1:35" ht="17.100000000000001" customHeight="1" x14ac:dyDescent="0.2">
      <c r="A18" s="129" t="s">
        <v>9</v>
      </c>
      <c r="B18" s="15">
        <f>[14]Agosto!$F$5</f>
        <v>65</v>
      </c>
      <c r="C18" s="15">
        <f>[14]Agosto!$F$6</f>
        <v>80</v>
      </c>
      <c r="D18" s="15">
        <f>[14]Agosto!$F$7</f>
        <v>96</v>
      </c>
      <c r="E18" s="15">
        <f>[14]Agosto!$F$8</f>
        <v>98</v>
      </c>
      <c r="F18" s="15">
        <f>[14]Agosto!$F$9</f>
        <v>96</v>
      </c>
      <c r="G18" s="15">
        <f>[14]Agosto!$F$10</f>
        <v>97</v>
      </c>
      <c r="H18" s="15">
        <f>[14]Agosto!$F$11</f>
        <v>97</v>
      </c>
      <c r="I18" s="15">
        <f>[14]Agosto!$F$12</f>
        <v>96</v>
      </c>
      <c r="J18" s="15">
        <f>[14]Agosto!$F$13</f>
        <v>96</v>
      </c>
      <c r="K18" s="15">
        <f>[14]Agosto!$F$14</f>
        <v>94</v>
      </c>
      <c r="L18" s="15">
        <f>[14]Agosto!$F$15</f>
        <v>80</v>
      </c>
      <c r="M18" s="15">
        <f>[14]Agosto!$F$16</f>
        <v>69</v>
      </c>
      <c r="N18" s="15">
        <f>[14]Agosto!$F$17</f>
        <v>76</v>
      </c>
      <c r="O18" s="15">
        <f>[14]Agosto!$F$18</f>
        <v>80</v>
      </c>
      <c r="P18" s="15">
        <f>[14]Agosto!$F$19</f>
        <v>82</v>
      </c>
      <c r="Q18" s="15">
        <f>[14]Agosto!$F$20</f>
        <v>95</v>
      </c>
      <c r="R18" s="15">
        <f>[14]Agosto!$F$21</f>
        <v>90</v>
      </c>
      <c r="S18" s="15">
        <f>[14]Agosto!$F$22</f>
        <v>88</v>
      </c>
      <c r="T18" s="15">
        <f>[14]Agosto!$F$23</f>
        <v>79</v>
      </c>
      <c r="U18" s="15">
        <f>[14]Agosto!$F$24</f>
        <v>88</v>
      </c>
      <c r="V18" s="15">
        <f>[14]Agosto!$F$25</f>
        <v>90</v>
      </c>
      <c r="W18" s="15">
        <f>[14]Agosto!$F$26</f>
        <v>96</v>
      </c>
      <c r="X18" s="15">
        <f>[14]Agosto!$F$27</f>
        <v>100</v>
      </c>
      <c r="Y18" s="15">
        <f>[14]Agosto!$F$28</f>
        <v>94</v>
      </c>
      <c r="Z18" s="15">
        <f>[14]Agosto!$F$29</f>
        <v>85</v>
      </c>
      <c r="AA18" s="15">
        <f>[14]Agosto!$F$30</f>
        <v>69</v>
      </c>
      <c r="AB18" s="15">
        <f>[14]Agosto!$F$31</f>
        <v>69</v>
      </c>
      <c r="AC18" s="15">
        <f>[14]Agosto!$F$32</f>
        <v>82</v>
      </c>
      <c r="AD18" s="15">
        <f>[14]Agosto!$F$33</f>
        <v>73</v>
      </c>
      <c r="AE18" s="15">
        <f>[14]Agosto!$F$34</f>
        <v>60</v>
      </c>
      <c r="AF18" s="15">
        <f>[14]Agosto!$F$35</f>
        <v>52</v>
      </c>
      <c r="AG18" s="22">
        <f t="shared" ref="AG18:AG29" si="6">MAX(B18:AF18)</f>
        <v>100</v>
      </c>
      <c r="AH18" s="91">
        <f t="shared" ref="AH18:AH30" si="7">AVERAGE(B18:AF18)</f>
        <v>84.258064516129039</v>
      </c>
      <c r="AI18" s="31" t="s">
        <v>51</v>
      </c>
    </row>
    <row r="19" spans="1:35" ht="17.100000000000001" customHeight="1" x14ac:dyDescent="0.2">
      <c r="A19" s="129" t="s">
        <v>46</v>
      </c>
      <c r="B19" s="15">
        <f>[15]Agosto!$F$5</f>
        <v>70</v>
      </c>
      <c r="C19" s="15">
        <f>[15]Agosto!$F$6</f>
        <v>71</v>
      </c>
      <c r="D19" s="15">
        <f>[15]Agosto!$F$7</f>
        <v>100</v>
      </c>
      <c r="E19" s="15">
        <f>[15]Agosto!$F$8</f>
        <v>100</v>
      </c>
      <c r="F19" s="15" t="str">
        <f>[15]Agosto!$F$9</f>
        <v>*</v>
      </c>
      <c r="G19" s="15">
        <f>[15]Agosto!$F$10</f>
        <v>99</v>
      </c>
      <c r="H19" s="15">
        <f>[15]Agosto!$F$11</f>
        <v>100</v>
      </c>
      <c r="I19" s="15">
        <f>[15]Agosto!$F$12</f>
        <v>100</v>
      </c>
      <c r="J19" s="15">
        <f>[15]Agosto!$F$13</f>
        <v>93</v>
      </c>
      <c r="K19" s="15">
        <f>[15]Agosto!$F$14</f>
        <v>99</v>
      </c>
      <c r="L19" s="15">
        <f>[15]Agosto!$F$15</f>
        <v>100</v>
      </c>
      <c r="M19" s="15">
        <f>[15]Agosto!$F$16</f>
        <v>91</v>
      </c>
      <c r="N19" s="15">
        <f>[15]Agosto!$F$17</f>
        <v>92</v>
      </c>
      <c r="O19" s="15">
        <f>[15]Agosto!$F$18</f>
        <v>88</v>
      </c>
      <c r="P19" s="15">
        <f>[15]Agosto!$F$19</f>
        <v>100</v>
      </c>
      <c r="Q19" s="15">
        <f>[15]Agosto!$F$20</f>
        <v>100</v>
      </c>
      <c r="R19" s="15">
        <f>[15]Agosto!$F$21</f>
        <v>100</v>
      </c>
      <c r="S19" s="15">
        <f>[15]Agosto!$F$22</f>
        <v>75</v>
      </c>
      <c r="T19" s="15">
        <f>[15]Agosto!$F$23</f>
        <v>91</v>
      </c>
      <c r="U19" s="15">
        <f>[15]Agosto!$F$24</f>
        <v>93</v>
      </c>
      <c r="V19" s="15">
        <f>[15]Agosto!$F$25</f>
        <v>95</v>
      </c>
      <c r="W19" s="15">
        <f>[15]Agosto!$F$26</f>
        <v>100</v>
      </c>
      <c r="X19" s="15">
        <f>[15]Agosto!$F$27</f>
        <v>100</v>
      </c>
      <c r="Y19" s="15">
        <f>[15]Agosto!$F$28</f>
        <v>97</v>
      </c>
      <c r="Z19" s="15">
        <f>[15]Agosto!$F$29</f>
        <v>74</v>
      </c>
      <c r="AA19" s="15">
        <f>[15]Agosto!$F$30</f>
        <v>59</v>
      </c>
      <c r="AB19" s="15">
        <f>[15]Agosto!$F$31</f>
        <v>76</v>
      </c>
      <c r="AC19" s="15">
        <f>[15]Agosto!$F$32</f>
        <v>84</v>
      </c>
      <c r="AD19" s="15">
        <f>[15]Agosto!$F$33</f>
        <v>73</v>
      </c>
      <c r="AE19" s="15">
        <f>[15]Agosto!$F$34</f>
        <v>83</v>
      </c>
      <c r="AF19" s="15">
        <f>[15]Agosto!$F$35</f>
        <v>88</v>
      </c>
      <c r="AG19" s="22">
        <f t="shared" ref="AG19" si="8">MAX(B19:AF19)</f>
        <v>100</v>
      </c>
      <c r="AH19" s="91">
        <f t="shared" ref="AH19" si="9">AVERAGE(B19:AF19)</f>
        <v>89.7</v>
      </c>
    </row>
    <row r="20" spans="1:35" ht="17.100000000000001" customHeight="1" x14ac:dyDescent="0.2">
      <c r="A20" s="129" t="s">
        <v>10</v>
      </c>
      <c r="B20" s="15">
        <f>[16]Agosto!$F$5</f>
        <v>82</v>
      </c>
      <c r="C20" s="15">
        <f>[16]Agosto!$F$6</f>
        <v>95</v>
      </c>
      <c r="D20" s="15">
        <f>[16]Agosto!$F$7</f>
        <v>98</v>
      </c>
      <c r="E20" s="15">
        <f>[16]Agosto!$F$8</f>
        <v>97</v>
      </c>
      <c r="F20" s="15">
        <f>[16]Agosto!$F$9</f>
        <v>98</v>
      </c>
      <c r="G20" s="15">
        <f>[16]Agosto!$F$10</f>
        <v>98</v>
      </c>
      <c r="H20" s="15">
        <f>[16]Agosto!$F$11</f>
        <v>98</v>
      </c>
      <c r="I20" s="15">
        <f>[16]Agosto!$F$12</f>
        <v>97</v>
      </c>
      <c r="J20" s="15">
        <f>[16]Agosto!$F$13</f>
        <v>98</v>
      </c>
      <c r="K20" s="15">
        <f>[16]Agosto!$F$14</f>
        <v>98</v>
      </c>
      <c r="L20" s="15">
        <f>[16]Agosto!$F$15</f>
        <v>97</v>
      </c>
      <c r="M20" s="15">
        <f>[16]Agosto!$F$16</f>
        <v>93</v>
      </c>
      <c r="N20" s="15">
        <f>[16]Agosto!$F$17</f>
        <v>86</v>
      </c>
      <c r="O20" s="15">
        <f>[16]Agosto!$F$18</f>
        <v>90</v>
      </c>
      <c r="P20" s="15">
        <f>[16]Agosto!$F$19</f>
        <v>91</v>
      </c>
      <c r="Q20" s="15">
        <f>[16]Agosto!$F$20</f>
        <v>99</v>
      </c>
      <c r="R20" s="15">
        <f>[16]Agosto!$F$21</f>
        <v>93</v>
      </c>
      <c r="S20" s="15">
        <f>[16]Agosto!$F$22</f>
        <v>89</v>
      </c>
      <c r="T20" s="15">
        <f>[16]Agosto!$F$23</f>
        <v>84</v>
      </c>
      <c r="U20" s="15">
        <f>[16]Agosto!$F$24</f>
        <v>95</v>
      </c>
      <c r="V20" s="15">
        <f>[16]Agosto!$F$25</f>
        <v>97</v>
      </c>
      <c r="W20" s="15">
        <f>[16]Agosto!$F$26</f>
        <v>97</v>
      </c>
      <c r="X20" s="15">
        <f>[16]Agosto!$F$27</f>
        <v>99</v>
      </c>
      <c r="Y20" s="15">
        <f>[16]Agosto!$F$28</f>
        <v>76</v>
      </c>
      <c r="Z20" s="15">
        <f>[16]Agosto!$F$29</f>
        <v>84</v>
      </c>
      <c r="AA20" s="15">
        <f>[16]Agosto!$F$30</f>
        <v>75</v>
      </c>
      <c r="AB20" s="15">
        <f>[16]Agosto!$F$31</f>
        <v>85</v>
      </c>
      <c r="AC20" s="15">
        <f>[16]Agosto!$F$32</f>
        <v>77</v>
      </c>
      <c r="AD20" s="15">
        <f>[16]Agosto!$F$33</f>
        <v>73</v>
      </c>
      <c r="AE20" s="15">
        <f>[16]Agosto!$F$34</f>
        <v>60</v>
      </c>
      <c r="AF20" s="15">
        <f>[16]Agosto!$F$35</f>
        <v>64</v>
      </c>
      <c r="AG20" s="22">
        <f t="shared" si="6"/>
        <v>99</v>
      </c>
      <c r="AH20" s="91">
        <f t="shared" si="7"/>
        <v>89.129032258064512</v>
      </c>
    </row>
    <row r="21" spans="1:35" ht="17.100000000000001" customHeight="1" x14ac:dyDescent="0.2">
      <c r="A21" s="129" t="s">
        <v>11</v>
      </c>
      <c r="B21" s="15">
        <f>[17]Agosto!$F$5</f>
        <v>60</v>
      </c>
      <c r="C21" s="15">
        <f>[17]Agosto!$F$6</f>
        <v>75</v>
      </c>
      <c r="D21" s="15">
        <f>[17]Agosto!$F$7</f>
        <v>90</v>
      </c>
      <c r="E21" s="15">
        <f>[17]Agosto!$F$8</f>
        <v>95</v>
      </c>
      <c r="F21" s="15">
        <f>[17]Agosto!$F$9</f>
        <v>95</v>
      </c>
      <c r="G21" s="15">
        <f>[17]Agosto!$F$10</f>
        <v>95</v>
      </c>
      <c r="H21" s="15">
        <f>[17]Agosto!$F$11</f>
        <v>96</v>
      </c>
      <c r="I21" s="15">
        <f>[17]Agosto!$F$12</f>
        <v>92</v>
      </c>
      <c r="J21" s="15">
        <f>[17]Agosto!$F$13</f>
        <v>92</v>
      </c>
      <c r="K21" s="15">
        <f>[17]Agosto!$F$14</f>
        <v>93</v>
      </c>
      <c r="L21" s="15">
        <f>[17]Agosto!$F$15</f>
        <v>94</v>
      </c>
      <c r="M21" s="15">
        <f>[17]Agosto!$F$16</f>
        <v>88</v>
      </c>
      <c r="N21" s="15">
        <f>[17]Agosto!$F$17</f>
        <v>87</v>
      </c>
      <c r="O21" s="15">
        <f>[17]Agosto!$F$18</f>
        <v>91</v>
      </c>
      <c r="P21" s="15">
        <f>[17]Agosto!$F$19</f>
        <v>93</v>
      </c>
      <c r="Q21" s="15">
        <f>[17]Agosto!$F$20</f>
        <v>95</v>
      </c>
      <c r="R21" s="15">
        <f>[17]Agosto!$F$21</f>
        <v>96</v>
      </c>
      <c r="S21" s="15">
        <f>[17]Agosto!$F$22</f>
        <v>92</v>
      </c>
      <c r="T21" s="15">
        <f>[17]Agosto!$F$23</f>
        <v>93</v>
      </c>
      <c r="U21" s="15">
        <f>[17]Agosto!$F$24</f>
        <v>90</v>
      </c>
      <c r="V21" s="15">
        <f>[17]Agosto!$F$25</f>
        <v>91</v>
      </c>
      <c r="W21" s="15">
        <f>[17]Agosto!$F$26</f>
        <v>95</v>
      </c>
      <c r="X21" s="15">
        <f>[17]Agosto!$F$27</f>
        <v>96</v>
      </c>
      <c r="Y21" s="15">
        <f>[17]Agosto!$F$28</f>
        <v>92</v>
      </c>
      <c r="Z21" s="15">
        <f>[17]Agosto!$F$29</f>
        <v>79</v>
      </c>
      <c r="AA21" s="15">
        <f>[17]Agosto!$F$30</f>
        <v>64</v>
      </c>
      <c r="AB21" s="15">
        <f>[17]Agosto!$F$31</f>
        <v>81</v>
      </c>
      <c r="AC21" s="15">
        <f>[17]Agosto!$F$32</f>
        <v>89</v>
      </c>
      <c r="AD21" s="15">
        <f>[17]Agosto!$F$33</f>
        <v>89</v>
      </c>
      <c r="AE21" s="15">
        <f>[17]Agosto!$F$34</f>
        <v>86</v>
      </c>
      <c r="AF21" s="15">
        <f>[17]Agosto!$F$35</f>
        <v>87</v>
      </c>
      <c r="AG21" s="22">
        <f t="shared" si="6"/>
        <v>96</v>
      </c>
      <c r="AH21" s="91">
        <f t="shared" si="7"/>
        <v>88.741935483870961</v>
      </c>
    </row>
    <row r="22" spans="1:35" ht="17.100000000000001" customHeight="1" x14ac:dyDescent="0.2">
      <c r="A22" s="129" t="s">
        <v>12</v>
      </c>
      <c r="B22" s="15">
        <f>[18]Agosto!$F$5</f>
        <v>63</v>
      </c>
      <c r="C22" s="15">
        <f>[18]Agosto!$F$6</f>
        <v>56</v>
      </c>
      <c r="D22" s="15">
        <f>[18]Agosto!$F$7</f>
        <v>92</v>
      </c>
      <c r="E22" s="15" t="str">
        <f>[18]Agosto!$F$8</f>
        <v>*</v>
      </c>
      <c r="F22" s="15" t="str">
        <f>[18]Agosto!$F$9</f>
        <v>*</v>
      </c>
      <c r="G22" s="15">
        <f>[18]Agosto!$F$10</f>
        <v>74</v>
      </c>
      <c r="H22" s="15">
        <f>[18]Agosto!$F$11</f>
        <v>89</v>
      </c>
      <c r="I22" s="15">
        <f>[18]Agosto!$F$12</f>
        <v>80</v>
      </c>
      <c r="J22" s="15">
        <f>[18]Agosto!$F$13</f>
        <v>61</v>
      </c>
      <c r="K22" s="15">
        <f>[18]Agosto!$F$14</f>
        <v>79</v>
      </c>
      <c r="L22" s="15">
        <f>[18]Agosto!$F$15</f>
        <v>86</v>
      </c>
      <c r="M22" s="15">
        <f>[18]Agosto!$F$16</f>
        <v>85</v>
      </c>
      <c r="N22" s="15">
        <f>[18]Agosto!$F$17</f>
        <v>86</v>
      </c>
      <c r="O22" s="15">
        <f>[18]Agosto!$F$18</f>
        <v>78</v>
      </c>
      <c r="P22" s="15">
        <f>[18]Agosto!$F$19</f>
        <v>74</v>
      </c>
      <c r="Q22" s="15">
        <f>[18]Agosto!$F$20</f>
        <v>91</v>
      </c>
      <c r="R22" s="15">
        <f>[18]Agosto!$F$21</f>
        <v>68</v>
      </c>
      <c r="S22" s="15">
        <f>[18]Agosto!$F$22</f>
        <v>65</v>
      </c>
      <c r="T22" s="15">
        <f>[18]Agosto!$F$23</f>
        <v>55</v>
      </c>
      <c r="U22" s="15">
        <f>[18]Agosto!$F$24</f>
        <v>65</v>
      </c>
      <c r="V22" s="15">
        <f>[18]Agosto!$F$25</f>
        <v>75</v>
      </c>
      <c r="W22" s="15">
        <f>[18]Agosto!$F$26</f>
        <v>91</v>
      </c>
      <c r="X22" s="15">
        <f>[18]Agosto!$F$27</f>
        <v>94</v>
      </c>
      <c r="Y22" s="15">
        <f>[18]Agosto!$F$28</f>
        <v>89</v>
      </c>
      <c r="Z22" s="15">
        <f>[18]Agosto!$F$29</f>
        <v>57</v>
      </c>
      <c r="AA22" s="15">
        <f>[18]Agosto!$F$30</f>
        <v>52</v>
      </c>
      <c r="AB22" s="15">
        <f>[18]Agosto!$F$31</f>
        <v>56</v>
      </c>
      <c r="AC22" s="15">
        <f>[18]Agosto!$F$32</f>
        <v>68</v>
      </c>
      <c r="AD22" s="15">
        <f>[18]Agosto!$F$33</f>
        <v>58</v>
      </c>
      <c r="AE22" s="15">
        <f>[18]Agosto!$F$34</f>
        <v>62</v>
      </c>
      <c r="AF22" s="15">
        <f>[18]Agosto!$F$35</f>
        <v>74</v>
      </c>
      <c r="AG22" s="22">
        <f t="shared" si="6"/>
        <v>94</v>
      </c>
      <c r="AH22" s="91">
        <f t="shared" si="7"/>
        <v>73.206896551724142</v>
      </c>
    </row>
    <row r="23" spans="1:35" ht="17.100000000000001" customHeight="1" x14ac:dyDescent="0.2">
      <c r="A23" s="129" t="s">
        <v>13</v>
      </c>
      <c r="B23" s="15">
        <f>[19]Agosto!$F$5</f>
        <v>92</v>
      </c>
      <c r="C23" s="15">
        <f>[19]Agosto!$F$6</f>
        <v>95</v>
      </c>
      <c r="D23" s="15">
        <f>[19]Agosto!$F$7</f>
        <v>90</v>
      </c>
      <c r="E23" s="15">
        <f>[19]Agosto!$F$8</f>
        <v>95</v>
      </c>
      <c r="F23" s="15">
        <f>[19]Agosto!$F$9</f>
        <v>96</v>
      </c>
      <c r="G23" s="15">
        <f>[19]Agosto!$F$10</f>
        <v>97</v>
      </c>
      <c r="H23" s="15">
        <f>[19]Agosto!$F$11</f>
        <v>98</v>
      </c>
      <c r="I23" s="15">
        <f>[19]Agosto!$F$12</f>
        <v>96</v>
      </c>
      <c r="J23" s="15">
        <f>[19]Agosto!$F$13</f>
        <v>91</v>
      </c>
      <c r="K23" s="15">
        <f>[19]Agosto!$F$14</f>
        <v>96</v>
      </c>
      <c r="L23" s="15">
        <f>[19]Agosto!$F$15</f>
        <v>96</v>
      </c>
      <c r="M23" s="15">
        <f>[19]Agosto!$F$16</f>
        <v>97</v>
      </c>
      <c r="N23" s="15">
        <f>[19]Agosto!$F$17</f>
        <v>96</v>
      </c>
      <c r="O23" s="15">
        <f>[19]Agosto!$F$18</f>
        <v>95</v>
      </c>
      <c r="P23" s="15">
        <f>[19]Agosto!$F$19</f>
        <v>90</v>
      </c>
      <c r="Q23" s="15">
        <f>[19]Agosto!$F$20</f>
        <v>95</v>
      </c>
      <c r="R23" s="15">
        <f>[19]Agosto!$F$21</f>
        <v>97</v>
      </c>
      <c r="S23" s="15">
        <f>[19]Agosto!$F$22</f>
        <v>96</v>
      </c>
      <c r="T23" s="15">
        <f>[19]Agosto!$F$23</f>
        <v>95</v>
      </c>
      <c r="U23" s="15">
        <f>[19]Agosto!$F$24</f>
        <v>87</v>
      </c>
      <c r="V23" s="15">
        <f>[19]Agosto!$F$25</f>
        <v>87</v>
      </c>
      <c r="W23" s="15">
        <f>[19]Agosto!$F$26</f>
        <v>95</v>
      </c>
      <c r="X23" s="15">
        <f>[19]Agosto!$F$27</f>
        <v>98</v>
      </c>
      <c r="Y23" s="15">
        <f>[19]Agosto!$F$28</f>
        <v>93</v>
      </c>
      <c r="Z23" s="15">
        <f>[19]Agosto!$F$29</f>
        <v>79</v>
      </c>
      <c r="AA23" s="15">
        <f>[19]Agosto!$F$30</f>
        <v>77</v>
      </c>
      <c r="AB23" s="15">
        <f>[19]Agosto!$F$31</f>
        <v>92</v>
      </c>
      <c r="AC23" s="15">
        <f>[19]Agosto!$F$32</f>
        <v>94</v>
      </c>
      <c r="AD23" s="15">
        <f>[19]Agosto!$F$33</f>
        <v>93</v>
      </c>
      <c r="AE23" s="15">
        <f>[19]Agosto!$F$34</f>
        <v>93</v>
      </c>
      <c r="AF23" s="15">
        <f>[19]Agosto!$F$35</f>
        <v>91</v>
      </c>
      <c r="AG23" s="22">
        <f t="shared" si="6"/>
        <v>98</v>
      </c>
      <c r="AH23" s="91">
        <f t="shared" si="7"/>
        <v>92.967741935483872</v>
      </c>
    </row>
    <row r="24" spans="1:35" ht="17.100000000000001" customHeight="1" x14ac:dyDescent="0.2">
      <c r="A24" s="129" t="s">
        <v>14</v>
      </c>
      <c r="B24" s="15">
        <f>[20]Agosto!$F$5</f>
        <v>88</v>
      </c>
      <c r="C24" s="15">
        <f>[20]Agosto!$F$6</f>
        <v>80</v>
      </c>
      <c r="D24" s="15">
        <f>[20]Agosto!$F$7</f>
        <v>90</v>
      </c>
      <c r="E24" s="15">
        <f>[20]Agosto!$F$8</f>
        <v>84</v>
      </c>
      <c r="F24" s="15">
        <f>[20]Agosto!$F$9</f>
        <v>92</v>
      </c>
      <c r="G24" s="15">
        <f>[20]Agosto!$F$10</f>
        <v>90</v>
      </c>
      <c r="H24" s="15">
        <f>[20]Agosto!$F$11</f>
        <v>95</v>
      </c>
      <c r="I24" s="15">
        <f>[20]Agosto!$F$12</f>
        <v>91</v>
      </c>
      <c r="J24" s="15">
        <f>[20]Agosto!$F$13</f>
        <v>94</v>
      </c>
      <c r="K24" s="15">
        <f>[20]Agosto!$F$14</f>
        <v>96</v>
      </c>
      <c r="L24" s="15">
        <f>[20]Agosto!$F$15</f>
        <v>92</v>
      </c>
      <c r="M24" s="15">
        <f>[20]Agosto!$F$16</f>
        <v>86</v>
      </c>
      <c r="N24" s="15">
        <f>[20]Agosto!$F$17</f>
        <v>85</v>
      </c>
      <c r="O24" s="15">
        <f>[20]Agosto!$F$18</f>
        <v>87</v>
      </c>
      <c r="P24" s="15">
        <f>[20]Agosto!$F$19</f>
        <v>73</v>
      </c>
      <c r="Q24" s="15">
        <f>[20]Agosto!$F$20</f>
        <v>77</v>
      </c>
      <c r="R24" s="15">
        <f>[20]Agosto!$F$21</f>
        <v>87</v>
      </c>
      <c r="S24" s="15">
        <f>[20]Agosto!$F$22</f>
        <v>88</v>
      </c>
      <c r="T24" s="15">
        <f>[20]Agosto!$F$23</f>
        <v>75</v>
      </c>
      <c r="U24" s="15">
        <f>[20]Agosto!$F$24</f>
        <v>73</v>
      </c>
      <c r="V24" s="15">
        <f>[20]Agosto!$F$25</f>
        <v>86</v>
      </c>
      <c r="W24" s="15">
        <f>[20]Agosto!$F$26</f>
        <v>85</v>
      </c>
      <c r="X24" s="15">
        <f>[20]Agosto!$F$27</f>
        <v>95</v>
      </c>
      <c r="Y24" s="15">
        <f>[20]Agosto!$F$28</f>
        <v>85</v>
      </c>
      <c r="Z24" s="15">
        <f>[20]Agosto!$F$29</f>
        <v>93</v>
      </c>
      <c r="AA24" s="15">
        <f>[20]Agosto!$F$30</f>
        <v>86</v>
      </c>
      <c r="AB24" s="15">
        <f>[20]Agosto!$F$31</f>
        <v>84</v>
      </c>
      <c r="AC24" s="15">
        <f>[20]Agosto!$F$32</f>
        <v>82</v>
      </c>
      <c r="AD24" s="15">
        <f>[20]Agosto!$F$33</f>
        <v>67</v>
      </c>
      <c r="AE24" s="15">
        <f>[20]Agosto!$F$34</f>
        <v>82</v>
      </c>
      <c r="AF24" s="15">
        <f>[20]Agosto!$F$35</f>
        <v>60</v>
      </c>
      <c r="AG24" s="22">
        <f t="shared" si="6"/>
        <v>96</v>
      </c>
      <c r="AH24" s="91">
        <f t="shared" si="7"/>
        <v>84.774193548387103</v>
      </c>
    </row>
    <row r="25" spans="1:35" ht="17.100000000000001" customHeight="1" x14ac:dyDescent="0.2">
      <c r="A25" s="129" t="s">
        <v>15</v>
      </c>
      <c r="B25" s="15">
        <f>[21]Agosto!$F$5</f>
        <v>66</v>
      </c>
      <c r="C25" s="15">
        <f>[21]Agosto!$F$6</f>
        <v>94</v>
      </c>
      <c r="D25" s="15">
        <f>[21]Agosto!$F$7</f>
        <v>96</v>
      </c>
      <c r="E25" s="15">
        <f>[21]Agosto!$F$8</f>
        <v>97</v>
      </c>
      <c r="F25" s="15">
        <f>[21]Agosto!$F$9</f>
        <v>97</v>
      </c>
      <c r="G25" s="15">
        <f>[21]Agosto!$F$10</f>
        <v>97</v>
      </c>
      <c r="H25" s="15">
        <f>[21]Agosto!$F$11</f>
        <v>97</v>
      </c>
      <c r="I25" s="15">
        <f>[21]Agosto!$F$12</f>
        <v>97</v>
      </c>
      <c r="J25" s="15">
        <f>[21]Agosto!$F$13</f>
        <v>97</v>
      </c>
      <c r="K25" s="15">
        <f>[21]Agosto!$F$14</f>
        <v>94</v>
      </c>
      <c r="L25" s="15">
        <f>[21]Agosto!$F$15</f>
        <v>86</v>
      </c>
      <c r="M25" s="15">
        <f>[21]Agosto!$F$16</f>
        <v>70</v>
      </c>
      <c r="N25" s="15">
        <f>[21]Agosto!$F$17</f>
        <v>65</v>
      </c>
      <c r="O25" s="15">
        <f>[21]Agosto!$F$18</f>
        <v>72</v>
      </c>
      <c r="P25" s="15">
        <f>[21]Agosto!$F$19</f>
        <v>97</v>
      </c>
      <c r="Q25" s="15">
        <f>[21]Agosto!$F$20</f>
        <v>97</v>
      </c>
      <c r="R25" s="15">
        <f>[21]Agosto!$F$21</f>
        <v>96</v>
      </c>
      <c r="S25" s="15">
        <f>[21]Agosto!$F$22</f>
        <v>91</v>
      </c>
      <c r="T25" s="15">
        <f>[21]Agosto!$F$23</f>
        <v>88</v>
      </c>
      <c r="U25" s="15">
        <f>[21]Agosto!$F$24</f>
        <v>97</v>
      </c>
      <c r="V25" s="15">
        <f>[21]Agosto!$F$25</f>
        <v>97</v>
      </c>
      <c r="W25" s="15">
        <f>[21]Agosto!$F$26</f>
        <v>97</v>
      </c>
      <c r="X25" s="15">
        <f>[21]Agosto!$F$27</f>
        <v>97</v>
      </c>
      <c r="Y25" s="15">
        <f>[21]Agosto!$F$28</f>
        <v>87</v>
      </c>
      <c r="Z25" s="15">
        <f>[21]Agosto!$F$29</f>
        <v>93</v>
      </c>
      <c r="AA25" s="15">
        <f>[21]Agosto!$F$30</f>
        <v>63</v>
      </c>
      <c r="AB25" s="15">
        <f>[21]Agosto!$F$31</f>
        <v>56</v>
      </c>
      <c r="AC25" s="15">
        <f>[21]Agosto!$F$32</f>
        <v>78</v>
      </c>
      <c r="AD25" s="15">
        <f>[21]Agosto!$F$33</f>
        <v>85</v>
      </c>
      <c r="AE25" s="15">
        <f>[21]Agosto!$F$34</f>
        <v>69</v>
      </c>
      <c r="AF25" s="15">
        <f>[21]Agosto!$F$35</f>
        <v>70</v>
      </c>
      <c r="AG25" s="22">
        <f t="shared" si="6"/>
        <v>97</v>
      </c>
      <c r="AH25" s="91">
        <f t="shared" si="7"/>
        <v>86.548387096774192</v>
      </c>
    </row>
    <row r="26" spans="1:35" ht="17.100000000000001" customHeight="1" x14ac:dyDescent="0.2">
      <c r="A26" s="129" t="s">
        <v>16</v>
      </c>
      <c r="B26" s="15">
        <f>[22]Agosto!$F$5</f>
        <v>68</v>
      </c>
      <c r="C26" s="15">
        <f>[22]Agosto!$F$6</f>
        <v>83</v>
      </c>
      <c r="D26" s="15">
        <f>[22]Agosto!$F$7</f>
        <v>93</v>
      </c>
      <c r="E26" s="15">
        <f>[22]Agosto!$F$8</f>
        <v>93</v>
      </c>
      <c r="F26" s="15">
        <f>[22]Agosto!$F$9</f>
        <v>94</v>
      </c>
      <c r="G26" s="15">
        <f>[22]Agosto!$F$10</f>
        <v>97</v>
      </c>
      <c r="H26" s="15">
        <f>[22]Agosto!$F$11</f>
        <v>96</v>
      </c>
      <c r="I26" s="15">
        <f>[22]Agosto!$F$12</f>
        <v>92</v>
      </c>
      <c r="J26" s="15">
        <f>[22]Agosto!$F$13</f>
        <v>88</v>
      </c>
      <c r="K26" s="15">
        <f>[22]Agosto!$F$14</f>
        <v>80</v>
      </c>
      <c r="L26" s="15">
        <f>[22]Agosto!$F$15</f>
        <v>85</v>
      </c>
      <c r="M26" s="15">
        <f>[22]Agosto!$F$16</f>
        <v>85</v>
      </c>
      <c r="N26" s="15">
        <f>[22]Agosto!$F$17</f>
        <v>86</v>
      </c>
      <c r="O26" s="15">
        <f>[22]Agosto!$F$18</f>
        <v>86</v>
      </c>
      <c r="P26" s="15">
        <f>[22]Agosto!$F$19</f>
        <v>89</v>
      </c>
      <c r="Q26" s="15">
        <f>[22]Agosto!$F$20</f>
        <v>96</v>
      </c>
      <c r="R26" s="15">
        <f>[22]Agosto!$F$21</f>
        <v>90</v>
      </c>
      <c r="S26" s="15">
        <f>[22]Agosto!$F$22</f>
        <v>87</v>
      </c>
      <c r="T26" s="15">
        <f>[22]Agosto!$F$23</f>
        <v>86</v>
      </c>
      <c r="U26" s="15">
        <f>[22]Agosto!$F$24</f>
        <v>94</v>
      </c>
      <c r="V26" s="15">
        <f>[22]Agosto!$F$25</f>
        <v>93</v>
      </c>
      <c r="W26" s="15">
        <f>[22]Agosto!$F$26</f>
        <v>94</v>
      </c>
      <c r="X26" s="15">
        <f>[22]Agosto!$F$27</f>
        <v>94</v>
      </c>
      <c r="Y26" s="15">
        <f>[22]Agosto!$F$28</f>
        <v>64</v>
      </c>
      <c r="Z26" s="15">
        <f>[22]Agosto!$F$29</f>
        <v>64</v>
      </c>
      <c r="AA26" s="15">
        <f>[22]Agosto!$F$30</f>
        <v>71</v>
      </c>
      <c r="AB26" s="15">
        <f>[22]Agosto!$F$31</f>
        <v>71</v>
      </c>
      <c r="AC26" s="15">
        <f>[22]Agosto!$F$32</f>
        <v>76</v>
      </c>
      <c r="AD26" s="15">
        <f>[22]Agosto!$F$33</f>
        <v>81</v>
      </c>
      <c r="AE26" s="15">
        <f>[22]Agosto!$F$34</f>
        <v>70</v>
      </c>
      <c r="AF26" s="15">
        <f>[22]Agosto!$F$35</f>
        <v>62</v>
      </c>
      <c r="AG26" s="22">
        <f t="shared" si="6"/>
        <v>97</v>
      </c>
      <c r="AH26" s="91">
        <f t="shared" si="7"/>
        <v>84.129032258064512</v>
      </c>
    </row>
    <row r="27" spans="1:35" ht="17.100000000000001" customHeight="1" x14ac:dyDescent="0.2">
      <c r="A27" s="129" t="s">
        <v>17</v>
      </c>
      <c r="B27" s="15">
        <f>[23]Agosto!$F$5</f>
        <v>78</v>
      </c>
      <c r="C27" s="15">
        <f>[23]Agosto!$F$6</f>
        <v>93</v>
      </c>
      <c r="D27" s="15">
        <f>[23]Agosto!$F$7</f>
        <v>98</v>
      </c>
      <c r="E27" s="15">
        <f>[23]Agosto!$F$8</f>
        <v>100</v>
      </c>
      <c r="F27" s="15">
        <f>[23]Agosto!$F$9</f>
        <v>100</v>
      </c>
      <c r="G27" s="15">
        <f>[23]Agosto!$F$10</f>
        <v>100</v>
      </c>
      <c r="H27" s="15">
        <f>[23]Agosto!$F$11</f>
        <v>100</v>
      </c>
      <c r="I27" s="15">
        <f>[23]Agosto!$F$12</f>
        <v>98</v>
      </c>
      <c r="J27" s="15">
        <f>[23]Agosto!$F$13</f>
        <v>99</v>
      </c>
      <c r="K27" s="15">
        <f>[23]Agosto!$F$14</f>
        <v>99</v>
      </c>
      <c r="L27" s="15">
        <f>[23]Agosto!$F$15</f>
        <v>100</v>
      </c>
      <c r="M27" s="15">
        <f>[23]Agosto!$F$16</f>
        <v>99</v>
      </c>
      <c r="N27" s="15">
        <f>[23]Agosto!$F$17</f>
        <v>96</v>
      </c>
      <c r="O27" s="15">
        <f>[23]Agosto!$F$18</f>
        <v>99</v>
      </c>
      <c r="P27" s="15">
        <f>[23]Agosto!$F$19</f>
        <v>95</v>
      </c>
      <c r="Q27" s="15">
        <f>[23]Agosto!$F$20</f>
        <v>100</v>
      </c>
      <c r="R27" s="15">
        <f>[23]Agosto!$F$21</f>
        <v>100</v>
      </c>
      <c r="S27" s="15">
        <f>[23]Agosto!$F$22</f>
        <v>95</v>
      </c>
      <c r="T27" s="15">
        <f>[23]Agosto!$F$23</f>
        <v>100</v>
      </c>
      <c r="U27" s="15">
        <f>[23]Agosto!$F$24</f>
        <v>87</v>
      </c>
      <c r="V27" s="15">
        <f>[23]Agosto!$F$25</f>
        <v>94</v>
      </c>
      <c r="W27" s="15">
        <f>[23]Agosto!$F$26</f>
        <v>99</v>
      </c>
      <c r="X27" s="15">
        <f>[23]Agosto!$F$27</f>
        <v>100</v>
      </c>
      <c r="Y27" s="15">
        <f>[23]Agosto!$F$28</f>
        <v>79</v>
      </c>
      <c r="Z27" s="15">
        <f>[23]Agosto!$F$29</f>
        <v>76</v>
      </c>
      <c r="AA27" s="15">
        <f>[23]Agosto!$F$30</f>
        <v>71</v>
      </c>
      <c r="AB27" s="15">
        <f>[23]Agosto!$F$31</f>
        <v>96</v>
      </c>
      <c r="AC27" s="15">
        <f>[23]Agosto!$F$32</f>
        <v>83</v>
      </c>
      <c r="AD27" s="15">
        <f>[23]Agosto!$F$33</f>
        <v>83</v>
      </c>
      <c r="AE27" s="15">
        <f>[23]Agosto!$F$34</f>
        <v>81</v>
      </c>
      <c r="AF27" s="15">
        <f>[23]Agosto!$F$35</f>
        <v>78</v>
      </c>
      <c r="AG27" s="22">
        <f t="shared" si="6"/>
        <v>100</v>
      </c>
      <c r="AH27" s="91">
        <f t="shared" si="7"/>
        <v>92.774193548387103</v>
      </c>
    </row>
    <row r="28" spans="1:35" ht="17.100000000000001" customHeight="1" x14ac:dyDescent="0.2">
      <c r="A28" s="129" t="s">
        <v>18</v>
      </c>
      <c r="B28" s="15">
        <f>[24]Agosto!$F$5</f>
        <v>88</v>
      </c>
      <c r="C28" s="15">
        <f>[24]Agosto!$F$6</f>
        <v>78</v>
      </c>
      <c r="D28" s="15">
        <f>[24]Agosto!$F$7</f>
        <v>88</v>
      </c>
      <c r="E28" s="15">
        <f>[24]Agosto!$F$8</f>
        <v>93</v>
      </c>
      <c r="F28" s="15">
        <f>[24]Agosto!$F$9</f>
        <v>95</v>
      </c>
      <c r="G28" s="15">
        <f>[24]Agosto!$F$10</f>
        <v>96</v>
      </c>
      <c r="H28" s="15">
        <f>[24]Agosto!$F$11</f>
        <v>98</v>
      </c>
      <c r="I28" s="15">
        <f>[24]Agosto!$F$12</f>
        <v>84</v>
      </c>
      <c r="J28" s="15">
        <f>[24]Agosto!$F$13</f>
        <v>52</v>
      </c>
      <c r="K28" s="15">
        <f>[24]Agosto!$F$14</f>
        <v>36</v>
      </c>
      <c r="L28" s="15">
        <f>[24]Agosto!$F$15</f>
        <v>76</v>
      </c>
      <c r="M28" s="15">
        <f>[24]Agosto!$F$16</f>
        <v>44</v>
      </c>
      <c r="N28" s="15">
        <f>[24]Agosto!$F$17</f>
        <v>46</v>
      </c>
      <c r="O28" s="15">
        <f>[24]Agosto!$F$18</f>
        <v>51</v>
      </c>
      <c r="P28" s="15">
        <f>[24]Agosto!$F$19</f>
        <v>60</v>
      </c>
      <c r="Q28" s="15">
        <f>[24]Agosto!$F$20</f>
        <v>83</v>
      </c>
      <c r="R28" s="15">
        <f>[24]Agosto!$F$21</f>
        <v>87</v>
      </c>
      <c r="S28" s="15">
        <f>[24]Agosto!$F$22</f>
        <v>75</v>
      </c>
      <c r="T28" s="15">
        <f>[24]Agosto!$F$23</f>
        <v>60</v>
      </c>
      <c r="U28" s="15">
        <f>[24]Agosto!$F$24</f>
        <v>95</v>
      </c>
      <c r="V28" s="15">
        <f>[24]Agosto!$F$25</f>
        <v>98</v>
      </c>
      <c r="W28" s="15">
        <f>[24]Agosto!$F$26</f>
        <v>93</v>
      </c>
      <c r="X28" s="15">
        <f>[24]Agosto!$F$27</f>
        <v>94</v>
      </c>
      <c r="Y28" s="15">
        <f>[24]Agosto!$F$28</f>
        <v>68</v>
      </c>
      <c r="Z28" s="15">
        <f>[24]Agosto!$F$29</f>
        <v>91</v>
      </c>
      <c r="AA28" s="15">
        <f>[24]Agosto!$F$30</f>
        <v>69</v>
      </c>
      <c r="AB28" s="15">
        <f>[24]Agosto!$F$31</f>
        <v>47</v>
      </c>
      <c r="AC28" s="15">
        <f>[24]Agosto!$F$32</f>
        <v>74</v>
      </c>
      <c r="AD28" s="15">
        <f>[24]Agosto!$F$33</f>
        <v>61</v>
      </c>
      <c r="AE28" s="15">
        <f>[24]Agosto!$F$34</f>
        <v>55</v>
      </c>
      <c r="AF28" s="15">
        <f>[24]Agosto!$F$35</f>
        <v>71</v>
      </c>
      <c r="AG28" s="22">
        <f t="shared" si="6"/>
        <v>98</v>
      </c>
      <c r="AH28" s="91">
        <f t="shared" si="7"/>
        <v>74.387096774193552</v>
      </c>
    </row>
    <row r="29" spans="1:35" ht="17.100000000000001" customHeight="1" x14ac:dyDescent="0.2">
      <c r="A29" s="129" t="s">
        <v>19</v>
      </c>
      <c r="B29" s="15">
        <f>[25]Agosto!$F$5</f>
        <v>91</v>
      </c>
      <c r="C29" s="15">
        <f>[25]Agosto!$F$6</f>
        <v>88</v>
      </c>
      <c r="D29" s="15">
        <f>[25]Agosto!$F$7</f>
        <v>97</v>
      </c>
      <c r="E29" s="15">
        <f>[25]Agosto!$F$8</f>
        <v>97</v>
      </c>
      <c r="F29" s="15">
        <f>[25]Agosto!$F$9</f>
        <v>97</v>
      </c>
      <c r="G29" s="15">
        <f>[25]Agosto!$F$10</f>
        <v>93</v>
      </c>
      <c r="H29" s="15">
        <f>[25]Agosto!$F$11</f>
        <v>97</v>
      </c>
      <c r="I29" s="15">
        <f>[25]Agosto!$F$12</f>
        <v>95</v>
      </c>
      <c r="J29" s="15">
        <f>[25]Agosto!$F$13</f>
        <v>95</v>
      </c>
      <c r="K29" s="15">
        <f>[25]Agosto!$F$14</f>
        <v>95</v>
      </c>
      <c r="L29" s="15">
        <f>[25]Agosto!$F$15</f>
        <v>94</v>
      </c>
      <c r="M29" s="15">
        <f>[25]Agosto!$F$16</f>
        <v>84</v>
      </c>
      <c r="N29" s="15">
        <f>[25]Agosto!$F$17</f>
        <v>71</v>
      </c>
      <c r="O29" s="15">
        <f>[25]Agosto!$F$18</f>
        <v>74</v>
      </c>
      <c r="P29" s="15">
        <f>[25]Agosto!$F$19</f>
        <v>94</v>
      </c>
      <c r="Q29" s="15">
        <f>[25]Agosto!$F$20</f>
        <v>97</v>
      </c>
      <c r="R29" s="15">
        <f>[25]Agosto!$F$21</f>
        <v>95</v>
      </c>
      <c r="S29" s="15">
        <f>[25]Agosto!$F$22</f>
        <v>85</v>
      </c>
      <c r="T29" s="15">
        <f>[25]Agosto!$F$23</f>
        <v>76</v>
      </c>
      <c r="U29" s="15">
        <f>[25]Agosto!$F$24</f>
        <v>97</v>
      </c>
      <c r="V29" s="15">
        <f>[25]Agosto!$F$25</f>
        <v>97</v>
      </c>
      <c r="W29" s="15">
        <f>[25]Agosto!$F$26</f>
        <v>97</v>
      </c>
      <c r="X29" s="15">
        <f>[25]Agosto!$F$27</f>
        <v>97</v>
      </c>
      <c r="Y29" s="15">
        <f>[25]Agosto!$F$28</f>
        <v>84</v>
      </c>
      <c r="Z29" s="15">
        <f>[25]Agosto!$F$29</f>
        <v>92</v>
      </c>
      <c r="AA29" s="15">
        <f>[25]Agosto!$F$30</f>
        <v>83</v>
      </c>
      <c r="AB29" s="15">
        <f>[25]Agosto!$F$31</f>
        <v>59</v>
      </c>
      <c r="AC29" s="15">
        <f>[25]Agosto!$F$32</f>
        <v>70</v>
      </c>
      <c r="AD29" s="15">
        <f>[25]Agosto!$F$33</f>
        <v>82</v>
      </c>
      <c r="AE29" s="15">
        <f>[25]Agosto!$F$34</f>
        <v>70</v>
      </c>
      <c r="AF29" s="15">
        <f>[25]Agosto!$F$35</f>
        <v>91</v>
      </c>
      <c r="AG29" s="22">
        <f t="shared" si="6"/>
        <v>97</v>
      </c>
      <c r="AH29" s="91">
        <f>AVERAGE(B29:AF29)</f>
        <v>88.193548387096769</v>
      </c>
    </row>
    <row r="30" spans="1:35" ht="17.100000000000001" customHeight="1" x14ac:dyDescent="0.2">
      <c r="A30" s="129" t="s">
        <v>31</v>
      </c>
      <c r="B30" s="15">
        <f>[26]Agosto!$F$5</f>
        <v>71</v>
      </c>
      <c r="C30" s="15">
        <f>[26]Agosto!$F$6</f>
        <v>79</v>
      </c>
      <c r="D30" s="15">
        <f>[26]Agosto!$F$7</f>
        <v>92</v>
      </c>
      <c r="E30" s="15">
        <f>[26]Agosto!$F$8</f>
        <v>96</v>
      </c>
      <c r="F30" s="15">
        <f>[26]Agosto!$F$9</f>
        <v>96</v>
      </c>
      <c r="G30" s="15">
        <f>[26]Agosto!$F$10</f>
        <v>96</v>
      </c>
      <c r="H30" s="15">
        <f>[26]Agosto!$F$11</f>
        <v>95</v>
      </c>
      <c r="I30" s="15">
        <f>[26]Agosto!$F$12</f>
        <v>87</v>
      </c>
      <c r="J30" s="15">
        <f>[26]Agosto!$F$13</f>
        <v>94</v>
      </c>
      <c r="K30" s="15">
        <f>[26]Agosto!$F$14</f>
        <v>83</v>
      </c>
      <c r="L30" s="15">
        <f>[26]Agosto!$F$15</f>
        <v>92</v>
      </c>
      <c r="M30" s="15">
        <f>[26]Agosto!$F$16</f>
        <v>67</v>
      </c>
      <c r="N30" s="15">
        <f>[26]Agosto!$F$17</f>
        <v>61</v>
      </c>
      <c r="O30" s="15">
        <f>[26]Agosto!$F$18</f>
        <v>73</v>
      </c>
      <c r="P30" s="15">
        <f>[26]Agosto!$F$19</f>
        <v>79</v>
      </c>
      <c r="Q30" s="15">
        <f>[26]Agosto!$F$20</f>
        <v>95</v>
      </c>
      <c r="R30" s="15">
        <f>[26]Agosto!$F$21</f>
        <v>92</v>
      </c>
      <c r="S30" s="15">
        <f>[26]Agosto!$F$22</f>
        <v>74</v>
      </c>
      <c r="T30" s="15">
        <f>[26]Agosto!$F$23</f>
        <v>68</v>
      </c>
      <c r="U30" s="15">
        <f>[26]Agosto!$F$24</f>
        <v>91</v>
      </c>
      <c r="V30" s="15">
        <f>[26]Agosto!$F$25</f>
        <v>92</v>
      </c>
      <c r="W30" s="15">
        <f>[26]Agosto!$F$26</f>
        <v>96</v>
      </c>
      <c r="X30" s="15">
        <f>[26]Agosto!$F$27</f>
        <v>97</v>
      </c>
      <c r="Y30" s="15">
        <f>[26]Agosto!$F$28</f>
        <v>70</v>
      </c>
      <c r="Z30" s="15">
        <f>[26]Agosto!$F$29</f>
        <v>79</v>
      </c>
      <c r="AA30" s="15">
        <f>[26]Agosto!$F$30</f>
        <v>69</v>
      </c>
      <c r="AB30" s="15">
        <f>[26]Agosto!$F$31</f>
        <v>64</v>
      </c>
      <c r="AC30" s="15">
        <f>[26]Agosto!$F$32</f>
        <v>73</v>
      </c>
      <c r="AD30" s="15">
        <f>[26]Agosto!$F$33</f>
        <v>61</v>
      </c>
      <c r="AE30" s="15">
        <f>[26]Agosto!$F$34</f>
        <v>44</v>
      </c>
      <c r="AF30" s="15">
        <f>[26]Agosto!$F$35</f>
        <v>72</v>
      </c>
      <c r="AG30" s="22">
        <f t="shared" ref="AG30:AG37" si="10">MAX(B30:AF30)</f>
        <v>97</v>
      </c>
      <c r="AH30" s="91">
        <f t="shared" si="7"/>
        <v>80.58064516129032</v>
      </c>
    </row>
    <row r="31" spans="1:35" ht="17.100000000000001" customHeight="1" x14ac:dyDescent="0.2">
      <c r="A31" s="129" t="s">
        <v>48</v>
      </c>
      <c r="B31" s="15">
        <f>[27]Agosto!$F$5</f>
        <v>92</v>
      </c>
      <c r="C31" s="15">
        <f>[27]Agosto!$F$6</f>
        <v>87</v>
      </c>
      <c r="D31" s="15">
        <f>[27]Agosto!$F$7</f>
        <v>82</v>
      </c>
      <c r="E31" s="15">
        <f>[27]Agosto!$F$8</f>
        <v>84</v>
      </c>
      <c r="F31" s="15">
        <f>[27]Agosto!$F$9</f>
        <v>100</v>
      </c>
      <c r="G31" s="15">
        <f>[27]Agosto!$F$10</f>
        <v>100</v>
      </c>
      <c r="H31" s="15">
        <f>[27]Agosto!$F$11</f>
        <v>96</v>
      </c>
      <c r="I31" s="15">
        <f>[27]Agosto!$F$12</f>
        <v>68</v>
      </c>
      <c r="J31" s="15">
        <f>[27]Agosto!$F$13</f>
        <v>100</v>
      </c>
      <c r="K31" s="15">
        <f>[27]Agosto!$F$14</f>
        <v>78</v>
      </c>
      <c r="L31" s="15">
        <f>[27]Agosto!$F$15</f>
        <v>60</v>
      </c>
      <c r="M31" s="15">
        <f>[27]Agosto!$F$16</f>
        <v>60</v>
      </c>
      <c r="N31" s="15">
        <f>[27]Agosto!$F$17</f>
        <v>50</v>
      </c>
      <c r="O31" s="15">
        <f>[27]Agosto!$F$18</f>
        <v>39</v>
      </c>
      <c r="P31" s="15">
        <f>[27]Agosto!$F$19</f>
        <v>54</v>
      </c>
      <c r="Q31" s="15">
        <f>[27]Agosto!$F$20</f>
        <v>77</v>
      </c>
      <c r="R31" s="15">
        <f>[27]Agosto!$F$21</f>
        <v>66</v>
      </c>
      <c r="S31" s="15">
        <f>[27]Agosto!$F$22</f>
        <v>63</v>
      </c>
      <c r="T31" s="15">
        <f>[27]Agosto!$F$23</f>
        <v>67</v>
      </c>
      <c r="U31" s="15">
        <f>[27]Agosto!$F$24</f>
        <v>100</v>
      </c>
      <c r="V31" s="15">
        <f>[27]Agosto!$F$25</f>
        <v>100</v>
      </c>
      <c r="W31" s="15">
        <f>[27]Agosto!$F$26</f>
        <v>99</v>
      </c>
      <c r="X31" s="15">
        <f>[27]Agosto!$F$27</f>
        <v>83</v>
      </c>
      <c r="Y31" s="15">
        <f>[27]Agosto!$F$28</f>
        <v>65</v>
      </c>
      <c r="Z31" s="15">
        <f>[27]Agosto!$F$29</f>
        <v>100</v>
      </c>
      <c r="AA31" s="15">
        <f>[27]Agosto!$F$30</f>
        <v>87</v>
      </c>
      <c r="AB31" s="15">
        <f>[27]Agosto!$F$31</f>
        <v>55</v>
      </c>
      <c r="AC31" s="15">
        <f>[27]Agosto!$F$32</f>
        <v>77</v>
      </c>
      <c r="AD31" s="15">
        <f>[27]Agosto!$F$33</f>
        <v>80</v>
      </c>
      <c r="AE31" s="15">
        <f>[27]Agosto!$F$34</f>
        <v>61</v>
      </c>
      <c r="AF31" s="15">
        <f>[27]Agosto!$F$35</f>
        <v>55</v>
      </c>
      <c r="AG31" s="22">
        <f t="shared" si="10"/>
        <v>100</v>
      </c>
      <c r="AH31" s="91">
        <f>AVERAGE(B31:AF31)</f>
        <v>76.935483870967744</v>
      </c>
    </row>
    <row r="32" spans="1:35" ht="17.100000000000001" customHeight="1" x14ac:dyDescent="0.2">
      <c r="A32" s="129" t="s">
        <v>20</v>
      </c>
      <c r="B32" s="15">
        <f>[28]Agosto!$F$5</f>
        <v>62</v>
      </c>
      <c r="C32" s="15">
        <f>[28]Agosto!$F$6</f>
        <v>76</v>
      </c>
      <c r="D32" s="15">
        <f>[28]Agosto!$F$7</f>
        <v>82</v>
      </c>
      <c r="E32" s="15">
        <f>[28]Agosto!$F$8</f>
        <v>90</v>
      </c>
      <c r="F32" s="15">
        <f>[28]Agosto!$F$9</f>
        <v>93</v>
      </c>
      <c r="G32" s="15">
        <f>[28]Agosto!$F$10</f>
        <v>96</v>
      </c>
      <c r="H32" s="15">
        <f>[28]Agosto!$F$11</f>
        <v>96</v>
      </c>
      <c r="I32" s="15">
        <f>[28]Agosto!$F$12</f>
        <v>93</v>
      </c>
      <c r="J32" s="15">
        <f>[28]Agosto!$F$13</f>
        <v>94</v>
      </c>
      <c r="K32" s="15">
        <f>[28]Agosto!$F$14</f>
        <v>93</v>
      </c>
      <c r="L32" s="15">
        <f>[28]Agosto!$F$15</f>
        <v>97</v>
      </c>
      <c r="M32" s="15">
        <f>[28]Agosto!$F$16</f>
        <v>88</v>
      </c>
      <c r="N32" s="15">
        <f>[28]Agosto!$F$17</f>
        <v>85</v>
      </c>
      <c r="O32" s="15">
        <f>[28]Agosto!$F$18</f>
        <v>78</v>
      </c>
      <c r="P32" s="15">
        <f>[28]Agosto!$F$19</f>
        <v>82</v>
      </c>
      <c r="Q32" s="15">
        <f>[28]Agosto!$F$20</f>
        <v>72</v>
      </c>
      <c r="R32" s="15">
        <f>[28]Agosto!$F$21</f>
        <v>90</v>
      </c>
      <c r="S32" s="15">
        <f>[28]Agosto!$F$22</f>
        <v>86</v>
      </c>
      <c r="T32" s="15">
        <f>[28]Agosto!$F$23</f>
        <v>71</v>
      </c>
      <c r="U32" s="15">
        <f>[28]Agosto!$F$24</f>
        <v>71</v>
      </c>
      <c r="V32" s="15">
        <f>[28]Agosto!$F$25</f>
        <v>87</v>
      </c>
      <c r="W32" s="15">
        <f>[28]Agosto!$F$26</f>
        <v>97</v>
      </c>
      <c r="X32" s="15">
        <f>[28]Agosto!$F$27</f>
        <v>100</v>
      </c>
      <c r="Y32" s="15">
        <f>[28]Agosto!$F$28</f>
        <v>78</v>
      </c>
      <c r="Z32" s="15">
        <f>[28]Agosto!$F$29</f>
        <v>93</v>
      </c>
      <c r="AA32" s="15">
        <f>[28]Agosto!$F$30</f>
        <v>71</v>
      </c>
      <c r="AB32" s="15">
        <f>[28]Agosto!$F$31</f>
        <v>88</v>
      </c>
      <c r="AC32" s="15">
        <f>[28]Agosto!$F$32</f>
        <v>86</v>
      </c>
      <c r="AD32" s="15">
        <f>[28]Agosto!$F$33</f>
        <v>74</v>
      </c>
      <c r="AE32" s="15">
        <f>[28]Agosto!$F$34</f>
        <v>87</v>
      </c>
      <c r="AF32" s="15">
        <f>[28]Agosto!$F$35</f>
        <v>66</v>
      </c>
      <c r="AG32" s="22">
        <f t="shared" si="10"/>
        <v>100</v>
      </c>
      <c r="AH32" s="91">
        <f>AVERAGE(B32:AF32)</f>
        <v>84.58064516129032</v>
      </c>
    </row>
    <row r="33" spans="1:34" ht="17.100000000000001" customHeight="1" x14ac:dyDescent="0.2">
      <c r="A33" s="89" t="s">
        <v>145</v>
      </c>
      <c r="B33" s="15">
        <f>[29]Agosto!$F$5</f>
        <v>63</v>
      </c>
      <c r="C33" s="15">
        <f>[29]Agosto!$F$6</f>
        <v>81</v>
      </c>
      <c r="D33" s="15">
        <f>[29]Agosto!$F$7</f>
        <v>96</v>
      </c>
      <c r="E33" s="15">
        <f>[29]Agosto!$F$8</f>
        <v>97</v>
      </c>
      <c r="F33" s="15">
        <f>[29]Agosto!$F$9</f>
        <v>97</v>
      </c>
      <c r="G33" s="15">
        <f>[29]Agosto!$F$10</f>
        <v>98</v>
      </c>
      <c r="H33" s="15">
        <f>[29]Agosto!$F$11</f>
        <v>98</v>
      </c>
      <c r="I33" s="15">
        <f>[29]Agosto!$F$12</f>
        <v>97</v>
      </c>
      <c r="J33" s="15">
        <f>[29]Agosto!$F$13</f>
        <v>96</v>
      </c>
      <c r="K33" s="15">
        <f>[29]Agosto!$F$14</f>
        <v>96</v>
      </c>
      <c r="L33" s="15">
        <f>[29]Agosto!$F$15</f>
        <v>93</v>
      </c>
      <c r="M33" s="15">
        <f>[29]Agosto!$F$16</f>
        <v>83</v>
      </c>
      <c r="N33" s="15">
        <f>[29]Agosto!$F$17</f>
        <v>77</v>
      </c>
      <c r="O33" s="15">
        <f>[29]Agosto!$F$18</f>
        <v>80</v>
      </c>
      <c r="P33" s="15">
        <f>[29]Agosto!$F$19</f>
        <v>87</v>
      </c>
      <c r="Q33" s="15">
        <f>[29]Agosto!$F$20</f>
        <v>96</v>
      </c>
      <c r="R33" s="15">
        <f>[29]Agosto!$F$21</f>
        <v>95</v>
      </c>
      <c r="S33" s="15">
        <f>[29]Agosto!$F$22</f>
        <v>89</v>
      </c>
      <c r="T33" s="15">
        <f>[29]Agosto!$F$23</f>
        <v>79</v>
      </c>
      <c r="U33" s="15">
        <f>[29]Agosto!$F$24</f>
        <v>86</v>
      </c>
      <c r="V33" s="15">
        <f>[29]Agosto!$F$25</f>
        <v>89</v>
      </c>
      <c r="W33" s="15">
        <f>[29]Agosto!$F$26</f>
        <v>97</v>
      </c>
      <c r="X33" s="15">
        <f>[29]Agosto!$F$27</f>
        <v>98</v>
      </c>
      <c r="Y33" s="15">
        <f>[29]Agosto!$F$28</f>
        <v>91</v>
      </c>
      <c r="Z33" s="15">
        <f>[29]Agosto!$F$29</f>
        <v>96</v>
      </c>
      <c r="AA33" s="15">
        <f>[29]Agosto!$F$30</f>
        <v>68</v>
      </c>
      <c r="AB33" s="15">
        <f>[29]Agosto!$F$31</f>
        <v>75</v>
      </c>
      <c r="AC33" s="15">
        <f>[29]Agosto!$F$32</f>
        <v>83</v>
      </c>
      <c r="AD33" s="15">
        <f>[29]Agosto!$F$33</f>
        <v>76</v>
      </c>
      <c r="AE33" s="15">
        <f>[29]Agosto!$F$34</f>
        <v>68</v>
      </c>
      <c r="AF33" s="15">
        <f>[29]Agosto!$F$35</f>
        <v>63</v>
      </c>
      <c r="AG33" s="21">
        <f t="shared" si="10"/>
        <v>98</v>
      </c>
      <c r="AH33" s="90">
        <f>AVERAGE(B33:AF33)</f>
        <v>86.709677419354833</v>
      </c>
    </row>
    <row r="34" spans="1:34" ht="17.100000000000001" customHeight="1" x14ac:dyDescent="0.2">
      <c r="A34" s="89" t="s">
        <v>146</v>
      </c>
      <c r="B34" s="15">
        <f>[30]Agosto!$F$5</f>
        <v>77</v>
      </c>
      <c r="C34" s="15">
        <f>[30]Agosto!$F$6</f>
        <v>98</v>
      </c>
      <c r="D34" s="15">
        <f>[30]Agosto!$F$7</f>
        <v>99</v>
      </c>
      <c r="E34" s="15">
        <f>[30]Agosto!$F$8</f>
        <v>99</v>
      </c>
      <c r="F34" s="15">
        <f>[30]Agosto!$F$9</f>
        <v>99</v>
      </c>
      <c r="G34" s="15">
        <f>[30]Agosto!$F$10</f>
        <v>98</v>
      </c>
      <c r="H34" s="15">
        <f>[30]Agosto!$F$11</f>
        <v>99</v>
      </c>
      <c r="I34" s="15">
        <f>[30]Agosto!$F$12</f>
        <v>98</v>
      </c>
      <c r="J34" s="15">
        <f>[30]Agosto!$F$13</f>
        <v>98</v>
      </c>
      <c r="K34" s="15">
        <f>[30]Agosto!$F$14</f>
        <v>96</v>
      </c>
      <c r="L34" s="15">
        <f>[30]Agosto!$F$15</f>
        <v>82</v>
      </c>
      <c r="M34" s="15">
        <f>[30]Agosto!$F$16</f>
        <v>60</v>
      </c>
      <c r="N34" s="15">
        <f>[30]Agosto!$F$17</f>
        <v>60</v>
      </c>
      <c r="O34" s="15">
        <f>[30]Agosto!$F$18</f>
        <v>63</v>
      </c>
      <c r="P34" s="15">
        <f>[30]Agosto!$F$19</f>
        <v>99</v>
      </c>
      <c r="Q34" s="15">
        <f>[30]Agosto!$F$20</f>
        <v>98</v>
      </c>
      <c r="R34" s="15">
        <f>[30]Agosto!$F$21</f>
        <v>94</v>
      </c>
      <c r="S34" s="15">
        <f>[30]Agosto!$F$22</f>
        <v>89</v>
      </c>
      <c r="T34" s="15">
        <f>[30]Agosto!$F$23</f>
        <v>80</v>
      </c>
      <c r="U34" s="15">
        <f>[30]Agosto!$F$24</f>
        <v>99</v>
      </c>
      <c r="V34" s="15">
        <f>[30]Agosto!$F$25</f>
        <v>99</v>
      </c>
      <c r="W34" s="15">
        <f>[30]Agosto!$F$26</f>
        <v>99</v>
      </c>
      <c r="X34" s="15">
        <f>[30]Agosto!$F$27</f>
        <v>99</v>
      </c>
      <c r="Y34" s="15">
        <f>[30]Agosto!$F$28</f>
        <v>79</v>
      </c>
      <c r="Z34" s="15" t="str">
        <f>[30]Agosto!$F$29</f>
        <v>*</v>
      </c>
      <c r="AA34" s="15" t="str">
        <f>[30]Agosto!$F$30</f>
        <v>*</v>
      </c>
      <c r="AB34" s="15" t="str">
        <f>[30]Agosto!$F$31</f>
        <v>*</v>
      </c>
      <c r="AC34" s="15" t="str">
        <f>[30]Agosto!$F$32</f>
        <v>*</v>
      </c>
      <c r="AD34" s="15" t="str">
        <f>[30]Agosto!$F$33</f>
        <v>*</v>
      </c>
      <c r="AE34" s="15" t="str">
        <f>[30]Agosto!$F$34</f>
        <v>*</v>
      </c>
      <c r="AF34" s="15" t="str">
        <f>[30]Agosto!$F$35</f>
        <v>*</v>
      </c>
      <c r="AG34" s="22">
        <f t="shared" si="10"/>
        <v>99</v>
      </c>
      <c r="AH34" s="91">
        <f t="shared" ref="AH34:AH44" si="11">AVERAGE(B34:AF34)</f>
        <v>90.041666666666671</v>
      </c>
    </row>
    <row r="35" spans="1:34" ht="17.100000000000001" customHeight="1" x14ac:dyDescent="0.2">
      <c r="A35" s="89" t="s">
        <v>147</v>
      </c>
      <c r="B35" s="15">
        <f>[31]Agosto!$F$5</f>
        <v>88</v>
      </c>
      <c r="C35" s="15">
        <f>[31]Agosto!$F$6</f>
        <v>86</v>
      </c>
      <c r="D35" s="15">
        <f>[31]Agosto!$F$7</f>
        <v>91</v>
      </c>
      <c r="E35" s="15">
        <f>[31]Agosto!$F$8</f>
        <v>98</v>
      </c>
      <c r="F35" s="15">
        <f>[31]Agosto!$F$9</f>
        <v>98</v>
      </c>
      <c r="G35" s="15">
        <f>[31]Agosto!$F$10</f>
        <v>98</v>
      </c>
      <c r="H35" s="15">
        <f>[31]Agosto!$F$11</f>
        <v>96</v>
      </c>
      <c r="I35" s="15">
        <f>[31]Agosto!$F$12</f>
        <v>96</v>
      </c>
      <c r="J35" s="15">
        <f>[31]Agosto!$F$13</f>
        <v>98</v>
      </c>
      <c r="K35" s="15">
        <f>[31]Agosto!$F$14</f>
        <v>88</v>
      </c>
      <c r="L35" s="15">
        <f>[31]Agosto!$F$15</f>
        <v>93</v>
      </c>
      <c r="M35" s="15">
        <f>[31]Agosto!$F$16</f>
        <v>84</v>
      </c>
      <c r="N35" s="15">
        <f>[31]Agosto!$F$17</f>
        <v>82</v>
      </c>
      <c r="O35" s="15">
        <f>[31]Agosto!$F$18</f>
        <v>87</v>
      </c>
      <c r="P35" s="15">
        <f>[31]Agosto!$F$19</f>
        <v>78</v>
      </c>
      <c r="Q35" s="15">
        <f>[31]Agosto!$F$20</f>
        <v>90</v>
      </c>
      <c r="R35" s="15">
        <f>[31]Agosto!$F$21</f>
        <v>98</v>
      </c>
      <c r="S35" s="15">
        <f>[31]Agosto!$F$22</f>
        <v>93</v>
      </c>
      <c r="T35" s="15">
        <f>[31]Agosto!$F$23</f>
        <v>83</v>
      </c>
      <c r="U35" s="15">
        <f>[31]Agosto!$F$24</f>
        <v>93</v>
      </c>
      <c r="V35" s="15">
        <f>[31]Agosto!$F$25</f>
        <v>98</v>
      </c>
      <c r="W35" s="15">
        <f>[31]Agosto!$F$26</f>
        <v>98</v>
      </c>
      <c r="X35" s="15">
        <f>[31]Agosto!$F$27</f>
        <v>99</v>
      </c>
      <c r="Y35" s="15">
        <f>[31]Agosto!$F$28</f>
        <v>90</v>
      </c>
      <c r="Z35" s="15">
        <f>[31]Agosto!$F$29</f>
        <v>87</v>
      </c>
      <c r="AA35" s="15">
        <f>[31]Agosto!$F$30</f>
        <v>64</v>
      </c>
      <c r="AB35" s="15">
        <f>[31]Agosto!$F$31</f>
        <v>63</v>
      </c>
      <c r="AC35" s="15">
        <f>[31]Agosto!$F$32</f>
        <v>82</v>
      </c>
      <c r="AD35" s="15">
        <f>[31]Agosto!$F$33</f>
        <v>86</v>
      </c>
      <c r="AE35" s="15">
        <f>[31]Agosto!$F$34</f>
        <v>71</v>
      </c>
      <c r="AF35" s="15">
        <f>[31]Agosto!$F$35</f>
        <v>75</v>
      </c>
      <c r="AG35" s="22">
        <f t="shared" si="10"/>
        <v>99</v>
      </c>
      <c r="AH35" s="91">
        <f t="shared" si="11"/>
        <v>88.096774193548384</v>
      </c>
    </row>
    <row r="36" spans="1:34" ht="17.100000000000001" customHeight="1" x14ac:dyDescent="0.2">
      <c r="A36" s="89" t="s">
        <v>148</v>
      </c>
      <c r="B36" s="15" t="str">
        <f>[32]Agosto!$F$5</f>
        <v>*</v>
      </c>
      <c r="C36" s="15" t="str">
        <f>[32]Agosto!$F$6</f>
        <v>*</v>
      </c>
      <c r="D36" s="15" t="str">
        <f>[32]Agosto!$F$7</f>
        <v>*</v>
      </c>
      <c r="E36" s="15" t="str">
        <f>[32]Agosto!$F$8</f>
        <v>*</v>
      </c>
      <c r="F36" s="15" t="str">
        <f>[32]Agosto!$F$9</f>
        <v>*</v>
      </c>
      <c r="G36" s="15" t="str">
        <f>[32]Agosto!$F$10</f>
        <v>*</v>
      </c>
      <c r="H36" s="15">
        <f>[32]Agosto!$F$11</f>
        <v>99</v>
      </c>
      <c r="I36" s="15">
        <f>[32]Agosto!$F$12</f>
        <v>98</v>
      </c>
      <c r="J36" s="15">
        <f>[32]Agosto!$F$13</f>
        <v>93</v>
      </c>
      <c r="K36" s="15">
        <f>[32]Agosto!$F$14</f>
        <v>87</v>
      </c>
      <c r="L36" s="15">
        <f>[32]Agosto!$F$15</f>
        <v>92</v>
      </c>
      <c r="M36" s="15">
        <f>[32]Agosto!$F$16</f>
        <v>86</v>
      </c>
      <c r="N36" s="15">
        <f>[32]Agosto!$F$17</f>
        <v>90</v>
      </c>
      <c r="O36" s="15">
        <f>[32]Agosto!$F$18</f>
        <v>89</v>
      </c>
      <c r="P36" s="15">
        <f>[32]Agosto!$F$19</f>
        <v>95</v>
      </c>
      <c r="Q36" s="15">
        <f>[32]Agosto!$F$20</f>
        <v>98</v>
      </c>
      <c r="R36" s="15">
        <f>[32]Agosto!$F$21</f>
        <v>98</v>
      </c>
      <c r="S36" s="15">
        <f>[32]Agosto!$F$22</f>
        <v>96</v>
      </c>
      <c r="T36" s="15">
        <f>[32]Agosto!$F$23</f>
        <v>91</v>
      </c>
      <c r="U36" s="15">
        <f>[32]Agosto!$F$24</f>
        <v>95</v>
      </c>
      <c r="V36" s="15">
        <f>[32]Agosto!$F$25</f>
        <v>97</v>
      </c>
      <c r="W36" s="15">
        <f>[32]Agosto!$F$26</f>
        <v>97</v>
      </c>
      <c r="X36" s="15">
        <f>[32]Agosto!$F$27</f>
        <v>99</v>
      </c>
      <c r="Y36" s="15">
        <f>[32]Agosto!$F$28</f>
        <v>85</v>
      </c>
      <c r="Z36" s="15">
        <f>[32]Agosto!$F$29</f>
        <v>80</v>
      </c>
      <c r="AA36" s="15">
        <f>[32]Agosto!$F$30</f>
        <v>83</v>
      </c>
      <c r="AB36" s="15">
        <f>[32]Agosto!$F$31</f>
        <v>83</v>
      </c>
      <c r="AC36" s="15">
        <f>[32]Agosto!$F$32</f>
        <v>86</v>
      </c>
      <c r="AD36" s="15">
        <f>[32]Agosto!$F$33</f>
        <v>93</v>
      </c>
      <c r="AE36" s="15">
        <f>[32]Agosto!$F$34</f>
        <v>82</v>
      </c>
      <c r="AF36" s="15">
        <f>[32]Agosto!$F$35</f>
        <v>86</v>
      </c>
      <c r="AG36" s="22">
        <f t="shared" si="10"/>
        <v>99</v>
      </c>
      <c r="AH36" s="91">
        <f t="shared" si="11"/>
        <v>91.12</v>
      </c>
    </row>
    <row r="37" spans="1:34" ht="17.100000000000001" customHeight="1" x14ac:dyDescent="0.2">
      <c r="A37" s="89" t="s">
        <v>149</v>
      </c>
      <c r="B37" s="15">
        <f>[33]Agosto!$F$5</f>
        <v>79</v>
      </c>
      <c r="C37" s="15">
        <f>[33]Agosto!$F$6</f>
        <v>80</v>
      </c>
      <c r="D37" s="15">
        <f>[33]Agosto!$F$7</f>
        <v>88</v>
      </c>
      <c r="E37" s="15">
        <f>[33]Agosto!$F$8</f>
        <v>97</v>
      </c>
      <c r="F37" s="15">
        <f>[33]Agosto!$F$9</f>
        <v>98</v>
      </c>
      <c r="G37" s="15">
        <f>[33]Agosto!$F$10</f>
        <v>96</v>
      </c>
      <c r="H37" s="15">
        <f>[33]Agosto!$F$11</f>
        <v>98</v>
      </c>
      <c r="I37" s="15">
        <f>[33]Agosto!$F$12</f>
        <v>92</v>
      </c>
      <c r="J37" s="15">
        <f>[33]Agosto!$F$13</f>
        <v>97</v>
      </c>
      <c r="K37" s="15">
        <f>[33]Agosto!$F$14</f>
        <v>97</v>
      </c>
      <c r="L37" s="15">
        <f>[33]Agosto!$F$15</f>
        <v>97</v>
      </c>
      <c r="M37" s="15">
        <f>[33]Agosto!$F$16</f>
        <v>99</v>
      </c>
      <c r="N37" s="15">
        <f>[33]Agosto!$F$17</f>
        <v>93</v>
      </c>
      <c r="O37" s="15">
        <f>[33]Agosto!$F$18</f>
        <v>84</v>
      </c>
      <c r="P37" s="15">
        <f>[33]Agosto!$F$19</f>
        <v>84</v>
      </c>
      <c r="Q37" s="15">
        <f>[33]Agosto!$F$20</f>
        <v>82</v>
      </c>
      <c r="R37" s="15">
        <f>[33]Agosto!$F$21</f>
        <v>93</v>
      </c>
      <c r="S37" s="15">
        <f>[33]Agosto!$F$22</f>
        <v>91</v>
      </c>
      <c r="T37" s="15">
        <f>[33]Agosto!$F$23</f>
        <v>80</v>
      </c>
      <c r="U37" s="15">
        <f>[33]Agosto!$F$24</f>
        <v>85</v>
      </c>
      <c r="V37" s="15">
        <f>[33]Agosto!$F$25</f>
        <v>93</v>
      </c>
      <c r="W37" s="15">
        <f>[33]Agosto!$F$26</f>
        <v>98</v>
      </c>
      <c r="X37" s="15">
        <f>[33]Agosto!$F$27</f>
        <v>99</v>
      </c>
      <c r="Y37" s="15">
        <f>[33]Agosto!$F$28</f>
        <v>92</v>
      </c>
      <c r="Z37" s="15">
        <f>[33]Agosto!$F$29</f>
        <v>81</v>
      </c>
      <c r="AA37" s="15">
        <f>[33]Agosto!$F$30</f>
        <v>80</v>
      </c>
      <c r="AB37" s="15">
        <f>[33]Agosto!$F$31</f>
        <v>90</v>
      </c>
      <c r="AC37" s="15">
        <f>[33]Agosto!$F$32</f>
        <v>88</v>
      </c>
      <c r="AD37" s="15">
        <f>[33]Agosto!$F$33</f>
        <v>86</v>
      </c>
      <c r="AE37" s="15">
        <f>[33]Agosto!$F$34</f>
        <v>73</v>
      </c>
      <c r="AF37" s="15">
        <f>[33]Agosto!$F$35</f>
        <v>56</v>
      </c>
      <c r="AG37" s="22">
        <f t="shared" si="10"/>
        <v>99</v>
      </c>
      <c r="AH37" s="91">
        <f>AVERAGE(B37:AF37)</f>
        <v>88.58064516129032</v>
      </c>
    </row>
    <row r="38" spans="1:34" ht="17.100000000000001" customHeight="1" x14ac:dyDescent="0.2">
      <c r="A38" s="89" t="s">
        <v>150</v>
      </c>
      <c r="B38" s="15">
        <f>[34]Agosto!$F$5</f>
        <v>79</v>
      </c>
      <c r="C38" s="15">
        <f>[34]Agosto!$F$6</f>
        <v>94</v>
      </c>
      <c r="D38" s="15">
        <f>[34]Agosto!$F$7</f>
        <v>97</v>
      </c>
      <c r="E38" s="15">
        <f>[34]Agosto!$F$8</f>
        <v>98</v>
      </c>
      <c r="F38" s="15">
        <f>[34]Agosto!$F$9</f>
        <v>97</v>
      </c>
      <c r="G38" s="15">
        <f>[34]Agosto!$F$10</f>
        <v>97</v>
      </c>
      <c r="H38" s="15">
        <f>[34]Agosto!$F$11</f>
        <v>98</v>
      </c>
      <c r="I38" s="15">
        <f>[34]Agosto!$F$12</f>
        <v>96</v>
      </c>
      <c r="J38" s="15">
        <f>[34]Agosto!$F$13</f>
        <v>97</v>
      </c>
      <c r="K38" s="15">
        <f>[34]Agosto!$F$14</f>
        <v>99</v>
      </c>
      <c r="L38" s="15">
        <f>[34]Agosto!$F$15</f>
        <v>97</v>
      </c>
      <c r="M38" s="15">
        <f>[34]Agosto!$F$16</f>
        <v>75</v>
      </c>
      <c r="N38" s="15">
        <f>[34]Agosto!$F$17</f>
        <v>70</v>
      </c>
      <c r="O38" s="15">
        <f>[34]Agosto!$F$18</f>
        <v>78</v>
      </c>
      <c r="P38" s="15">
        <f>[34]Agosto!$F$19</f>
        <v>93</v>
      </c>
      <c r="Q38" s="15">
        <f>[34]Agosto!$F$20</f>
        <v>98</v>
      </c>
      <c r="R38" s="15">
        <f>[34]Agosto!$F$21</f>
        <v>90</v>
      </c>
      <c r="S38" s="15">
        <f>[34]Agosto!$F$22</f>
        <v>87</v>
      </c>
      <c r="T38" s="15">
        <f>[34]Agosto!$F$23</f>
        <v>77</v>
      </c>
      <c r="U38" s="15">
        <f>[34]Agosto!$F$24</f>
        <v>96</v>
      </c>
      <c r="V38" s="15">
        <f>[34]Agosto!$F$25</f>
        <v>97</v>
      </c>
      <c r="W38" s="15">
        <f>[34]Agosto!$F$26</f>
        <v>97</v>
      </c>
      <c r="X38" s="15">
        <f>[34]Agosto!$F$27</f>
        <v>98</v>
      </c>
      <c r="Y38" s="15">
        <f>[34]Agosto!$F$28</f>
        <v>83</v>
      </c>
      <c r="Z38" s="15">
        <f>[34]Agosto!$F$29</f>
        <v>82</v>
      </c>
      <c r="AA38" s="15">
        <f>[34]Agosto!$F$30</f>
        <v>78</v>
      </c>
      <c r="AB38" s="15">
        <f>[34]Agosto!$F$31</f>
        <v>69</v>
      </c>
      <c r="AC38" s="15">
        <f>[34]Agosto!$F$32</f>
        <v>77</v>
      </c>
      <c r="AD38" s="15">
        <f>[34]Agosto!$F$33</f>
        <v>75</v>
      </c>
      <c r="AE38" s="15">
        <f>[34]Agosto!$F$34</f>
        <v>54</v>
      </c>
      <c r="AF38" s="15">
        <f>[34]Agosto!$F$35</f>
        <v>82</v>
      </c>
      <c r="AG38" s="22">
        <f t="shared" ref="AG38:AG44" si="12">MAX(B38:AF38)</f>
        <v>99</v>
      </c>
      <c r="AH38" s="91">
        <f>AVERAGE(B38:AF38)</f>
        <v>87.258064516129039</v>
      </c>
    </row>
    <row r="39" spans="1:34" ht="17.100000000000001" customHeight="1" x14ac:dyDescent="0.2">
      <c r="A39" s="89" t="s">
        <v>151</v>
      </c>
      <c r="B39" s="15" t="str">
        <f>[35]Agosto!$F$5</f>
        <v>*</v>
      </c>
      <c r="C39" s="15" t="str">
        <f>[35]Agosto!$F$6</f>
        <v>*</v>
      </c>
      <c r="D39" s="15" t="str">
        <f>[35]Agosto!$F$7</f>
        <v>*</v>
      </c>
      <c r="E39" s="15" t="str">
        <f>[35]Agosto!$F$8</f>
        <v>*</v>
      </c>
      <c r="F39" s="15" t="str">
        <f>[35]Agosto!$F$9</f>
        <v>*</v>
      </c>
      <c r="G39" s="15" t="str">
        <f>[35]Agosto!$F$10</f>
        <v>*</v>
      </c>
      <c r="H39" s="15" t="str">
        <f>[35]Agosto!$F$11</f>
        <v>*</v>
      </c>
      <c r="I39" s="15" t="str">
        <f>[35]Agosto!$F$12</f>
        <v>*</v>
      </c>
      <c r="J39" s="15" t="str">
        <f>[35]Agosto!$F$13</f>
        <v>*</v>
      </c>
      <c r="K39" s="15" t="str">
        <f>[35]Agosto!$F$14</f>
        <v>*</v>
      </c>
      <c r="L39" s="15" t="str">
        <f>[35]Agosto!$F$15</f>
        <v>*</v>
      </c>
      <c r="M39" s="15" t="str">
        <f>[35]Agosto!$F$16</f>
        <v>*</v>
      </c>
      <c r="N39" s="15" t="str">
        <f>[35]Agosto!$F$17</f>
        <v>*</v>
      </c>
      <c r="O39" s="15" t="str">
        <f>[35]Agosto!$F$18</f>
        <v>*</v>
      </c>
      <c r="P39" s="15" t="str">
        <f>[35]Agosto!$F$19</f>
        <v>*</v>
      </c>
      <c r="Q39" s="15" t="str">
        <f>[35]Agosto!$F$20</f>
        <v>*</v>
      </c>
      <c r="R39" s="15" t="str">
        <f>[35]Agosto!$F$21</f>
        <v>*</v>
      </c>
      <c r="S39" s="15" t="str">
        <f>[35]Agosto!$F$22</f>
        <v>*</v>
      </c>
      <c r="T39" s="15" t="str">
        <f>[35]Agosto!$F$23</f>
        <v>*</v>
      </c>
      <c r="U39" s="15" t="str">
        <f>[35]Agosto!$F$24</f>
        <v>*</v>
      </c>
      <c r="V39" s="15" t="str">
        <f>[35]Agosto!$F$25</f>
        <v>*</v>
      </c>
      <c r="W39" s="15">
        <f>[35]Agosto!$F$26</f>
        <v>93</v>
      </c>
      <c r="X39" s="15">
        <f>[35]Agosto!$F$27</f>
        <v>95</v>
      </c>
      <c r="Y39" s="15" t="str">
        <f>[35]Agosto!$F$28</f>
        <v>*</v>
      </c>
      <c r="Z39" s="15" t="str">
        <f>[35]Agosto!$F$29</f>
        <v>*</v>
      </c>
      <c r="AA39" s="15" t="str">
        <f>[35]Agosto!$F$30</f>
        <v>*</v>
      </c>
      <c r="AB39" s="15" t="str">
        <f>[35]Agosto!$F$31</f>
        <v>*</v>
      </c>
      <c r="AC39" s="15" t="str">
        <f>[35]Agosto!$F$32</f>
        <v>*</v>
      </c>
      <c r="AD39" s="15" t="str">
        <f>[35]Agosto!$F$33</f>
        <v>*</v>
      </c>
      <c r="AE39" s="15" t="str">
        <f>[35]Agosto!$F$34</f>
        <v>*</v>
      </c>
      <c r="AF39" s="15" t="str">
        <f>[35]Agosto!$F$35</f>
        <v>*</v>
      </c>
      <c r="AG39" s="22">
        <f t="shared" si="12"/>
        <v>95</v>
      </c>
      <c r="AH39" s="91">
        <f>AVERAGE(B39:AF39)</f>
        <v>94</v>
      </c>
    </row>
    <row r="40" spans="1:34" ht="17.100000000000001" customHeight="1" x14ac:dyDescent="0.2">
      <c r="A40" s="89" t="s">
        <v>152</v>
      </c>
      <c r="B40" s="15">
        <f>[36]Agosto!$F$5</f>
        <v>64</v>
      </c>
      <c r="C40" s="15" t="str">
        <f>[36]Agosto!$F$6</f>
        <v>*</v>
      </c>
      <c r="D40" s="15">
        <f>[36]Agosto!$F$7</f>
        <v>96</v>
      </c>
      <c r="E40" s="15">
        <f>[36]Agosto!$F$8</f>
        <v>97</v>
      </c>
      <c r="F40" s="15">
        <f>[36]Agosto!$F$9</f>
        <v>98</v>
      </c>
      <c r="G40" s="15">
        <f>[36]Agosto!$F$10</f>
        <v>97</v>
      </c>
      <c r="H40" s="15">
        <f>[36]Agosto!$F$11</f>
        <v>98</v>
      </c>
      <c r="I40" s="15">
        <f>[36]Agosto!$F$12</f>
        <v>97</v>
      </c>
      <c r="J40" s="15">
        <f>[36]Agosto!$F$13</f>
        <v>98</v>
      </c>
      <c r="K40" s="15">
        <f>[36]Agosto!$F$14</f>
        <v>97</v>
      </c>
      <c r="L40" s="15">
        <f>[36]Agosto!$F$15</f>
        <v>97</v>
      </c>
      <c r="M40" s="15">
        <f>[36]Agosto!$F$16</f>
        <v>95</v>
      </c>
      <c r="N40" s="15" t="str">
        <f>[36]Agosto!$F$17</f>
        <v>*</v>
      </c>
      <c r="O40" s="15" t="str">
        <f>[36]Agosto!$F$18</f>
        <v>*</v>
      </c>
      <c r="P40" s="15" t="str">
        <f>[36]Agosto!$F$19</f>
        <v>*</v>
      </c>
      <c r="Q40" s="15" t="str">
        <f>[36]Agosto!$F$20</f>
        <v>*</v>
      </c>
      <c r="R40" s="15" t="str">
        <f>[36]Agosto!$F$21</f>
        <v>*</v>
      </c>
      <c r="S40" s="15" t="str">
        <f>[36]Agosto!$F$22</f>
        <v>*</v>
      </c>
      <c r="T40" s="15" t="str">
        <f>[36]Agosto!$F$23</f>
        <v>*</v>
      </c>
      <c r="U40" s="15" t="str">
        <f>[36]Agosto!$F$24</f>
        <v>*</v>
      </c>
      <c r="V40" s="15">
        <f>[36]Agosto!$F$25</f>
        <v>87</v>
      </c>
      <c r="W40" s="15">
        <f>[36]Agosto!$F$26</f>
        <v>97</v>
      </c>
      <c r="X40" s="15">
        <f>[36]Agosto!$F$27</f>
        <v>98</v>
      </c>
      <c r="Y40" s="15" t="str">
        <f>[36]Agosto!$F$28</f>
        <v>*</v>
      </c>
      <c r="Z40" s="15" t="str">
        <f>[36]Agosto!$F$29</f>
        <v>*</v>
      </c>
      <c r="AA40" s="15" t="str">
        <f>[36]Agosto!$F$30</f>
        <v>*</v>
      </c>
      <c r="AB40" s="15">
        <f>[36]Agosto!$F$31</f>
        <v>82</v>
      </c>
      <c r="AC40" s="15">
        <f>[36]Agosto!$F$32</f>
        <v>80</v>
      </c>
      <c r="AD40" s="15" t="str">
        <f>[36]Agosto!$F$33</f>
        <v>*</v>
      </c>
      <c r="AE40" s="15" t="str">
        <f>[36]Agosto!$F$34</f>
        <v>*</v>
      </c>
      <c r="AF40" s="15" t="str">
        <f>[36]Agosto!$F$35</f>
        <v>*</v>
      </c>
      <c r="AG40" s="22">
        <f t="shared" si="12"/>
        <v>98</v>
      </c>
      <c r="AH40" s="91">
        <f>AVERAGE(B40:AF40)</f>
        <v>92.375</v>
      </c>
    </row>
    <row r="41" spans="1:34" ht="17.100000000000001" customHeight="1" x14ac:dyDescent="0.2">
      <c r="A41" s="89" t="s">
        <v>153</v>
      </c>
      <c r="B41" s="15">
        <f>[37]Agosto!$F$5</f>
        <v>95</v>
      </c>
      <c r="C41" s="15">
        <f>[37]Agosto!$F$6</f>
        <v>96</v>
      </c>
      <c r="D41" s="15">
        <f>[37]Agosto!$F$7</f>
        <v>97</v>
      </c>
      <c r="E41" s="15">
        <f>[37]Agosto!$F$8</f>
        <v>97</v>
      </c>
      <c r="F41" s="15">
        <f>[37]Agosto!$F$9</f>
        <v>98</v>
      </c>
      <c r="G41" s="15">
        <f>[37]Agosto!$F$10</f>
        <v>97</v>
      </c>
      <c r="H41" s="15">
        <f>[37]Agosto!$F$11</f>
        <v>98</v>
      </c>
      <c r="I41" s="15">
        <f>[37]Agosto!$F$12</f>
        <v>97</v>
      </c>
      <c r="J41" s="15">
        <f>[37]Agosto!$F$13</f>
        <v>97</v>
      </c>
      <c r="K41" s="15">
        <f>[37]Agosto!$F$14</f>
        <v>98</v>
      </c>
      <c r="L41" s="15">
        <f>[37]Agosto!$F$15</f>
        <v>99</v>
      </c>
      <c r="M41" s="15">
        <f>[37]Agosto!$F$16</f>
        <v>96</v>
      </c>
      <c r="N41" s="15">
        <f>[37]Agosto!$F$17</f>
        <v>90</v>
      </c>
      <c r="O41" s="15">
        <f>[37]Agosto!$F$18</f>
        <v>94</v>
      </c>
      <c r="P41" s="15">
        <f>[37]Agosto!$F$19</f>
        <v>94</v>
      </c>
      <c r="Q41" s="15">
        <f>[37]Agosto!$F$20</f>
        <v>98</v>
      </c>
      <c r="R41" s="15">
        <f>[37]Agosto!$F$21</f>
        <v>96</v>
      </c>
      <c r="S41" s="15">
        <f>[37]Agosto!$F$22</f>
        <v>92</v>
      </c>
      <c r="T41" s="15">
        <f>[37]Agosto!$F$23</f>
        <v>88</v>
      </c>
      <c r="U41" s="15">
        <f>[37]Agosto!$F$24</f>
        <v>96</v>
      </c>
      <c r="V41" s="15">
        <f>[37]Agosto!$F$25</f>
        <v>96</v>
      </c>
      <c r="W41" s="15">
        <f>[37]Agosto!$F$26</f>
        <v>95</v>
      </c>
      <c r="X41" s="15">
        <f>[37]Agosto!$F$27</f>
        <v>98</v>
      </c>
      <c r="Y41" s="15">
        <f>[37]Agosto!$F$28</f>
        <v>83</v>
      </c>
      <c r="Z41" s="15">
        <f>[37]Agosto!$F$29</f>
        <v>87</v>
      </c>
      <c r="AA41" s="15">
        <f>[37]Agosto!$F$30</f>
        <v>87</v>
      </c>
      <c r="AB41" s="15">
        <f>[37]Agosto!$F$31</f>
        <v>94</v>
      </c>
      <c r="AC41" s="15">
        <f>[37]Agosto!$F$32</f>
        <v>69</v>
      </c>
      <c r="AD41" s="15">
        <f>[37]Agosto!$F$33</f>
        <v>81</v>
      </c>
      <c r="AE41" s="15">
        <f>[37]Agosto!$F$34</f>
        <v>72</v>
      </c>
      <c r="AF41" s="15">
        <f>[37]Agosto!$F$35</f>
        <v>88</v>
      </c>
      <c r="AG41" s="22">
        <f t="shared" si="12"/>
        <v>99</v>
      </c>
      <c r="AH41" s="91">
        <f t="shared" si="11"/>
        <v>92.354838709677423</v>
      </c>
    </row>
    <row r="42" spans="1:34" ht="17.100000000000001" customHeight="1" x14ac:dyDescent="0.2">
      <c r="A42" s="89" t="s">
        <v>154</v>
      </c>
      <c r="B42" s="15">
        <f>[38]Agosto!$F$5</f>
        <v>68</v>
      </c>
      <c r="C42" s="15">
        <f>[38]Agosto!$F$6</f>
        <v>81</v>
      </c>
      <c r="D42" s="15">
        <f>[38]Agosto!$F$7</f>
        <v>96</v>
      </c>
      <c r="E42" s="15">
        <f>[38]Agosto!$F$8</f>
        <v>97</v>
      </c>
      <c r="F42" s="15">
        <f>[38]Agosto!$F$9</f>
        <v>97</v>
      </c>
      <c r="G42" s="15">
        <f>[38]Agosto!$F$10</f>
        <v>97</v>
      </c>
      <c r="H42" s="15">
        <f>[38]Agosto!$F$11</f>
        <v>98</v>
      </c>
      <c r="I42" s="15">
        <f>[38]Agosto!$F$12</f>
        <v>98</v>
      </c>
      <c r="J42" s="15">
        <f>[38]Agosto!$F$13</f>
        <v>96</v>
      </c>
      <c r="K42" s="15">
        <f>[38]Agosto!$F$14</f>
        <v>96</v>
      </c>
      <c r="L42" s="15">
        <f>[38]Agosto!$F$15</f>
        <v>94</v>
      </c>
      <c r="M42" s="15">
        <f>[38]Agosto!$F$16</f>
        <v>82</v>
      </c>
      <c r="N42" s="15">
        <f>[38]Agosto!$F$17</f>
        <v>63</v>
      </c>
      <c r="O42" s="15">
        <f>[38]Agosto!$F$18</f>
        <v>88</v>
      </c>
      <c r="P42" s="15">
        <f>[38]Agosto!$F$19</f>
        <v>92</v>
      </c>
      <c r="Q42" s="15">
        <f>[38]Agosto!$F$20</f>
        <v>98</v>
      </c>
      <c r="R42" s="15">
        <f>[38]Agosto!$F$21</f>
        <v>91</v>
      </c>
      <c r="S42" s="15">
        <f>[38]Agosto!$F$22</f>
        <v>88</v>
      </c>
      <c r="T42" s="15">
        <f>[38]Agosto!$F$23</f>
        <v>82</v>
      </c>
      <c r="U42" s="15">
        <f>[38]Agosto!$F$24</f>
        <v>89</v>
      </c>
      <c r="V42" s="15">
        <f>[38]Agosto!$F$25</f>
        <v>93</v>
      </c>
      <c r="W42" s="15">
        <f>[38]Agosto!$F$26</f>
        <v>97</v>
      </c>
      <c r="X42" s="15">
        <f>[38]Agosto!$F$27</f>
        <v>99</v>
      </c>
      <c r="Y42" s="15">
        <f>[38]Agosto!$F$28</f>
        <v>90</v>
      </c>
      <c r="Z42" s="15">
        <f>[38]Agosto!$F$29</f>
        <v>75</v>
      </c>
      <c r="AA42" s="15">
        <f>[38]Agosto!$F$30</f>
        <v>58</v>
      </c>
      <c r="AB42" s="15">
        <f>[38]Agosto!$F$31</f>
        <v>57</v>
      </c>
      <c r="AC42" s="15">
        <f>[38]Agosto!$F$32</f>
        <v>77</v>
      </c>
      <c r="AD42" s="15">
        <f>[38]Agosto!$F$33</f>
        <v>80</v>
      </c>
      <c r="AE42" s="15">
        <f>[38]Agosto!$F$34</f>
        <v>60</v>
      </c>
      <c r="AF42" s="15">
        <f>[38]Agosto!$F$35</f>
        <v>81</v>
      </c>
      <c r="AG42" s="22">
        <f>MAX(B42:AF42)</f>
        <v>99</v>
      </c>
      <c r="AH42" s="91">
        <f>AVERAGE(B42:AF42)</f>
        <v>85.741935483870961</v>
      </c>
    </row>
    <row r="43" spans="1:34" ht="17.100000000000001" customHeight="1" x14ac:dyDescent="0.2">
      <c r="A43" s="89" t="s">
        <v>155</v>
      </c>
      <c r="B43" s="15">
        <f>[39]Agosto!$F$5</f>
        <v>72</v>
      </c>
      <c r="C43" s="15">
        <f>[39]Agosto!$F$6</f>
        <v>93</v>
      </c>
      <c r="D43" s="15">
        <f>[39]Agosto!$F$7</f>
        <v>97</v>
      </c>
      <c r="E43" s="15">
        <f>[39]Agosto!$F$8</f>
        <v>99</v>
      </c>
      <c r="F43" s="15">
        <f>[39]Agosto!$F$9</f>
        <v>98</v>
      </c>
      <c r="G43" s="15">
        <f>[39]Agosto!$F$10</f>
        <v>99</v>
      </c>
      <c r="H43" s="15">
        <f>[39]Agosto!$F$11</f>
        <v>99</v>
      </c>
      <c r="I43" s="15">
        <f>[39]Agosto!$F$12</f>
        <v>98</v>
      </c>
      <c r="J43" s="15">
        <f>[39]Agosto!$F$13</f>
        <v>97</v>
      </c>
      <c r="K43" s="15">
        <f>[39]Agosto!$F$14</f>
        <v>99</v>
      </c>
      <c r="L43" s="15">
        <f>[39]Agosto!$F$15</f>
        <v>94</v>
      </c>
      <c r="M43" s="15">
        <f>[39]Agosto!$F$16</f>
        <v>81</v>
      </c>
      <c r="N43" s="15">
        <f>[39]Agosto!$F$17</f>
        <v>74</v>
      </c>
      <c r="O43" s="15">
        <f>[39]Agosto!$F$18</f>
        <v>86</v>
      </c>
      <c r="P43" s="15">
        <f>[39]Agosto!$F$19</f>
        <v>93</v>
      </c>
      <c r="Q43" s="15">
        <f>[39]Agosto!$F$20</f>
        <v>98</v>
      </c>
      <c r="R43" s="15">
        <f>[39]Agosto!$F$21</f>
        <v>95</v>
      </c>
      <c r="S43" s="15">
        <f>[39]Agosto!$F$22</f>
        <v>91</v>
      </c>
      <c r="T43" s="15">
        <f>[39]Agosto!$F$23</f>
        <v>88</v>
      </c>
      <c r="U43" s="15">
        <f>[39]Agosto!$F$24</f>
        <v>98</v>
      </c>
      <c r="V43" s="15">
        <f>[39]Agosto!$F$25</f>
        <v>98</v>
      </c>
      <c r="W43" s="15">
        <f>[39]Agosto!$F$26</f>
        <v>98</v>
      </c>
      <c r="X43" s="15">
        <f>[39]Agosto!$F$27</f>
        <v>99</v>
      </c>
      <c r="Y43" s="15">
        <f>[39]Agosto!$F$28</f>
        <v>89</v>
      </c>
      <c r="Z43" s="15">
        <f>[39]Agosto!$F$29</f>
        <v>87</v>
      </c>
      <c r="AA43" s="15">
        <f>[39]Agosto!$F$30</f>
        <v>77</v>
      </c>
      <c r="AB43" s="15">
        <f>[39]Agosto!$F$31</f>
        <v>60</v>
      </c>
      <c r="AC43" s="15">
        <f>[39]Agosto!$F$32</f>
        <v>85</v>
      </c>
      <c r="AD43" s="15">
        <f>[39]Agosto!$F$33</f>
        <v>85</v>
      </c>
      <c r="AE43" s="15">
        <f>[39]Agosto!$F$34</f>
        <v>74</v>
      </c>
      <c r="AF43" s="15">
        <f>[39]Agosto!$F$35</f>
        <v>87</v>
      </c>
      <c r="AG43" s="22">
        <f t="shared" si="12"/>
        <v>99</v>
      </c>
      <c r="AH43" s="91">
        <f t="shared" si="11"/>
        <v>89.935483870967744</v>
      </c>
    </row>
    <row r="44" spans="1:34" ht="17.100000000000001" customHeight="1" x14ac:dyDescent="0.2">
      <c r="A44" s="89" t="s">
        <v>156</v>
      </c>
      <c r="B44" s="15">
        <f>[40]Agosto!$F$5</f>
        <v>68</v>
      </c>
      <c r="C44" s="15">
        <f>[40]Agosto!$F$6</f>
        <v>73</v>
      </c>
      <c r="D44" s="15">
        <f>[40]Agosto!$F$7</f>
        <v>78</v>
      </c>
      <c r="E44" s="15">
        <f>[40]Agosto!$F$8</f>
        <v>82</v>
      </c>
      <c r="F44" s="15">
        <f>[40]Agosto!$F$9</f>
        <v>82</v>
      </c>
      <c r="G44" s="15">
        <f>[40]Agosto!$F$10</f>
        <v>83</v>
      </c>
      <c r="H44" s="15">
        <f>[40]Agosto!$F$11</f>
        <v>82</v>
      </c>
      <c r="I44" s="15">
        <f>[40]Agosto!$F$12</f>
        <v>80</v>
      </c>
      <c r="J44" s="15">
        <f>[40]Agosto!$F$13</f>
        <v>80</v>
      </c>
      <c r="K44" s="15">
        <f>[40]Agosto!$F$14</f>
        <v>76</v>
      </c>
      <c r="L44" s="15">
        <f>[40]Agosto!$F$15</f>
        <v>78</v>
      </c>
      <c r="M44" s="15">
        <f>[40]Agosto!$F$16</f>
        <v>67</v>
      </c>
      <c r="N44" s="15">
        <f>[40]Agosto!$F$17</f>
        <v>61</v>
      </c>
      <c r="O44" s="15">
        <f>[40]Agosto!$F$18</f>
        <v>69</v>
      </c>
      <c r="P44" s="15">
        <f>[40]Agosto!$F$19</f>
        <v>74</v>
      </c>
      <c r="Q44" s="15">
        <f>[40]Agosto!$F$20</f>
        <v>82</v>
      </c>
      <c r="R44" s="15">
        <f>[40]Agosto!$F$21</f>
        <v>83</v>
      </c>
      <c r="S44" s="15">
        <f>[40]Agosto!$F$22</f>
        <v>76</v>
      </c>
      <c r="T44" s="15">
        <f>[40]Agosto!$F$23</f>
        <v>71</v>
      </c>
      <c r="U44" s="15">
        <f>[40]Agosto!$F$24</f>
        <v>75</v>
      </c>
      <c r="V44" s="15">
        <f>[40]Agosto!$F$25</f>
        <v>77</v>
      </c>
      <c r="W44" s="15">
        <f>[40]Agosto!$F$26</f>
        <v>82</v>
      </c>
      <c r="X44" s="15">
        <f>[40]Agosto!$F$27</f>
        <v>90</v>
      </c>
      <c r="Y44" s="15">
        <f>[40]Agosto!$F$28</f>
        <v>70</v>
      </c>
      <c r="Z44" s="15">
        <f>[40]Agosto!$F$29</f>
        <v>69</v>
      </c>
      <c r="AA44" s="15">
        <f>[40]Agosto!$F$30</f>
        <v>69</v>
      </c>
      <c r="AB44" s="15">
        <f>[40]Agosto!$F$31</f>
        <v>77</v>
      </c>
      <c r="AC44" s="15">
        <f>[40]Agosto!$F$32</f>
        <v>70</v>
      </c>
      <c r="AD44" s="15">
        <f>[40]Agosto!$F$33</f>
        <v>72</v>
      </c>
      <c r="AE44" s="15">
        <f>[40]Agosto!$F$34</f>
        <v>57</v>
      </c>
      <c r="AF44" s="15">
        <f>[40]Agosto!$F$35</f>
        <v>59</v>
      </c>
      <c r="AG44" s="22">
        <f t="shared" si="12"/>
        <v>90</v>
      </c>
      <c r="AH44" s="91">
        <f t="shared" si="11"/>
        <v>74.58064516129032</v>
      </c>
    </row>
    <row r="45" spans="1:34" ht="17.100000000000001" customHeight="1" x14ac:dyDescent="0.2">
      <c r="A45" s="89" t="s">
        <v>157</v>
      </c>
      <c r="B45" s="15">
        <f>[41]Agosto!$F$5</f>
        <v>76</v>
      </c>
      <c r="C45" s="15">
        <f>[41]Agosto!$F$6</f>
        <v>79</v>
      </c>
      <c r="D45" s="15">
        <f>[41]Agosto!$F$7</f>
        <v>95</v>
      </c>
      <c r="E45" s="15">
        <f>[41]Agosto!$F$8</f>
        <v>96</v>
      </c>
      <c r="F45" s="15">
        <f>[41]Agosto!$F$9</f>
        <v>98</v>
      </c>
      <c r="G45" s="15">
        <f>[41]Agosto!$F$10</f>
        <v>98</v>
      </c>
      <c r="H45" s="15">
        <f>[41]Agosto!$F$11</f>
        <v>97</v>
      </c>
      <c r="I45" s="15">
        <f>[41]Agosto!$F$12</f>
        <v>98</v>
      </c>
      <c r="J45" s="15">
        <f>[41]Agosto!$F$13</f>
        <v>98</v>
      </c>
      <c r="K45" s="15">
        <f>[41]Agosto!$F$14</f>
        <v>98</v>
      </c>
      <c r="L45" s="15">
        <f>[41]Agosto!$F$15</f>
        <v>97</v>
      </c>
      <c r="M45" s="15">
        <f>[41]Agosto!$F$16</f>
        <v>86</v>
      </c>
      <c r="N45" s="15">
        <f>[41]Agosto!$F$17</f>
        <v>80</v>
      </c>
      <c r="O45" s="15">
        <f>[41]Agosto!$F$18</f>
        <v>80</v>
      </c>
      <c r="P45" s="15">
        <f>[41]Agosto!$F$19</f>
        <v>88</v>
      </c>
      <c r="Q45" s="15">
        <f>[41]Agosto!$F$20</f>
        <v>97</v>
      </c>
      <c r="R45" s="15">
        <f>[41]Agosto!$F$21</f>
        <v>95</v>
      </c>
      <c r="S45" s="15">
        <f>[41]Agosto!$F$22</f>
        <v>87</v>
      </c>
      <c r="T45" s="15">
        <f>[41]Agosto!$F$23</f>
        <v>74</v>
      </c>
      <c r="U45" s="15">
        <f>[41]Agosto!$F$24</f>
        <v>86</v>
      </c>
      <c r="V45" s="15">
        <f>[41]Agosto!$F$25</f>
        <v>92</v>
      </c>
      <c r="W45" s="15">
        <f>[41]Agosto!$F$26</f>
        <v>98</v>
      </c>
      <c r="X45" s="15">
        <f>[41]Agosto!$F$27</f>
        <v>99</v>
      </c>
      <c r="Y45" s="15">
        <f>[41]Agosto!$F$28</f>
        <v>73</v>
      </c>
      <c r="Z45" s="15">
        <f>[41]Agosto!$F$29</f>
        <v>97</v>
      </c>
      <c r="AA45" s="15">
        <f>[41]Agosto!$F$30</f>
        <v>81</v>
      </c>
      <c r="AB45" s="15">
        <f>[41]Agosto!$F$31</f>
        <v>90</v>
      </c>
      <c r="AC45" s="15">
        <f>[41]Agosto!$F$32</f>
        <v>82</v>
      </c>
      <c r="AD45" s="15">
        <f>[41]Agosto!$F$33</f>
        <v>78</v>
      </c>
      <c r="AE45" s="15">
        <f>[41]Agosto!$F$34</f>
        <v>51</v>
      </c>
      <c r="AF45" s="15">
        <f>[41]Agosto!$F$35</f>
        <v>53</v>
      </c>
      <c r="AG45" s="22">
        <f>MAX(B45:AF45)</f>
        <v>99</v>
      </c>
      <c r="AH45" s="91">
        <f>AVERAGE(B45:AF45)</f>
        <v>87</v>
      </c>
    </row>
    <row r="46" spans="1:34" ht="17.100000000000001" customHeight="1" x14ac:dyDescent="0.2">
      <c r="A46" s="89" t="s">
        <v>158</v>
      </c>
      <c r="B46" s="15">
        <f>[42]Agosto!$F$5</f>
        <v>97</v>
      </c>
      <c r="C46" s="15">
        <f>[42]Agosto!$F$6</f>
        <v>97</v>
      </c>
      <c r="D46" s="15">
        <f>[42]Agosto!$F$7</f>
        <v>96</v>
      </c>
      <c r="E46" s="15">
        <f>[42]Agosto!$F$8</f>
        <v>91</v>
      </c>
      <c r="F46" s="15">
        <f>[42]Agosto!$F$9</f>
        <v>94</v>
      </c>
      <c r="G46" s="15">
        <f>[42]Agosto!$F$10</f>
        <v>95</v>
      </c>
      <c r="H46" s="15">
        <f>[42]Agosto!$F$11</f>
        <v>96</v>
      </c>
      <c r="I46" s="15">
        <f>[42]Agosto!$F$12</f>
        <v>95</v>
      </c>
      <c r="J46" s="15">
        <f>[42]Agosto!$F$13</f>
        <v>90</v>
      </c>
      <c r="K46" s="15">
        <f>[42]Agosto!$F$14</f>
        <v>93</v>
      </c>
      <c r="L46" s="15">
        <f>[42]Agosto!$F$15</f>
        <v>94</v>
      </c>
      <c r="M46" s="15">
        <f>[42]Agosto!$F$16</f>
        <v>94</v>
      </c>
      <c r="N46" s="15">
        <f>[42]Agosto!$F$17</f>
        <v>95</v>
      </c>
      <c r="O46" s="15">
        <f>[42]Agosto!$F$18</f>
        <v>94</v>
      </c>
      <c r="P46" s="15">
        <f>[42]Agosto!$F$19</f>
        <v>86</v>
      </c>
      <c r="Q46" s="15">
        <f>[42]Agosto!$F$20</f>
        <v>76</v>
      </c>
      <c r="R46" s="15">
        <f>[42]Agosto!$F$21</f>
        <v>89</v>
      </c>
      <c r="S46" s="15">
        <f>[42]Agosto!$F$22</f>
        <v>84</v>
      </c>
      <c r="T46" s="15">
        <f>[42]Agosto!$F$23</f>
        <v>92</v>
      </c>
      <c r="U46" s="15">
        <f>[42]Agosto!$F$24</f>
        <v>90</v>
      </c>
      <c r="V46" s="15">
        <f>[42]Agosto!$F$25</f>
        <v>90</v>
      </c>
      <c r="W46" s="15">
        <f>[42]Agosto!$F$26</f>
        <v>93</v>
      </c>
      <c r="X46" s="15">
        <f>[42]Agosto!$F$27</f>
        <v>92</v>
      </c>
      <c r="Y46" s="15">
        <f>[42]Agosto!$F$28</f>
        <v>92</v>
      </c>
      <c r="Z46" s="15">
        <f>[42]Agosto!$F$29</f>
        <v>97</v>
      </c>
      <c r="AA46" s="15">
        <f>[42]Agosto!$F$30</f>
        <v>90</v>
      </c>
      <c r="AB46" s="15">
        <f>[42]Agosto!$F$31</f>
        <v>93</v>
      </c>
      <c r="AC46" s="15">
        <f>[42]Agosto!$F$32</f>
        <v>95</v>
      </c>
      <c r="AD46" s="15">
        <f>[42]Agosto!$F$33</f>
        <v>94</v>
      </c>
      <c r="AE46" s="15">
        <f>[42]Agosto!$F$34</f>
        <v>95</v>
      </c>
      <c r="AF46" s="15">
        <f>[42]Agosto!$F$35</f>
        <v>93</v>
      </c>
      <c r="AG46" s="22">
        <f>MAX(B46:AF46)</f>
        <v>97</v>
      </c>
      <c r="AH46" s="91">
        <f>AVERAGE(B46:AF46)</f>
        <v>92.322580645161295</v>
      </c>
    </row>
    <row r="47" spans="1:34" ht="17.100000000000001" customHeight="1" x14ac:dyDescent="0.2">
      <c r="A47" s="89" t="s">
        <v>159</v>
      </c>
      <c r="B47" s="15">
        <f>[43]Agosto!$F$5</f>
        <v>75</v>
      </c>
      <c r="C47" s="15">
        <f>[43]Agosto!$F$6</f>
        <v>85</v>
      </c>
      <c r="D47" s="15">
        <f>[43]Agosto!$F$7</f>
        <v>88</v>
      </c>
      <c r="E47" s="15">
        <f>[43]Agosto!$F$8</f>
        <v>95</v>
      </c>
      <c r="F47" s="15">
        <f>[43]Agosto!$F$9</f>
        <v>98</v>
      </c>
      <c r="G47" s="15">
        <f>[43]Agosto!$F$10</f>
        <v>98</v>
      </c>
      <c r="H47" s="15">
        <f>[43]Agosto!$F$11</f>
        <v>93</v>
      </c>
      <c r="I47" s="15">
        <f>[43]Agosto!$F$12</f>
        <v>95</v>
      </c>
      <c r="J47" s="15">
        <f>[43]Agosto!$F$13</f>
        <v>97</v>
      </c>
      <c r="K47" s="15">
        <f>[43]Agosto!$F$14</f>
        <v>94</v>
      </c>
      <c r="L47" s="15">
        <f>[43]Agosto!$F$15</f>
        <v>97</v>
      </c>
      <c r="M47" s="15">
        <f>[43]Agosto!$F$16</f>
        <v>92</v>
      </c>
      <c r="N47" s="15">
        <f>[43]Agosto!$F$17</f>
        <v>94</v>
      </c>
      <c r="O47" s="15">
        <f>[43]Agosto!$F$18</f>
        <v>94</v>
      </c>
      <c r="P47" s="15">
        <f>[43]Agosto!$F$19</f>
        <v>85</v>
      </c>
      <c r="Q47" s="15">
        <f>[43]Agosto!$F$20</f>
        <v>87</v>
      </c>
      <c r="R47" s="15">
        <f>[43]Agosto!$F$21</f>
        <v>98</v>
      </c>
      <c r="S47" s="15">
        <f>[43]Agosto!$F$22</f>
        <v>88</v>
      </c>
      <c r="T47" s="15">
        <f>[43]Agosto!$F$23</f>
        <v>84</v>
      </c>
      <c r="U47" s="15">
        <f>[43]Agosto!$F$24</f>
        <v>81</v>
      </c>
      <c r="V47" s="15">
        <f>[43]Agosto!$F$25</f>
        <v>87</v>
      </c>
      <c r="W47" s="15">
        <f>[43]Agosto!$F$26</f>
        <v>98</v>
      </c>
      <c r="X47" s="15">
        <f>[43]Agosto!$F$27</f>
        <v>99</v>
      </c>
      <c r="Y47" s="15">
        <f>[43]Agosto!$F$28</f>
        <v>94</v>
      </c>
      <c r="Z47" s="15">
        <f>[43]Agosto!$F$29</f>
        <v>87</v>
      </c>
      <c r="AA47" s="15">
        <f>[43]Agosto!$F$30</f>
        <v>65</v>
      </c>
      <c r="AB47" s="15">
        <f>[43]Agosto!$F$31</f>
        <v>84</v>
      </c>
      <c r="AC47" s="15">
        <f>[43]Agosto!$F$32</f>
        <v>85</v>
      </c>
      <c r="AD47" s="15">
        <f>[43]Agosto!$F$33</f>
        <v>75</v>
      </c>
      <c r="AE47" s="15">
        <f>[43]Agosto!$F$34</f>
        <v>68</v>
      </c>
      <c r="AF47" s="15">
        <f>[43]Agosto!$F$35</f>
        <v>84</v>
      </c>
      <c r="AG47" s="22">
        <f>MAX(B47:AF47)</f>
        <v>99</v>
      </c>
      <c r="AH47" s="91">
        <f>AVERAGE(B47:AF47)</f>
        <v>88.516129032258064</v>
      </c>
    </row>
    <row r="48" spans="1:34" ht="17.100000000000001" customHeight="1" x14ac:dyDescent="0.2">
      <c r="A48" s="89" t="s">
        <v>160</v>
      </c>
      <c r="B48" s="15">
        <f>[44]Agosto!$F$5</f>
        <v>88</v>
      </c>
      <c r="C48" s="15">
        <f>[44]Agosto!$F$6</f>
        <v>80</v>
      </c>
      <c r="D48" s="15">
        <f>[44]Agosto!$F$7</f>
        <v>88</v>
      </c>
      <c r="E48" s="15">
        <f>[44]Agosto!$F$8</f>
        <v>93</v>
      </c>
      <c r="F48" s="15">
        <f>[44]Agosto!$F$9</f>
        <v>97</v>
      </c>
      <c r="G48" s="15">
        <f>[44]Agosto!$F$10</f>
        <v>97</v>
      </c>
      <c r="H48" s="15">
        <f>[44]Agosto!$F$11</f>
        <v>96</v>
      </c>
      <c r="I48" s="15">
        <f>[44]Agosto!$F$12</f>
        <v>91</v>
      </c>
      <c r="J48" s="15">
        <f>[44]Agosto!$F$13</f>
        <v>96</v>
      </c>
      <c r="K48" s="15">
        <f>[44]Agosto!$F$14</f>
        <v>98</v>
      </c>
      <c r="L48" s="15">
        <f>[44]Agosto!$F$15</f>
        <v>98</v>
      </c>
      <c r="M48" s="15">
        <f>[44]Agosto!$F$16</f>
        <v>95</v>
      </c>
      <c r="N48" s="15">
        <f>[44]Agosto!$F$17</f>
        <v>89</v>
      </c>
      <c r="O48" s="15">
        <f>[44]Agosto!$F$18</f>
        <v>90</v>
      </c>
      <c r="P48" s="15">
        <f>[44]Agosto!$F$19</f>
        <v>94</v>
      </c>
      <c r="Q48" s="15">
        <f>[44]Agosto!$F$20</f>
        <v>89</v>
      </c>
      <c r="R48" s="15">
        <f>[44]Agosto!$F$21</f>
        <v>98</v>
      </c>
      <c r="S48" s="15">
        <f>[44]Agosto!$F$22</f>
        <v>89</v>
      </c>
      <c r="T48" s="15">
        <f>[44]Agosto!$F$23</f>
        <v>86</v>
      </c>
      <c r="U48" s="15">
        <f>[44]Agosto!$F$24</f>
        <v>89</v>
      </c>
      <c r="V48" s="15">
        <f>[44]Agosto!$F$25</f>
        <v>92</v>
      </c>
      <c r="W48" s="15">
        <f>[44]Agosto!$F$26</f>
        <v>97</v>
      </c>
      <c r="X48" s="15">
        <f>[44]Agosto!$F$27</f>
        <v>99</v>
      </c>
      <c r="Y48" s="15">
        <f>[44]Agosto!$F$28</f>
        <v>86</v>
      </c>
      <c r="Z48" s="15">
        <f>[44]Agosto!$F$29</f>
        <v>82</v>
      </c>
      <c r="AA48" s="15">
        <f>[44]Agosto!$F$30</f>
        <v>89</v>
      </c>
      <c r="AB48" s="15">
        <f>[44]Agosto!$F$31</f>
        <v>94</v>
      </c>
      <c r="AC48" s="15">
        <f>[44]Agosto!$F$32</f>
        <v>89</v>
      </c>
      <c r="AD48" s="15">
        <f>[44]Agosto!$F$33</f>
        <v>78</v>
      </c>
      <c r="AE48" s="15">
        <f>[44]Agosto!$F$34</f>
        <v>61</v>
      </c>
      <c r="AF48" s="15">
        <f>[44]Agosto!$F$35</f>
        <v>82</v>
      </c>
      <c r="AG48" s="22">
        <f>MAX(B48:AF48)</f>
        <v>99</v>
      </c>
      <c r="AH48" s="91">
        <f>AVERAGE(B48:AF48)</f>
        <v>90</v>
      </c>
    </row>
    <row r="49" spans="1:35" ht="17.100000000000001" customHeight="1" x14ac:dyDescent="0.2">
      <c r="A49" s="89" t="s">
        <v>161</v>
      </c>
      <c r="B49" s="15">
        <f>[45]Agosto!$F$5</f>
        <v>70</v>
      </c>
      <c r="C49" s="15">
        <f>[45]Agosto!$F$6</f>
        <v>78</v>
      </c>
      <c r="D49" s="15">
        <f>[45]Agosto!$F$7</f>
        <v>88</v>
      </c>
      <c r="E49" s="15">
        <f>[45]Agosto!$F$8</f>
        <v>95</v>
      </c>
      <c r="F49" s="15">
        <f>[45]Agosto!$F$9</f>
        <v>96</v>
      </c>
      <c r="G49" s="15">
        <f>[45]Agosto!$F$10</f>
        <v>92</v>
      </c>
      <c r="H49" s="15">
        <f>[45]Agosto!$F$11</f>
        <v>95</v>
      </c>
      <c r="I49" s="15">
        <f>[45]Agosto!$F$12</f>
        <v>93</v>
      </c>
      <c r="J49" s="15">
        <f>[45]Agosto!$F$13</f>
        <v>95</v>
      </c>
      <c r="K49" s="15">
        <f>[45]Agosto!$F$14</f>
        <v>97</v>
      </c>
      <c r="L49" s="15">
        <f>[45]Agosto!$F$15</f>
        <v>94</v>
      </c>
      <c r="M49" s="15">
        <f>[45]Agosto!$F$16</f>
        <v>86</v>
      </c>
      <c r="N49" s="15">
        <f>[45]Agosto!$F$17</f>
        <v>77</v>
      </c>
      <c r="O49" s="15">
        <f>[45]Agosto!$F$18</f>
        <v>87</v>
      </c>
      <c r="P49" s="15">
        <f>[45]Agosto!$F$19</f>
        <v>80</v>
      </c>
      <c r="Q49" s="15">
        <f>[45]Agosto!$F$20</f>
        <v>81</v>
      </c>
      <c r="R49" s="15">
        <f>[45]Agosto!$F$21</f>
        <v>91</v>
      </c>
      <c r="S49" s="15">
        <f>[45]Agosto!$F$22</f>
        <v>83</v>
      </c>
      <c r="T49" s="15">
        <f>[45]Agosto!$F$23</f>
        <v>81</v>
      </c>
      <c r="U49" s="15">
        <f>[45]Agosto!$F$24</f>
        <v>80</v>
      </c>
      <c r="V49" s="15">
        <f>[45]Agosto!$F$25</f>
        <v>87</v>
      </c>
      <c r="W49" s="15">
        <f>[45]Agosto!$F$26</f>
        <v>89</v>
      </c>
      <c r="X49" s="15">
        <f>[45]Agosto!$F$27</f>
        <v>98</v>
      </c>
      <c r="Y49" s="15">
        <f>[45]Agosto!$F$28</f>
        <v>83</v>
      </c>
      <c r="Z49" s="15">
        <f>[45]Agosto!$F$29</f>
        <v>91</v>
      </c>
      <c r="AA49" s="15">
        <f>[45]Agosto!$F$30</f>
        <v>82</v>
      </c>
      <c r="AB49" s="15">
        <f>[45]Agosto!$F$31</f>
        <v>85</v>
      </c>
      <c r="AC49" s="15">
        <f>[45]Agosto!$F$32</f>
        <v>83</v>
      </c>
      <c r="AD49" s="15">
        <f>[45]Agosto!$F$33</f>
        <v>77</v>
      </c>
      <c r="AE49" s="15">
        <f>[45]Agosto!$F$34</f>
        <v>75</v>
      </c>
      <c r="AF49" s="15">
        <f>[45]Agosto!$F$35</f>
        <v>70</v>
      </c>
      <c r="AG49" s="22">
        <f>MAX(B49:AF49)</f>
        <v>98</v>
      </c>
      <c r="AH49" s="91">
        <f>AVERAGE(B49:AF49)</f>
        <v>85.774193548387103</v>
      </c>
    </row>
    <row r="50" spans="1:35" s="5" customFormat="1" ht="17.100000000000001" customHeight="1" x14ac:dyDescent="0.2">
      <c r="A50" s="92" t="s">
        <v>33</v>
      </c>
      <c r="B50" s="19">
        <f t="shared" ref="B50:AG50" si="13">MAX(B5:B49)</f>
        <v>97</v>
      </c>
      <c r="C50" s="19">
        <f t="shared" si="13"/>
        <v>98</v>
      </c>
      <c r="D50" s="19">
        <f t="shared" si="13"/>
        <v>100</v>
      </c>
      <c r="E50" s="19">
        <f t="shared" si="13"/>
        <v>100</v>
      </c>
      <c r="F50" s="19">
        <f t="shared" si="13"/>
        <v>100</v>
      </c>
      <c r="G50" s="19">
        <f t="shared" si="13"/>
        <v>100</v>
      </c>
      <c r="H50" s="19">
        <f t="shared" si="13"/>
        <v>100</v>
      </c>
      <c r="I50" s="19">
        <f t="shared" si="13"/>
        <v>100</v>
      </c>
      <c r="J50" s="19">
        <f t="shared" si="13"/>
        <v>100</v>
      </c>
      <c r="K50" s="19">
        <f t="shared" si="13"/>
        <v>100</v>
      </c>
      <c r="L50" s="19">
        <f t="shared" si="13"/>
        <v>100</v>
      </c>
      <c r="M50" s="19">
        <f t="shared" si="13"/>
        <v>99</v>
      </c>
      <c r="N50" s="19">
        <f t="shared" si="13"/>
        <v>96</v>
      </c>
      <c r="O50" s="19">
        <f t="shared" si="13"/>
        <v>99</v>
      </c>
      <c r="P50" s="19">
        <f t="shared" si="13"/>
        <v>100</v>
      </c>
      <c r="Q50" s="19">
        <f t="shared" si="13"/>
        <v>100</v>
      </c>
      <c r="R50" s="19">
        <f t="shared" si="13"/>
        <v>100</v>
      </c>
      <c r="S50" s="19">
        <f t="shared" si="13"/>
        <v>96</v>
      </c>
      <c r="T50" s="19">
        <f t="shared" si="13"/>
        <v>100</v>
      </c>
      <c r="U50" s="19">
        <f t="shared" si="13"/>
        <v>100</v>
      </c>
      <c r="V50" s="19">
        <f t="shared" si="13"/>
        <v>100</v>
      </c>
      <c r="W50" s="19">
        <f t="shared" si="13"/>
        <v>100</v>
      </c>
      <c r="X50" s="19">
        <f t="shared" si="13"/>
        <v>100</v>
      </c>
      <c r="Y50" s="19">
        <f t="shared" si="13"/>
        <v>97</v>
      </c>
      <c r="Z50" s="19">
        <f t="shared" si="13"/>
        <v>100</v>
      </c>
      <c r="AA50" s="19">
        <f t="shared" si="13"/>
        <v>90</v>
      </c>
      <c r="AB50" s="19">
        <f t="shared" si="13"/>
        <v>96</v>
      </c>
      <c r="AC50" s="19">
        <f t="shared" si="13"/>
        <v>95</v>
      </c>
      <c r="AD50" s="19">
        <f t="shared" si="13"/>
        <v>94</v>
      </c>
      <c r="AE50" s="19">
        <f t="shared" si="13"/>
        <v>95</v>
      </c>
      <c r="AF50" s="19">
        <f t="shared" si="13"/>
        <v>93</v>
      </c>
      <c r="AG50" s="22">
        <f t="shared" si="13"/>
        <v>100</v>
      </c>
      <c r="AH50" s="90">
        <f>AVERAGE(AH5:AH49)</f>
        <v>85.632966706099069</v>
      </c>
      <c r="AI50" s="8"/>
    </row>
    <row r="51" spans="1:35" x14ac:dyDescent="0.2">
      <c r="A51" s="63"/>
      <c r="B51" s="64"/>
      <c r="C51" s="64"/>
      <c r="D51" s="64" t="s">
        <v>136</v>
      </c>
      <c r="E51" s="64"/>
      <c r="F51" s="64"/>
      <c r="G51" s="64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6"/>
      <c r="AE51" s="76"/>
      <c r="AF51" s="77"/>
      <c r="AG51" s="77"/>
      <c r="AH51" s="75"/>
      <c r="AI51"/>
    </row>
    <row r="52" spans="1:35" x14ac:dyDescent="0.2">
      <c r="A52" s="63"/>
      <c r="B52" s="65" t="s">
        <v>137</v>
      </c>
      <c r="C52" s="65"/>
      <c r="D52" s="65"/>
      <c r="E52" s="65"/>
      <c r="F52" s="65"/>
      <c r="G52" s="65"/>
      <c r="H52" s="65"/>
      <c r="I52" s="65"/>
      <c r="J52" s="79"/>
      <c r="K52" s="79"/>
      <c r="L52" s="79"/>
      <c r="M52" s="79" t="s">
        <v>49</v>
      </c>
      <c r="N52" s="79"/>
      <c r="O52" s="79"/>
      <c r="P52" s="79"/>
      <c r="Q52" s="79"/>
      <c r="R52" s="79"/>
      <c r="S52" s="79"/>
      <c r="T52" s="131" t="s">
        <v>132</v>
      </c>
      <c r="U52" s="131"/>
      <c r="V52" s="131"/>
      <c r="W52" s="131"/>
      <c r="X52" s="131"/>
      <c r="Y52" s="79"/>
      <c r="Z52" s="79"/>
      <c r="AA52" s="79"/>
      <c r="AB52" s="79"/>
      <c r="AC52" s="79"/>
      <c r="AD52" s="79"/>
      <c r="AE52" s="79"/>
      <c r="AF52" s="79"/>
      <c r="AG52" s="72"/>
      <c r="AH52" s="68"/>
      <c r="AI52"/>
    </row>
    <row r="53" spans="1:35" x14ac:dyDescent="0.2">
      <c r="A53" s="67"/>
      <c r="B53" s="79"/>
      <c r="C53" s="79"/>
      <c r="D53" s="79"/>
      <c r="E53" s="79"/>
      <c r="F53" s="79"/>
      <c r="G53" s="79"/>
      <c r="H53" s="79"/>
      <c r="I53" s="79"/>
      <c r="J53" s="80"/>
      <c r="K53" s="80"/>
      <c r="L53" s="80"/>
      <c r="M53" s="80" t="s">
        <v>50</v>
      </c>
      <c r="N53" s="80"/>
      <c r="O53" s="80"/>
      <c r="P53" s="80"/>
      <c r="Q53" s="79"/>
      <c r="R53" s="79"/>
      <c r="S53" s="79"/>
      <c r="T53" s="132" t="s">
        <v>133</v>
      </c>
      <c r="U53" s="132"/>
      <c r="V53" s="132"/>
      <c r="W53" s="132"/>
      <c r="X53" s="132"/>
      <c r="Y53" s="79"/>
      <c r="Z53" s="79"/>
      <c r="AA53" s="79"/>
      <c r="AB53" s="79"/>
      <c r="AC53" s="79"/>
      <c r="AD53" s="76"/>
      <c r="AE53" s="64"/>
      <c r="AF53" s="64"/>
      <c r="AG53" s="79"/>
      <c r="AH53" s="68"/>
      <c r="AI53" s="2"/>
    </row>
    <row r="54" spans="1:35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6"/>
      <c r="AE54" s="76"/>
      <c r="AF54" s="77"/>
      <c r="AG54" s="80"/>
      <c r="AH54" s="85"/>
      <c r="AI54" s="2"/>
    </row>
    <row r="55" spans="1:35" x14ac:dyDescent="0.2">
      <c r="A55" s="67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2"/>
      <c r="AH55" s="86"/>
    </row>
    <row r="56" spans="1:35" ht="13.5" thickBot="1" x14ac:dyDescent="0.25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81"/>
      <c r="AH56" s="87"/>
    </row>
    <row r="59" spans="1:35" x14ac:dyDescent="0.2">
      <c r="G59" s="2" t="s">
        <v>51</v>
      </c>
      <c r="O59" s="2" t="s">
        <v>51</v>
      </c>
    </row>
    <row r="61" spans="1:35" x14ac:dyDescent="0.2">
      <c r="J61" s="2" t="s">
        <v>51</v>
      </c>
      <c r="AE61" s="2" t="s">
        <v>51</v>
      </c>
    </row>
    <row r="65" spans="10:20" x14ac:dyDescent="0.2">
      <c r="T65" s="2" t="s">
        <v>51</v>
      </c>
    </row>
    <row r="70" spans="10:20" x14ac:dyDescent="0.2">
      <c r="J70" s="2" t="s">
        <v>51</v>
      </c>
    </row>
  </sheetData>
  <sheetProtection algorithmName="SHA-512" hashValue="Gq/XO9vmVnNjCy8qklc2zI3NHpQ1sBZaX65bkIN3nXTyDi7eVOJrYwjyUHShhH7EhMO+OnEnTsxhcm4MTNupCQ==" saltValue="uOL9zve1ugOiPypRPJ8IdA==" spinCount="100000" sheet="1" objects="1" scenarios="1"/>
  <mergeCells count="36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T52:X52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zoomScale="90" zoomScaleNormal="90" workbookViewId="0">
      <selection activeCell="S65" sqref="S65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0" width="5.140625" style="2" customWidth="1"/>
    <col min="21" max="21" width="6.5703125" style="2" customWidth="1"/>
    <col min="22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6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5" ht="20.100000000000001" customHeight="1" x14ac:dyDescent="0.2">
      <c r="A1" s="137" t="s">
        <v>27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9"/>
    </row>
    <row r="2" spans="1:35" s="4" customFormat="1" ht="20.100000000000001" customHeight="1" x14ac:dyDescent="0.2">
      <c r="A2" s="140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6"/>
    </row>
    <row r="3" spans="1:35" s="5" customFormat="1" ht="20.100000000000001" customHeight="1" x14ac:dyDescent="0.2">
      <c r="A3" s="140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20" t="s">
        <v>40</v>
      </c>
      <c r="AH3" s="88" t="s">
        <v>38</v>
      </c>
    </row>
    <row r="4" spans="1:35" s="5" customFormat="1" ht="20.100000000000001" customHeight="1" x14ac:dyDescent="0.2">
      <c r="A4" s="14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20" t="s">
        <v>37</v>
      </c>
      <c r="AH4" s="88" t="s">
        <v>37</v>
      </c>
    </row>
    <row r="5" spans="1:35" s="5" customFormat="1" ht="20.100000000000001" customHeight="1" x14ac:dyDescent="0.2">
      <c r="A5" s="129" t="s">
        <v>44</v>
      </c>
      <c r="B5" s="15">
        <f>[1]Agosto!$G$5</f>
        <v>34</v>
      </c>
      <c r="C5" s="15">
        <f>[1]Agosto!$G$6</f>
        <v>43</v>
      </c>
      <c r="D5" s="15">
        <f>[1]Agosto!$G$7</f>
        <v>37</v>
      </c>
      <c r="E5" s="15">
        <f>[1]Agosto!$G$8</f>
        <v>60</v>
      </c>
      <c r="F5" s="15">
        <f>[1]Agosto!$G$9</f>
        <v>68</v>
      </c>
      <c r="G5" s="15">
        <f>[1]Agosto!$G$10</f>
        <v>74</v>
      </c>
      <c r="H5" s="15">
        <f>[1]Agosto!$G$11</f>
        <v>54</v>
      </c>
      <c r="I5" s="15">
        <f>[1]Agosto!$G$12</f>
        <v>38</v>
      </c>
      <c r="J5" s="15">
        <f>[1]Agosto!$G$13</f>
        <v>34</v>
      </c>
      <c r="K5" s="15">
        <f>[1]Agosto!$G$14</f>
        <v>26</v>
      </c>
      <c r="L5" s="15">
        <f>[1]Agosto!$G$15</f>
        <v>13</v>
      </c>
      <c r="M5" s="15">
        <f>[1]Agosto!$G$16</f>
        <v>14</v>
      </c>
      <c r="N5" s="15">
        <f>[1]Agosto!$G$17</f>
        <v>17</v>
      </c>
      <c r="O5" s="15">
        <f>[1]Agosto!$G$18</f>
        <v>11</v>
      </c>
      <c r="P5" s="15">
        <f>[1]Agosto!$G$19</f>
        <v>21</v>
      </c>
      <c r="Q5" s="15">
        <f>[1]Agosto!$G$20</f>
        <v>42</v>
      </c>
      <c r="R5" s="15">
        <f>[1]Agosto!$G$21</f>
        <v>31</v>
      </c>
      <c r="S5" s="15">
        <f>[1]Agosto!$G$22</f>
        <v>22</v>
      </c>
      <c r="T5" s="15">
        <f>[1]Agosto!$G$23</f>
        <v>18</v>
      </c>
      <c r="U5" s="15">
        <f>[1]Agosto!$G$24</f>
        <v>20</v>
      </c>
      <c r="V5" s="15">
        <f>[1]Agosto!$G$25</f>
        <v>48</v>
      </c>
      <c r="W5" s="15">
        <f>[1]Agosto!$G$26</f>
        <v>62</v>
      </c>
      <c r="X5" s="15">
        <f>[1]Agosto!$G$27</f>
        <v>25</v>
      </c>
      <c r="Y5" s="15">
        <f>[1]Agosto!$G$28</f>
        <v>23</v>
      </c>
      <c r="Z5" s="15">
        <f>[1]Agosto!$G$29</f>
        <v>37</v>
      </c>
      <c r="AA5" s="15">
        <f>[1]Agosto!$G$30</f>
        <v>15</v>
      </c>
      <c r="AB5" s="15">
        <f>[1]Agosto!$G$31</f>
        <v>26</v>
      </c>
      <c r="AC5" s="15">
        <f>[1]Agosto!$G$32</f>
        <v>18</v>
      </c>
      <c r="AD5" s="15">
        <f>[1]Agosto!$G$33</f>
        <v>16</v>
      </c>
      <c r="AE5" s="15">
        <f>[1]Agosto!$G$34</f>
        <v>15</v>
      </c>
      <c r="AF5" s="15">
        <f>[1]Agosto!$G$35</f>
        <v>18</v>
      </c>
      <c r="AG5" s="21">
        <f>MIN(B5:AF5)</f>
        <v>11</v>
      </c>
      <c r="AH5" s="100">
        <f>AVERAGE(B5:AF5)</f>
        <v>31.612903225806452</v>
      </c>
    </row>
    <row r="6" spans="1:35" ht="17.100000000000001" customHeight="1" x14ac:dyDescent="0.2">
      <c r="A6" s="129" t="s">
        <v>0</v>
      </c>
      <c r="B6" s="15">
        <f>[2]Agosto!$G$5</f>
        <v>25</v>
      </c>
      <c r="C6" s="15">
        <f>[2]Agosto!$G$6</f>
        <v>46</v>
      </c>
      <c r="D6" s="15">
        <f>[2]Agosto!$G$7</f>
        <v>91</v>
      </c>
      <c r="E6" s="15">
        <f>[2]Agosto!$G$8</f>
        <v>84</v>
      </c>
      <c r="F6" s="15">
        <f>[2]Agosto!$G$9</f>
        <v>69</v>
      </c>
      <c r="G6" s="15">
        <f>[2]Agosto!$G$10</f>
        <v>30</v>
      </c>
      <c r="H6" s="15">
        <f>[2]Agosto!$G$11</f>
        <v>58</v>
      </c>
      <c r="I6" s="15">
        <f>[2]Agosto!$G$12</f>
        <v>76</v>
      </c>
      <c r="J6" s="15">
        <f>[2]Agosto!$G$13</f>
        <v>22</v>
      </c>
      <c r="K6" s="15">
        <f>[2]Agosto!$G$14</f>
        <v>30</v>
      </c>
      <c r="L6" s="15">
        <f>[2]Agosto!$G$15</f>
        <v>15</v>
      </c>
      <c r="M6" s="15">
        <f>[2]Agosto!$G$16</f>
        <v>13</v>
      </c>
      <c r="N6" s="15">
        <f>[2]Agosto!$G$17</f>
        <v>21</v>
      </c>
      <c r="O6" s="15">
        <f>[2]Agosto!$G$18</f>
        <v>19</v>
      </c>
      <c r="P6" s="15">
        <f>[2]Agosto!$G$19</f>
        <v>54</v>
      </c>
      <c r="Q6" s="15">
        <f>[2]Agosto!$G$20</f>
        <v>39</v>
      </c>
      <c r="R6" s="15">
        <f>[2]Agosto!$G$21</f>
        <v>36</v>
      </c>
      <c r="S6" s="15">
        <f>[2]Agosto!$G$22</f>
        <v>25</v>
      </c>
      <c r="T6" s="15">
        <f>[2]Agosto!$G$23</f>
        <v>21</v>
      </c>
      <c r="U6" s="15">
        <f>[2]Agosto!$G$24</f>
        <v>60</v>
      </c>
      <c r="V6" s="15">
        <f>[2]Agosto!$G$25</f>
        <v>75</v>
      </c>
      <c r="W6" s="15">
        <f>[2]Agosto!$G$26</f>
        <v>65</v>
      </c>
      <c r="X6" s="15">
        <f>[2]Agosto!$G$27</f>
        <v>44</v>
      </c>
      <c r="Y6" s="15">
        <f>[2]Agosto!$G$28</f>
        <v>26</v>
      </c>
      <c r="Z6" s="15">
        <f>[2]Agosto!$G$29</f>
        <v>22</v>
      </c>
      <c r="AA6" s="15">
        <f>[2]Agosto!$G$30</f>
        <v>11</v>
      </c>
      <c r="AB6" s="15">
        <f>[2]Agosto!$G$31</f>
        <v>22</v>
      </c>
      <c r="AC6" s="15">
        <f>[2]Agosto!$G$32</f>
        <v>28</v>
      </c>
      <c r="AD6" s="15">
        <f>[2]Agosto!$G$33</f>
        <v>18</v>
      </c>
      <c r="AE6" s="15">
        <f>[2]Agosto!$G$34</f>
        <v>15</v>
      </c>
      <c r="AF6" s="15">
        <f>[2]Agosto!$G$35</f>
        <v>30</v>
      </c>
      <c r="AG6" s="22">
        <f>MIN(B6:AF6)</f>
        <v>11</v>
      </c>
      <c r="AH6" s="91">
        <f t="shared" ref="AH6:AH16" si="1">AVERAGE(B6:AF6)</f>
        <v>38.387096774193552</v>
      </c>
    </row>
    <row r="7" spans="1:35" ht="17.100000000000001" customHeight="1" x14ac:dyDescent="0.2">
      <c r="A7" s="129" t="s">
        <v>1</v>
      </c>
      <c r="B7" s="15">
        <f>[3]Agosto!$G$5</f>
        <v>30</v>
      </c>
      <c r="C7" s="15">
        <f>[3]Agosto!$G$6</f>
        <v>36</v>
      </c>
      <c r="D7" s="15">
        <f>[3]Agosto!$G$7</f>
        <v>58</v>
      </c>
      <c r="E7" s="15">
        <f>[3]Agosto!$G$8</f>
        <v>91</v>
      </c>
      <c r="F7" s="15">
        <f>[3]Agosto!$G$9</f>
        <v>93</v>
      </c>
      <c r="G7" s="15">
        <f>[3]Agosto!$G$10</f>
        <v>64</v>
      </c>
      <c r="H7" s="15">
        <f>[3]Agosto!$G$11</f>
        <v>48</v>
      </c>
      <c r="I7" s="15">
        <f>[3]Agosto!$G$12</f>
        <v>44</v>
      </c>
      <c r="J7" s="15">
        <f>[3]Agosto!$G$13</f>
        <v>23</v>
      </c>
      <c r="K7" s="15">
        <f>[3]Agosto!$G$14</f>
        <v>27</v>
      </c>
      <c r="L7" s="15">
        <f>[3]Agosto!$G$15</f>
        <v>20</v>
      </c>
      <c r="M7" s="15">
        <f>[3]Agosto!$G$16</f>
        <v>18</v>
      </c>
      <c r="N7" s="15">
        <f>[3]Agosto!$G$17</f>
        <v>18</v>
      </c>
      <c r="O7" s="15">
        <f>[3]Agosto!$G$18</f>
        <v>17</v>
      </c>
      <c r="P7" s="15">
        <f>[3]Agosto!$G$19</f>
        <v>54</v>
      </c>
      <c r="Q7" s="15">
        <f>[3]Agosto!$G$20</f>
        <v>46</v>
      </c>
      <c r="R7" s="15">
        <f>[3]Agosto!$G$21</f>
        <v>31</v>
      </c>
      <c r="S7" s="15">
        <f>[3]Agosto!$G$22</f>
        <v>20</v>
      </c>
      <c r="T7" s="15">
        <f>[3]Agosto!$G$23</f>
        <v>27</v>
      </c>
      <c r="U7" s="15">
        <f>[3]Agosto!$G$24</f>
        <v>50</v>
      </c>
      <c r="V7" s="15">
        <f>[3]Agosto!$G$25</f>
        <v>59</v>
      </c>
      <c r="W7" s="15">
        <f>[3]Agosto!$G$26</f>
        <v>89</v>
      </c>
      <c r="X7" s="15">
        <f>[3]Agosto!$G$27</f>
        <v>37</v>
      </c>
      <c r="Y7" s="15">
        <f>[3]Agosto!$G$28</f>
        <v>34</v>
      </c>
      <c r="Z7" s="15">
        <f>[3]Agosto!$G$29</f>
        <v>28</v>
      </c>
      <c r="AA7" s="15">
        <f>[3]Agosto!$G$30</f>
        <v>18</v>
      </c>
      <c r="AB7" s="15">
        <f>[3]Agosto!$G$31</f>
        <v>20</v>
      </c>
      <c r="AC7" s="15">
        <f>[3]Agosto!$G$32</f>
        <v>27</v>
      </c>
      <c r="AD7" s="15">
        <f>[3]Agosto!$G$33</f>
        <v>24</v>
      </c>
      <c r="AE7" s="15">
        <f>[3]Agosto!$G$34</f>
        <v>23</v>
      </c>
      <c r="AF7" s="15">
        <f>[3]Agosto!$G$35</f>
        <v>27</v>
      </c>
      <c r="AG7" s="22">
        <f t="shared" ref="AG7:AG16" si="2">MIN(B7:AF7)</f>
        <v>17</v>
      </c>
      <c r="AH7" s="91">
        <f t="shared" si="1"/>
        <v>38.741935483870968</v>
      </c>
    </row>
    <row r="8" spans="1:35" ht="17.100000000000001" customHeight="1" x14ac:dyDescent="0.2">
      <c r="A8" s="129" t="s">
        <v>71</v>
      </c>
      <c r="B8" s="15">
        <f>[4]Agosto!$G$5</f>
        <v>31</v>
      </c>
      <c r="C8" s="15">
        <f>[4]Agosto!$G$6</f>
        <v>38</v>
      </c>
      <c r="D8" s="15">
        <f>[4]Agosto!$G$7</f>
        <v>51</v>
      </c>
      <c r="E8" s="15">
        <f>[4]Agosto!$G$8</f>
        <v>66</v>
      </c>
      <c r="F8" s="15">
        <f>[4]Agosto!$G$9</f>
        <v>79</v>
      </c>
      <c r="G8" s="15">
        <f>[4]Agosto!$G$10</f>
        <v>90</v>
      </c>
      <c r="H8" s="15">
        <f>[4]Agosto!$G$11</f>
        <v>68</v>
      </c>
      <c r="I8" s="15">
        <f>[4]Agosto!$G$12</f>
        <v>58</v>
      </c>
      <c r="J8" s="15">
        <f>[4]Agosto!$G$13</f>
        <v>33</v>
      </c>
      <c r="K8" s="15">
        <f>[4]Agosto!$G$14</f>
        <v>34</v>
      </c>
      <c r="L8" s="15">
        <f>[4]Agosto!$G$15</f>
        <v>19</v>
      </c>
      <c r="M8" s="15">
        <f>[4]Agosto!$G$16</f>
        <v>14</v>
      </c>
      <c r="N8" s="15">
        <f>[4]Agosto!$G$17</f>
        <v>19</v>
      </c>
      <c r="O8" s="15">
        <f>[4]Agosto!$G$18</f>
        <v>21</v>
      </c>
      <c r="P8" s="15">
        <f>[4]Agosto!$G$19</f>
        <v>28</v>
      </c>
      <c r="Q8" s="15">
        <f>[4]Agosto!$G$20</f>
        <v>61</v>
      </c>
      <c r="R8" s="15">
        <f>[4]Agosto!$G$21</f>
        <v>33</v>
      </c>
      <c r="S8" s="15">
        <f>[4]Agosto!$G$22</f>
        <v>35</v>
      </c>
      <c r="T8" s="15">
        <f>[4]Agosto!$G$23</f>
        <v>27</v>
      </c>
      <c r="U8" s="15">
        <f>[4]Agosto!$G$24</f>
        <v>32</v>
      </c>
      <c r="V8" s="15">
        <f>[4]Agosto!$G$25</f>
        <v>48</v>
      </c>
      <c r="W8" s="15">
        <f>[4]Agosto!$G$26</f>
        <v>70</v>
      </c>
      <c r="X8" s="15">
        <f>[4]Agosto!$G$27</f>
        <v>41</v>
      </c>
      <c r="Y8" s="15">
        <f>[4]Agosto!$G$28</f>
        <v>29</v>
      </c>
      <c r="Z8" s="15">
        <f>[4]Agosto!$G$29</f>
        <v>33</v>
      </c>
      <c r="AA8" s="15">
        <f>[4]Agosto!$G$30</f>
        <v>18</v>
      </c>
      <c r="AB8" s="15">
        <f>[4]Agosto!$G$31</f>
        <v>31</v>
      </c>
      <c r="AC8" s="15">
        <f>[4]Agosto!$G$32</f>
        <v>33</v>
      </c>
      <c r="AD8" s="15">
        <f>[4]Agosto!$G$33</f>
        <v>21</v>
      </c>
      <c r="AE8" s="15">
        <f>[4]Agosto!$G$34</f>
        <v>18</v>
      </c>
      <c r="AF8" s="15">
        <f>[4]Agosto!$G$35</f>
        <v>17</v>
      </c>
      <c r="AG8" s="61">
        <f t="shared" si="2"/>
        <v>14</v>
      </c>
      <c r="AH8" s="91">
        <f t="shared" si="1"/>
        <v>38.58064516129032</v>
      </c>
    </row>
    <row r="9" spans="1:35" ht="17.100000000000001" customHeight="1" x14ac:dyDescent="0.2">
      <c r="A9" s="129" t="s">
        <v>45</v>
      </c>
      <c r="B9" s="15">
        <f>[5]Agosto!$G$5</f>
        <v>27</v>
      </c>
      <c r="C9" s="15">
        <f>[5]Agosto!$G$6</f>
        <v>42</v>
      </c>
      <c r="D9" s="15">
        <f>[5]Agosto!$G$7</f>
        <v>77</v>
      </c>
      <c r="E9" s="15">
        <f>[5]Agosto!$G$8</f>
        <v>77</v>
      </c>
      <c r="F9" s="15">
        <f>[5]Agosto!$G$9</f>
        <v>83</v>
      </c>
      <c r="G9" s="15">
        <f>[5]Agosto!$G$10</f>
        <v>45</v>
      </c>
      <c r="H9" s="15">
        <f>[5]Agosto!$G$11</f>
        <v>47</v>
      </c>
      <c r="I9" s="15">
        <f>[5]Agosto!$G$12</f>
        <v>58</v>
      </c>
      <c r="J9" s="15">
        <f>[5]Agosto!$G$13</f>
        <v>20</v>
      </c>
      <c r="K9" s="15">
        <f>[5]Agosto!$G$14</f>
        <v>29</v>
      </c>
      <c r="L9" s="15">
        <f>[5]Agosto!$G$15</f>
        <v>18</v>
      </c>
      <c r="M9" s="15">
        <f>[5]Agosto!$G$16</f>
        <v>19</v>
      </c>
      <c r="N9" s="15">
        <f>[5]Agosto!$G$17</f>
        <v>16</v>
      </c>
      <c r="O9" s="15">
        <f>[5]Agosto!$G$18</f>
        <v>21</v>
      </c>
      <c r="P9" s="15">
        <f>[5]Agosto!$G$19</f>
        <v>77</v>
      </c>
      <c r="Q9" s="15">
        <f>[5]Agosto!$G$20</f>
        <v>40</v>
      </c>
      <c r="R9" s="15">
        <f>[5]Agosto!$G$21</f>
        <v>30</v>
      </c>
      <c r="S9" s="15">
        <f>[5]Agosto!$G$22</f>
        <v>23</v>
      </c>
      <c r="T9" s="15">
        <f>[5]Agosto!$G$23</f>
        <v>35</v>
      </c>
      <c r="U9" s="15">
        <f>[5]Agosto!$G$24</f>
        <v>75</v>
      </c>
      <c r="V9" s="15">
        <f>[5]Agosto!$G$25</f>
        <v>73</v>
      </c>
      <c r="W9" s="15">
        <f>[5]Agosto!$G$26</f>
        <v>82</v>
      </c>
      <c r="X9" s="15">
        <f>[5]Agosto!$G$27</f>
        <v>40</v>
      </c>
      <c r="Y9" s="15">
        <f>[5]Agosto!$G$28</f>
        <v>26</v>
      </c>
      <c r="Z9" s="15">
        <f>[5]Agosto!$G$29</f>
        <v>23</v>
      </c>
      <c r="AA9" s="15">
        <f>[5]Agosto!$G$30</f>
        <v>14</v>
      </c>
      <c r="AB9" s="15">
        <f>[5]Agosto!$G$31</f>
        <v>14</v>
      </c>
      <c r="AC9" s="15">
        <f>[5]Agosto!$G$32</f>
        <v>26</v>
      </c>
      <c r="AD9" s="15">
        <f>[5]Agosto!$G$33</f>
        <v>22</v>
      </c>
      <c r="AE9" s="15">
        <f>[5]Agosto!$G$34</f>
        <v>21</v>
      </c>
      <c r="AF9" s="15">
        <f>[5]Agosto!$G$35</f>
        <v>26</v>
      </c>
      <c r="AG9" s="22">
        <f t="shared" ref="AG9" si="3">MIN(B9:AF9)</f>
        <v>14</v>
      </c>
      <c r="AH9" s="91">
        <f t="shared" ref="AH9" si="4">AVERAGE(B9:AF9)</f>
        <v>39.548387096774192</v>
      </c>
    </row>
    <row r="10" spans="1:35" ht="17.100000000000001" customHeight="1" x14ac:dyDescent="0.2">
      <c r="A10" s="129" t="s">
        <v>2</v>
      </c>
      <c r="B10" s="15">
        <f>[6]Agosto!$G$5</f>
        <v>32</v>
      </c>
      <c r="C10" s="15">
        <f>[6]Agosto!$G$6</f>
        <v>36</v>
      </c>
      <c r="D10" s="15">
        <f>[6]Agosto!$G$7</f>
        <v>41</v>
      </c>
      <c r="E10" s="15">
        <f>[6]Agosto!$G$8</f>
        <v>74</v>
      </c>
      <c r="F10" s="15">
        <f>[6]Agosto!$G$9</f>
        <v>86</v>
      </c>
      <c r="G10" s="15">
        <f>[6]Agosto!$G$10</f>
        <v>65</v>
      </c>
      <c r="H10" s="15">
        <f>[6]Agosto!$G$11</f>
        <v>49</v>
      </c>
      <c r="I10" s="15">
        <f>[6]Agosto!$G$12</f>
        <v>38</v>
      </c>
      <c r="J10" s="15">
        <f>[6]Agosto!$G$13</f>
        <v>27</v>
      </c>
      <c r="K10" s="15">
        <f>[6]Agosto!$G$14</f>
        <v>26</v>
      </c>
      <c r="L10" s="15">
        <f>[6]Agosto!$G$15</f>
        <v>13</v>
      </c>
      <c r="M10" s="15">
        <f>[6]Agosto!$G$16</f>
        <v>13</v>
      </c>
      <c r="N10" s="15">
        <f>[6]Agosto!$G$17</f>
        <v>13</v>
      </c>
      <c r="O10" s="15">
        <f>[6]Agosto!$G$18</f>
        <v>10</v>
      </c>
      <c r="P10" s="15">
        <f>[6]Agosto!$G$19</f>
        <v>29</v>
      </c>
      <c r="Q10" s="15">
        <f>[6]Agosto!$G$20</f>
        <v>40</v>
      </c>
      <c r="R10" s="15">
        <f>[6]Agosto!$G$21</f>
        <v>29</v>
      </c>
      <c r="S10" s="15">
        <f>[6]Agosto!$G$22</f>
        <v>20</v>
      </c>
      <c r="T10" s="15">
        <f>[6]Agosto!$G$23</f>
        <v>21</v>
      </c>
      <c r="U10" s="15">
        <f>[6]Agosto!$G$24</f>
        <v>44</v>
      </c>
      <c r="V10" s="15">
        <f>[6]Agosto!$G$25</f>
        <v>54</v>
      </c>
      <c r="W10" s="15">
        <f>[6]Agosto!$G$26</f>
        <v>77</v>
      </c>
      <c r="X10" s="15">
        <f>[6]Agosto!$G$27</f>
        <v>34</v>
      </c>
      <c r="Y10" s="15">
        <f>[6]Agosto!$G$28</f>
        <v>36</v>
      </c>
      <c r="Z10" s="15">
        <f>[6]Agosto!$G$29</f>
        <v>31</v>
      </c>
      <c r="AA10" s="15">
        <f>[6]Agosto!$G$30</f>
        <v>15</v>
      </c>
      <c r="AB10" s="15">
        <f>[6]Agosto!$G$31</f>
        <v>22</v>
      </c>
      <c r="AC10" s="15">
        <f>[6]Agosto!$G$32</f>
        <v>25</v>
      </c>
      <c r="AD10" s="15">
        <f>[6]Agosto!$G$33</f>
        <v>22</v>
      </c>
      <c r="AE10" s="15">
        <f>[6]Agosto!$G$34</f>
        <v>22</v>
      </c>
      <c r="AF10" s="15">
        <f>[6]Agosto!$G$35</f>
        <v>25</v>
      </c>
      <c r="AG10" s="22">
        <f t="shared" si="2"/>
        <v>10</v>
      </c>
      <c r="AH10" s="91">
        <f t="shared" si="1"/>
        <v>34.483870967741936</v>
      </c>
    </row>
    <row r="11" spans="1:35" ht="17.100000000000001" customHeight="1" x14ac:dyDescent="0.2">
      <c r="A11" s="129" t="s">
        <v>3</v>
      </c>
      <c r="B11" s="15">
        <f>[7]Agosto!$G$5</f>
        <v>32</v>
      </c>
      <c r="C11" s="15">
        <f>[7]Agosto!$G$6</f>
        <v>32</v>
      </c>
      <c r="D11" s="15">
        <f>[7]Agosto!$G$7</f>
        <v>21</v>
      </c>
      <c r="E11" s="15">
        <f>[7]Agosto!$G$8</f>
        <v>37</v>
      </c>
      <c r="F11" s="15">
        <f>[7]Agosto!$G$9</f>
        <v>42</v>
      </c>
      <c r="G11" s="15">
        <f>[7]Agosto!$G$10</f>
        <v>59</v>
      </c>
      <c r="H11" s="15">
        <f>[7]Agosto!$G$11</f>
        <v>32</v>
      </c>
      <c r="I11" s="15">
        <f>[7]Agosto!$G$12</f>
        <v>22</v>
      </c>
      <c r="J11" s="15">
        <f>[7]Agosto!$G$13</f>
        <v>51</v>
      </c>
      <c r="K11" s="15">
        <f>[7]Agosto!$G$14</f>
        <v>14</v>
      </c>
      <c r="L11" s="15">
        <f>[7]Agosto!$G$15</f>
        <v>11</v>
      </c>
      <c r="M11" s="15">
        <f>[7]Agosto!$G$16</f>
        <v>11</v>
      </c>
      <c r="N11" s="15">
        <f>[7]Agosto!$G$17</f>
        <v>13</v>
      </c>
      <c r="O11" s="15">
        <f>[7]Agosto!$G$18</f>
        <v>10</v>
      </c>
      <c r="P11" s="15">
        <f>[7]Agosto!$G$19</f>
        <v>13</v>
      </c>
      <c r="Q11" s="15">
        <f>[7]Agosto!$G$20</f>
        <v>25</v>
      </c>
      <c r="R11" s="15">
        <f>[7]Agosto!$G$21</f>
        <v>24</v>
      </c>
      <c r="S11" s="15">
        <f>[7]Agosto!$G$22</f>
        <v>20</v>
      </c>
      <c r="T11" s="15">
        <f>[7]Agosto!$G$23</f>
        <v>20</v>
      </c>
      <c r="U11" s="15">
        <f>[7]Agosto!$G$24</f>
        <v>18</v>
      </c>
      <c r="V11" s="15">
        <f>[7]Agosto!$G$25</f>
        <v>22</v>
      </c>
      <c r="W11" s="15">
        <f>[7]Agosto!$G$26</f>
        <v>35</v>
      </c>
      <c r="X11" s="15">
        <f>[7]Agosto!$G$27</f>
        <v>21</v>
      </c>
      <c r="Y11" s="15">
        <f>[7]Agosto!$G$28</f>
        <v>23</v>
      </c>
      <c r="Z11" s="15">
        <f>[7]Agosto!$G$29</f>
        <v>48</v>
      </c>
      <c r="AA11" s="15">
        <f>[7]Agosto!$G$30</f>
        <v>17</v>
      </c>
      <c r="AB11" s="15">
        <f>[7]Agosto!$G$31</f>
        <v>27</v>
      </c>
      <c r="AC11" s="15">
        <f>[7]Agosto!$G$32</f>
        <v>24</v>
      </c>
      <c r="AD11" s="15">
        <f>[7]Agosto!$G$33</f>
        <v>16</v>
      </c>
      <c r="AE11" s="15">
        <f>[7]Agosto!$G$34</f>
        <v>14</v>
      </c>
      <c r="AF11" s="15">
        <f>[7]Agosto!$G$35</f>
        <v>17</v>
      </c>
      <c r="AG11" s="22">
        <f t="shared" si="2"/>
        <v>10</v>
      </c>
      <c r="AH11" s="91">
        <f>AVERAGE(B11:AF11)</f>
        <v>24.870967741935484</v>
      </c>
    </row>
    <row r="12" spans="1:35" ht="17.100000000000001" customHeight="1" x14ac:dyDescent="0.2">
      <c r="A12" s="129" t="s">
        <v>4</v>
      </c>
      <c r="B12" s="15">
        <f>[8]Agosto!$G$5</f>
        <v>37</v>
      </c>
      <c r="C12" s="15">
        <f>[8]Agosto!$G$6</f>
        <v>32</v>
      </c>
      <c r="D12" s="15">
        <f>[8]Agosto!$G$7</f>
        <v>18</v>
      </c>
      <c r="E12" s="15">
        <f>[8]Agosto!$G$8</f>
        <v>42</v>
      </c>
      <c r="F12" s="15">
        <f>[8]Agosto!$G$9</f>
        <v>53</v>
      </c>
      <c r="G12" s="15">
        <f>[8]Agosto!$G$10</f>
        <v>73</v>
      </c>
      <c r="H12" s="15">
        <f>[8]Agosto!$G$11</f>
        <v>30</v>
      </c>
      <c r="I12" s="15">
        <f>[8]Agosto!$G$12</f>
        <v>22</v>
      </c>
      <c r="J12" s="15">
        <f>[8]Agosto!$G$13</f>
        <v>47</v>
      </c>
      <c r="K12" s="15">
        <f>[8]Agosto!$G$14</f>
        <v>15</v>
      </c>
      <c r="L12" s="15">
        <f>[8]Agosto!$G$15</f>
        <v>13</v>
      </c>
      <c r="M12" s="15">
        <f>[8]Agosto!$G$16</f>
        <v>12</v>
      </c>
      <c r="N12" s="15">
        <f>[8]Agosto!$G$17</f>
        <v>10</v>
      </c>
      <c r="O12" s="15">
        <f>[8]Agosto!$G$18</f>
        <v>13</v>
      </c>
      <c r="P12" s="15">
        <f>[8]Agosto!$G$19</f>
        <v>12</v>
      </c>
      <c r="Q12" s="15">
        <f>[8]Agosto!$G$20</f>
        <v>21</v>
      </c>
      <c r="R12" s="15">
        <f>[8]Agosto!$G$21</f>
        <v>21</v>
      </c>
      <c r="S12" s="15">
        <f>[8]Agosto!$G$22</f>
        <v>21</v>
      </c>
      <c r="T12" s="15">
        <f>[8]Agosto!$G$23</f>
        <v>23</v>
      </c>
      <c r="U12" s="15">
        <f>[8]Agosto!$G$24</f>
        <v>20</v>
      </c>
      <c r="V12" s="15">
        <f>[8]Agosto!$G$25</f>
        <v>29</v>
      </c>
      <c r="W12" s="15">
        <f>[8]Agosto!$G$26</f>
        <v>44</v>
      </c>
      <c r="X12" s="15">
        <f>[8]Agosto!$G$27</f>
        <v>22</v>
      </c>
      <c r="Y12" s="15">
        <f>[8]Agosto!$G$28</f>
        <v>25</v>
      </c>
      <c r="Z12" s="15">
        <f>[8]Agosto!$G$29</f>
        <v>47</v>
      </c>
      <c r="AA12" s="15">
        <f>[8]Agosto!$G$30</f>
        <v>24</v>
      </c>
      <c r="AB12" s="15">
        <f>[8]Agosto!$G$31</f>
        <v>26</v>
      </c>
      <c r="AC12" s="15">
        <f>[8]Agosto!$G$32</f>
        <v>24</v>
      </c>
      <c r="AD12" s="15">
        <f>[8]Agosto!$G$33</f>
        <v>21</v>
      </c>
      <c r="AE12" s="15">
        <f>[8]Agosto!$G$34</f>
        <v>18</v>
      </c>
      <c r="AF12" s="15">
        <f>[8]Agosto!$G$35</f>
        <v>20</v>
      </c>
      <c r="AG12" s="22">
        <f t="shared" si="2"/>
        <v>10</v>
      </c>
      <c r="AH12" s="91">
        <f>AVERAGE(B12:AF12)</f>
        <v>26.93548387096774</v>
      </c>
    </row>
    <row r="13" spans="1:35" ht="17.100000000000001" customHeight="1" x14ac:dyDescent="0.2">
      <c r="A13" s="129" t="s">
        <v>5</v>
      </c>
      <c r="B13" s="15">
        <f>[9]Agosto!$G$5</f>
        <v>32</v>
      </c>
      <c r="C13" s="15">
        <f>[9]Agosto!$G$6</f>
        <v>39</v>
      </c>
      <c r="D13" s="15">
        <f>[9]Agosto!$G$7</f>
        <v>45</v>
      </c>
      <c r="E13" s="15">
        <f>[9]Agosto!$G$8</f>
        <v>60</v>
      </c>
      <c r="F13" s="15" t="str">
        <f>[9]Agosto!$G$9</f>
        <v>*</v>
      </c>
      <c r="G13" s="15" t="str">
        <f>[9]Agosto!$G$10</f>
        <v>*</v>
      </c>
      <c r="H13" s="15">
        <f>[9]Agosto!$G$11</f>
        <v>55</v>
      </c>
      <c r="I13" s="15">
        <f>[9]Agosto!$G$12</f>
        <v>50</v>
      </c>
      <c r="J13" s="15">
        <f>[9]Agosto!$G$13</f>
        <v>26</v>
      </c>
      <c r="K13" s="15">
        <f>[9]Agosto!$G$14</f>
        <v>26</v>
      </c>
      <c r="L13" s="15">
        <f>[9]Agosto!$G$15</f>
        <v>28</v>
      </c>
      <c r="M13" s="15">
        <f>[9]Agosto!$G$16</f>
        <v>28</v>
      </c>
      <c r="N13" s="15">
        <f>[9]Agosto!$G$17</f>
        <v>37</v>
      </c>
      <c r="O13" s="15" t="str">
        <f>[9]Agosto!$G$18</f>
        <v>*</v>
      </c>
      <c r="P13" s="15" t="str">
        <f>[9]Agosto!$G$19</f>
        <v>*</v>
      </c>
      <c r="Q13" s="15">
        <f>[9]Agosto!$G$20</f>
        <v>37</v>
      </c>
      <c r="R13" s="15">
        <f>[9]Agosto!$G$21</f>
        <v>35</v>
      </c>
      <c r="S13" s="15">
        <f>[9]Agosto!$G$22</f>
        <v>35</v>
      </c>
      <c r="T13" s="15">
        <f>[9]Agosto!$G$23</f>
        <v>32</v>
      </c>
      <c r="U13" s="15">
        <f>[9]Agosto!$G$24</f>
        <v>77</v>
      </c>
      <c r="V13" s="15" t="str">
        <f>[9]Agosto!$G$25</f>
        <v>*</v>
      </c>
      <c r="W13" s="15">
        <f>[9]Agosto!$G$26</f>
        <v>72</v>
      </c>
      <c r="X13" s="15">
        <f>[9]Agosto!$G$27</f>
        <v>50</v>
      </c>
      <c r="Y13" s="15">
        <f>[9]Agosto!$G$28</f>
        <v>33</v>
      </c>
      <c r="Z13" s="15">
        <f>[9]Agosto!$G$29</f>
        <v>25</v>
      </c>
      <c r="AA13" s="15">
        <f>[9]Agosto!$G$30</f>
        <v>23</v>
      </c>
      <c r="AB13" s="15" t="str">
        <f>[9]Agosto!$G$31</f>
        <v>*</v>
      </c>
      <c r="AC13" s="15" t="str">
        <f>[9]Agosto!$G$32</f>
        <v>*</v>
      </c>
      <c r="AD13" s="15" t="str">
        <f>[9]Agosto!$G$33</f>
        <v>*</v>
      </c>
      <c r="AE13" s="15" t="str">
        <f>[9]Agosto!$G$34</f>
        <v>*</v>
      </c>
      <c r="AF13" s="15" t="str">
        <f>[9]Agosto!$G$35</f>
        <v>*</v>
      </c>
      <c r="AG13" s="22">
        <f t="shared" si="2"/>
        <v>23</v>
      </c>
      <c r="AH13" s="91">
        <f t="shared" si="1"/>
        <v>40.238095238095241</v>
      </c>
    </row>
    <row r="14" spans="1:35" ht="17.100000000000001" customHeight="1" x14ac:dyDescent="0.2">
      <c r="A14" s="129" t="s">
        <v>47</v>
      </c>
      <c r="B14" s="15">
        <f>[10]Agosto!$G$5</f>
        <v>34</v>
      </c>
      <c r="C14" s="15">
        <f>[10]Agosto!$G$6</f>
        <v>27</v>
      </c>
      <c r="D14" s="15">
        <f>[10]Agosto!$G$7</f>
        <v>20</v>
      </c>
      <c r="E14" s="15">
        <f>[10]Agosto!$G$8</f>
        <v>35</v>
      </c>
      <c r="F14" s="15">
        <f>[10]Agosto!$G$9</f>
        <v>43</v>
      </c>
      <c r="G14" s="15">
        <f>[10]Agosto!$G$10</f>
        <v>58</v>
      </c>
      <c r="H14" s="15">
        <f>[10]Agosto!$G$11</f>
        <v>28</v>
      </c>
      <c r="I14" s="15">
        <f>[10]Agosto!$G$12</f>
        <v>20</v>
      </c>
      <c r="J14" s="15">
        <f>[10]Agosto!$G$13</f>
        <v>49</v>
      </c>
      <c r="K14" s="15">
        <f>[10]Agosto!$G$14</f>
        <v>14</v>
      </c>
      <c r="L14" s="15">
        <f>[10]Agosto!$G$15</f>
        <v>11</v>
      </c>
      <c r="M14" s="15">
        <f>[10]Agosto!$G$16</f>
        <v>12</v>
      </c>
      <c r="N14" s="15">
        <f>[10]Agosto!$G$17</f>
        <v>11</v>
      </c>
      <c r="O14" s="15">
        <f>[10]Agosto!$G$18</f>
        <v>11</v>
      </c>
      <c r="P14" s="15">
        <f>[10]Agosto!$G$19</f>
        <v>10</v>
      </c>
      <c r="Q14" s="15">
        <f>[10]Agosto!$G$20</f>
        <v>15</v>
      </c>
      <c r="R14" s="15">
        <f>[10]Agosto!$G$21</f>
        <v>19</v>
      </c>
      <c r="S14" s="15">
        <f>[10]Agosto!$G$22</f>
        <v>22</v>
      </c>
      <c r="T14" s="15">
        <f>[10]Agosto!$G$23</f>
        <v>20</v>
      </c>
      <c r="U14" s="15">
        <f>[10]Agosto!$G$24</f>
        <v>27</v>
      </c>
      <c r="V14" s="15">
        <f>[10]Agosto!$G$25</f>
        <v>34</v>
      </c>
      <c r="W14" s="15">
        <f>[10]Agosto!$G$26</f>
        <v>35</v>
      </c>
      <c r="X14" s="15">
        <f>[10]Agosto!$G$27</f>
        <v>20</v>
      </c>
      <c r="Y14" s="15">
        <f>[10]Agosto!$G$28</f>
        <v>24</v>
      </c>
      <c r="Z14" s="15">
        <f>[10]Agosto!$G$29</f>
        <v>38</v>
      </c>
      <c r="AA14" s="15">
        <f>[10]Agosto!$G$30</f>
        <v>25</v>
      </c>
      <c r="AB14" s="15">
        <f>[10]Agosto!$G$31</f>
        <v>19</v>
      </c>
      <c r="AC14" s="15">
        <f>[10]Agosto!$G$32</f>
        <v>20</v>
      </c>
      <c r="AD14" s="15">
        <f>[10]Agosto!$G$33</f>
        <v>19</v>
      </c>
      <c r="AE14" s="15">
        <f>[10]Agosto!$G$34</f>
        <v>16</v>
      </c>
      <c r="AF14" s="15">
        <f>[10]Agosto!$G$35</f>
        <v>19</v>
      </c>
      <c r="AG14" s="22">
        <f>MIN(B14:AF14)</f>
        <v>10</v>
      </c>
      <c r="AH14" s="91">
        <f>AVERAGE(B14:AF14)</f>
        <v>24.35483870967742</v>
      </c>
    </row>
    <row r="15" spans="1:35" ht="17.100000000000001" customHeight="1" x14ac:dyDescent="0.2">
      <c r="A15" s="129" t="s">
        <v>6</v>
      </c>
      <c r="B15" s="15">
        <f>[11]Agosto!$G$5</f>
        <v>35</v>
      </c>
      <c r="C15" s="15">
        <f>[11]Agosto!$G$6</f>
        <v>26</v>
      </c>
      <c r="D15" s="15">
        <f>[11]Agosto!$G$7</f>
        <v>31</v>
      </c>
      <c r="E15" s="15">
        <f>[11]Agosto!$G$8</f>
        <v>44</v>
      </c>
      <c r="F15" s="15">
        <f>[11]Agosto!$G$9</f>
        <v>46</v>
      </c>
      <c r="G15" s="15">
        <f>[11]Agosto!$G$10</f>
        <v>52</v>
      </c>
      <c r="H15" s="15">
        <f>[11]Agosto!$G$11</f>
        <v>30</v>
      </c>
      <c r="I15" s="15">
        <f>[11]Agosto!$G$12</f>
        <v>30</v>
      </c>
      <c r="J15" s="15">
        <f>[11]Agosto!$G$13</f>
        <v>29</v>
      </c>
      <c r="K15" s="15">
        <f>[11]Agosto!$G$14</f>
        <v>19</v>
      </c>
      <c r="L15" s="15">
        <f>[11]Agosto!$G$15</f>
        <v>14</v>
      </c>
      <c r="M15" s="15">
        <f>[11]Agosto!$G$16</f>
        <v>13</v>
      </c>
      <c r="N15" s="15">
        <f>[11]Agosto!$G$17</f>
        <v>10</v>
      </c>
      <c r="O15" s="15">
        <f>[11]Agosto!$G$18</f>
        <v>11</v>
      </c>
      <c r="P15" s="15">
        <f>[11]Agosto!$G$19</f>
        <v>16</v>
      </c>
      <c r="Q15" s="15">
        <f>[11]Agosto!$G$20</f>
        <v>19</v>
      </c>
      <c r="R15" s="15">
        <f>[11]Agosto!$G$21</f>
        <v>17</v>
      </c>
      <c r="S15" s="15">
        <f>[11]Agosto!$G$22</f>
        <v>15</v>
      </c>
      <c r="T15" s="15">
        <f>[11]Agosto!$G$23</f>
        <v>20</v>
      </c>
      <c r="U15" s="15">
        <f>[11]Agosto!$G$24</f>
        <v>44</v>
      </c>
      <c r="V15" s="15">
        <f>[11]Agosto!$G$25</f>
        <v>41</v>
      </c>
      <c r="W15" s="15">
        <f>[11]Agosto!$G$26</f>
        <v>48</v>
      </c>
      <c r="X15" s="15">
        <f>[11]Agosto!$G$27</f>
        <v>23</v>
      </c>
      <c r="Y15" s="15">
        <f>[11]Agosto!$G$28</f>
        <v>27</v>
      </c>
      <c r="Z15" s="15">
        <f>[11]Agosto!$G$29</f>
        <v>31</v>
      </c>
      <c r="AA15" s="15">
        <f>[11]Agosto!$G$30</f>
        <v>16</v>
      </c>
      <c r="AB15" s="15">
        <f>[11]Agosto!$G$31</f>
        <v>21</v>
      </c>
      <c r="AC15" s="15">
        <f>[11]Agosto!$G$32</f>
        <v>19</v>
      </c>
      <c r="AD15" s="15">
        <f>[11]Agosto!$G$33</f>
        <v>20</v>
      </c>
      <c r="AE15" s="15">
        <f>[11]Agosto!$G$34</f>
        <v>19</v>
      </c>
      <c r="AF15" s="15">
        <f>[11]Agosto!$G$35</f>
        <v>21</v>
      </c>
      <c r="AG15" s="22">
        <f t="shared" si="2"/>
        <v>10</v>
      </c>
      <c r="AH15" s="91">
        <f t="shared" si="1"/>
        <v>26.032258064516128</v>
      </c>
    </row>
    <row r="16" spans="1:35" ht="17.100000000000001" customHeight="1" x14ac:dyDescent="0.2">
      <c r="A16" s="129" t="s">
        <v>7</v>
      </c>
      <c r="B16" s="15">
        <f>[12]Agosto!$G$5</f>
        <v>27</v>
      </c>
      <c r="C16" s="15">
        <f>[12]Agosto!$G$6</f>
        <v>40</v>
      </c>
      <c r="D16" s="15">
        <f>[12]Agosto!$G$7</f>
        <v>73</v>
      </c>
      <c r="E16" s="15">
        <f>[12]Agosto!$G$8</f>
        <v>87</v>
      </c>
      <c r="F16" s="15">
        <f>[12]Agosto!$G$9</f>
        <v>90</v>
      </c>
      <c r="G16" s="15">
        <f>[12]Agosto!$G$10</f>
        <v>61</v>
      </c>
      <c r="H16" s="15">
        <f>[12]Agosto!$G$11</f>
        <v>64</v>
      </c>
      <c r="I16" s="15">
        <f>[12]Agosto!$G$12</f>
        <v>80</v>
      </c>
      <c r="J16" s="15">
        <f>[12]Agosto!$G$13</f>
        <v>32</v>
      </c>
      <c r="K16" s="15">
        <f>[12]Agosto!$G$14</f>
        <v>30</v>
      </c>
      <c r="L16" s="15">
        <f>[12]Agosto!$G$15</f>
        <v>22</v>
      </c>
      <c r="M16" s="15">
        <f>[12]Agosto!$G$16</f>
        <v>14</v>
      </c>
      <c r="N16" s="15">
        <f>[12]Agosto!$G$17</f>
        <v>23</v>
      </c>
      <c r="O16" s="15">
        <f>[12]Agosto!$G$18</f>
        <v>21</v>
      </c>
      <c r="P16" s="15">
        <f>[12]Agosto!$G$19</f>
        <v>57</v>
      </c>
      <c r="Q16" s="15">
        <f>[12]Agosto!$G$20</f>
        <v>53</v>
      </c>
      <c r="R16" s="15">
        <f>[12]Agosto!$G$21</f>
        <v>40</v>
      </c>
      <c r="S16" s="15">
        <f>[12]Agosto!$G$22</f>
        <v>30</v>
      </c>
      <c r="T16" s="15">
        <f>[12]Agosto!$G$23</f>
        <v>22</v>
      </c>
      <c r="U16" s="15">
        <f>[12]Agosto!$G$24</f>
        <v>51</v>
      </c>
      <c r="V16" s="15">
        <f>[12]Agosto!$G$25</f>
        <v>72</v>
      </c>
      <c r="W16" s="15">
        <f>[12]Agosto!$G$26</f>
        <v>87</v>
      </c>
      <c r="X16" s="15">
        <f>[12]Agosto!$G$27</f>
        <v>50</v>
      </c>
      <c r="Y16" s="15">
        <f>[12]Agosto!$G$28</f>
        <v>35</v>
      </c>
      <c r="Z16" s="15">
        <f>[12]Agosto!$G$29</f>
        <v>28</v>
      </c>
      <c r="AA16" s="15">
        <f>[12]Agosto!$G$30</f>
        <v>13</v>
      </c>
      <c r="AB16" s="15">
        <f>[12]Agosto!$G$31</f>
        <v>31</v>
      </c>
      <c r="AC16" s="15">
        <f>[12]Agosto!$G$32</f>
        <v>32</v>
      </c>
      <c r="AD16" s="15">
        <f>[12]Agosto!$G$33</f>
        <v>22</v>
      </c>
      <c r="AE16" s="15">
        <f>[12]Agosto!$G$34</f>
        <v>20</v>
      </c>
      <c r="AF16" s="15">
        <f>[12]Agosto!$G$35</f>
        <v>27</v>
      </c>
      <c r="AG16" s="22">
        <f t="shared" si="2"/>
        <v>13</v>
      </c>
      <c r="AH16" s="91">
        <f t="shared" si="1"/>
        <v>43.032258064516128</v>
      </c>
      <c r="AI16" s="18" t="s">
        <v>51</v>
      </c>
    </row>
    <row r="17" spans="1:34" ht="17.100000000000001" customHeight="1" x14ac:dyDescent="0.2">
      <c r="A17" s="129" t="s">
        <v>8</v>
      </c>
      <c r="B17" s="15">
        <f>[13]Agosto!$G$5</f>
        <v>35</v>
      </c>
      <c r="C17" s="15">
        <f>[13]Agosto!$G$6</f>
        <v>49</v>
      </c>
      <c r="D17" s="15">
        <f>[13]Agosto!$G$7</f>
        <v>93</v>
      </c>
      <c r="E17" s="15">
        <f>[13]Agosto!$G$8</f>
        <v>89</v>
      </c>
      <c r="F17" s="15">
        <f>[13]Agosto!$G$9</f>
        <v>51</v>
      </c>
      <c r="G17" s="15">
        <f>[13]Agosto!$G$10</f>
        <v>51</v>
      </c>
      <c r="H17" s="15">
        <f>[13]Agosto!$G$11</f>
        <v>70</v>
      </c>
      <c r="I17" s="15">
        <f>[13]Agosto!$G$12</f>
        <v>83</v>
      </c>
      <c r="J17" s="15">
        <f>[13]Agosto!$G$13</f>
        <v>37</v>
      </c>
      <c r="K17" s="15">
        <f>[13]Agosto!$G$14</f>
        <v>39</v>
      </c>
      <c r="L17" s="15">
        <f>[13]Agosto!$G$15</f>
        <v>24</v>
      </c>
      <c r="M17" s="15">
        <f>[13]Agosto!$G$16</f>
        <v>25</v>
      </c>
      <c r="N17" s="15">
        <f>[13]Agosto!$G$17</f>
        <v>27</v>
      </c>
      <c r="O17" s="15">
        <f>[13]Agosto!$G$18</f>
        <v>27</v>
      </c>
      <c r="P17" s="15">
        <f>[13]Agosto!$G$19</f>
        <v>48</v>
      </c>
      <c r="Q17" s="15">
        <f>[13]Agosto!$G$20</f>
        <v>49</v>
      </c>
      <c r="R17" s="15">
        <f>[13]Agosto!$G$21</f>
        <v>44</v>
      </c>
      <c r="S17" s="15">
        <f>[13]Agosto!$G$22</f>
        <v>40</v>
      </c>
      <c r="T17" s="15">
        <f>[13]Agosto!$G$23</f>
        <v>27</v>
      </c>
      <c r="U17" s="15">
        <f>[13]Agosto!$G$24</f>
        <v>43</v>
      </c>
      <c r="V17" s="15">
        <f>[13]Agosto!$G$25</f>
        <v>78</v>
      </c>
      <c r="W17" s="15">
        <f>[13]Agosto!$G$26</f>
        <v>69</v>
      </c>
      <c r="X17" s="15">
        <f>[13]Agosto!$G$27</f>
        <v>55</v>
      </c>
      <c r="Y17" s="15">
        <f>[13]Agosto!$G$28</f>
        <v>39</v>
      </c>
      <c r="Z17" s="15">
        <f>[13]Agosto!$G$29</f>
        <v>31</v>
      </c>
      <c r="AA17" s="15">
        <f>[13]Agosto!$G$30</f>
        <v>22</v>
      </c>
      <c r="AB17" s="15">
        <f>[13]Agosto!$G$31</f>
        <v>30</v>
      </c>
      <c r="AC17" s="15">
        <f>[13]Agosto!$G$32</f>
        <v>43</v>
      </c>
      <c r="AD17" s="15">
        <f>[13]Agosto!$G$33</f>
        <v>31</v>
      </c>
      <c r="AE17" s="15">
        <f>[13]Agosto!$G$34</f>
        <v>21</v>
      </c>
      <c r="AF17" s="15">
        <f>[13]Agosto!$G$35</f>
        <v>31</v>
      </c>
      <c r="AG17" s="22">
        <f>MIN(B17:AF17)</f>
        <v>21</v>
      </c>
      <c r="AH17" s="91">
        <f>AVERAGE(B17:AF17)</f>
        <v>45.193548387096776</v>
      </c>
    </row>
    <row r="18" spans="1:34" ht="17.100000000000001" customHeight="1" x14ac:dyDescent="0.2">
      <c r="A18" s="129" t="s">
        <v>9</v>
      </c>
      <c r="B18" s="15">
        <f>[14]Agosto!$G$5</f>
        <v>28</v>
      </c>
      <c r="C18" s="15">
        <f>[14]Agosto!$G$6</f>
        <v>42</v>
      </c>
      <c r="D18" s="15">
        <f>[14]Agosto!$G$7</f>
        <v>58</v>
      </c>
      <c r="E18" s="15">
        <f>[14]Agosto!$G$8</f>
        <v>83</v>
      </c>
      <c r="F18" s="15">
        <f>[14]Agosto!$G$9</f>
        <v>89</v>
      </c>
      <c r="G18" s="15">
        <f>[14]Agosto!$G$10</f>
        <v>69</v>
      </c>
      <c r="H18" s="15">
        <f>[14]Agosto!$G$11</f>
        <v>65</v>
      </c>
      <c r="I18" s="15">
        <f>[14]Agosto!$G$12</f>
        <v>71</v>
      </c>
      <c r="J18" s="15">
        <f>[14]Agosto!$G$13</f>
        <v>40</v>
      </c>
      <c r="K18" s="15">
        <f>[14]Agosto!$G$14</f>
        <v>39</v>
      </c>
      <c r="L18" s="15">
        <f>[14]Agosto!$G$15</f>
        <v>19</v>
      </c>
      <c r="M18" s="15">
        <f>[14]Agosto!$G$16</f>
        <v>17</v>
      </c>
      <c r="N18" s="15">
        <f>[14]Agosto!$G$17</f>
        <v>26</v>
      </c>
      <c r="O18" s="15">
        <f>[14]Agosto!$G$18</f>
        <v>23</v>
      </c>
      <c r="P18" s="15">
        <f>[14]Agosto!$G$19</f>
        <v>50</v>
      </c>
      <c r="Q18" s="15">
        <f>[14]Agosto!$G$20</f>
        <v>58</v>
      </c>
      <c r="R18" s="15">
        <f>[14]Agosto!$G$21</f>
        <v>40</v>
      </c>
      <c r="S18" s="15">
        <f>[14]Agosto!$G$22</f>
        <v>29</v>
      </c>
      <c r="T18" s="15">
        <f>[14]Agosto!$G$23</f>
        <v>23</v>
      </c>
      <c r="U18" s="15">
        <f>[14]Agosto!$G$24</f>
        <v>34</v>
      </c>
      <c r="V18" s="15">
        <f>[14]Agosto!$G$25</f>
        <v>62</v>
      </c>
      <c r="W18" s="15">
        <f>[14]Agosto!$G$26</f>
        <v>80</v>
      </c>
      <c r="X18" s="15">
        <f>[14]Agosto!$G$27</f>
        <v>47</v>
      </c>
      <c r="Y18" s="15">
        <f>[14]Agosto!$G$28</f>
        <v>32</v>
      </c>
      <c r="Z18" s="15">
        <f>[14]Agosto!$G$29</f>
        <v>29</v>
      </c>
      <c r="AA18" s="15">
        <f>[14]Agosto!$G$30</f>
        <v>16</v>
      </c>
      <c r="AB18" s="15">
        <f>[14]Agosto!$G$31</f>
        <v>27</v>
      </c>
      <c r="AC18" s="15">
        <f>[14]Agosto!$G$32</f>
        <v>34</v>
      </c>
      <c r="AD18" s="15">
        <f>[14]Agosto!$G$33</f>
        <v>24</v>
      </c>
      <c r="AE18" s="15">
        <f>[14]Agosto!$G$34</f>
        <v>19</v>
      </c>
      <c r="AF18" s="15">
        <f>[14]Agosto!$G$35</f>
        <v>21</v>
      </c>
      <c r="AG18" s="22">
        <f t="shared" ref="AG18:AG30" si="5">MIN(B18:AF18)</f>
        <v>16</v>
      </c>
      <c r="AH18" s="91">
        <f t="shared" ref="AH18:AH29" si="6">AVERAGE(B18:AF18)</f>
        <v>41.741935483870968</v>
      </c>
    </row>
    <row r="19" spans="1:34" ht="17.100000000000001" customHeight="1" x14ac:dyDescent="0.2">
      <c r="A19" s="129" t="s">
        <v>46</v>
      </c>
      <c r="B19" s="15">
        <f>[15]Agosto!$G$5</f>
        <v>27</v>
      </c>
      <c r="C19" s="15">
        <f>[15]Agosto!$G$6</f>
        <v>39</v>
      </c>
      <c r="D19" s="15">
        <f>[15]Agosto!$G$7</f>
        <v>60</v>
      </c>
      <c r="E19" s="15">
        <f>[15]Agosto!$G$8</f>
        <v>89</v>
      </c>
      <c r="F19" s="15" t="str">
        <f>[15]Agosto!$G$9</f>
        <v>*</v>
      </c>
      <c r="G19" s="15">
        <f>[15]Agosto!$G$10</f>
        <v>54</v>
      </c>
      <c r="H19" s="15">
        <f>[15]Agosto!$G$11</f>
        <v>46</v>
      </c>
      <c r="I19" s="15">
        <f>[15]Agosto!$G$12</f>
        <v>57</v>
      </c>
      <c r="J19" s="15">
        <f>[15]Agosto!$G$13</f>
        <v>24</v>
      </c>
      <c r="K19" s="15">
        <f>[15]Agosto!$G$14</f>
        <v>29</v>
      </c>
      <c r="L19" s="15">
        <f>[15]Agosto!$G$15</f>
        <v>15</v>
      </c>
      <c r="M19" s="15">
        <f>[15]Agosto!$G$16</f>
        <v>17</v>
      </c>
      <c r="N19" s="15">
        <f>[15]Agosto!$G$17</f>
        <v>17</v>
      </c>
      <c r="O19" s="15">
        <f>[15]Agosto!$G$18</f>
        <v>23</v>
      </c>
      <c r="P19" s="15">
        <f>[15]Agosto!$G$19</f>
        <v>64</v>
      </c>
      <c r="Q19" s="15">
        <f>[15]Agosto!$G$20</f>
        <v>47</v>
      </c>
      <c r="R19" s="15">
        <f>[15]Agosto!$G$21</f>
        <v>31</v>
      </c>
      <c r="S19" s="15">
        <f>[15]Agosto!$G$22</f>
        <v>23</v>
      </c>
      <c r="T19" s="15">
        <f>[15]Agosto!$G$23</f>
        <v>29</v>
      </c>
      <c r="U19" s="15">
        <f>[15]Agosto!$G$24</f>
        <v>56</v>
      </c>
      <c r="V19" s="15">
        <f>[15]Agosto!$G$25</f>
        <v>79</v>
      </c>
      <c r="W19" s="15">
        <f>[15]Agosto!$G$26</f>
        <v>84</v>
      </c>
      <c r="X19" s="15">
        <f>[15]Agosto!$G$27</f>
        <v>43</v>
      </c>
      <c r="Y19" s="15">
        <f>[15]Agosto!$G$28</f>
        <v>26</v>
      </c>
      <c r="Z19" s="15">
        <f>[15]Agosto!$G$29</f>
        <v>24</v>
      </c>
      <c r="AA19" s="15">
        <f>[15]Agosto!$G$30</f>
        <v>14</v>
      </c>
      <c r="AB19" s="15">
        <f>[15]Agosto!$G$31</f>
        <v>15</v>
      </c>
      <c r="AC19" s="15">
        <f>[15]Agosto!$G$32</f>
        <v>25</v>
      </c>
      <c r="AD19" s="15">
        <f>[15]Agosto!$G$33</f>
        <v>25</v>
      </c>
      <c r="AE19" s="15">
        <f>[15]Agosto!$G$34</f>
        <v>22</v>
      </c>
      <c r="AF19" s="15">
        <f>[15]Agosto!$G$35</f>
        <v>30</v>
      </c>
      <c r="AG19" s="22">
        <f t="shared" si="5"/>
        <v>14</v>
      </c>
      <c r="AH19" s="91">
        <f t="shared" ref="AH19" si="7">AVERAGE(B19:AF19)</f>
        <v>37.799999999999997</v>
      </c>
    </row>
    <row r="20" spans="1:34" ht="17.100000000000001" customHeight="1" x14ac:dyDescent="0.2">
      <c r="A20" s="129" t="s">
        <v>10</v>
      </c>
      <c r="B20" s="15">
        <f>[16]Agosto!$G$5</f>
        <v>29</v>
      </c>
      <c r="C20" s="15">
        <f>[16]Agosto!$G$6</f>
        <v>45</v>
      </c>
      <c r="D20" s="15">
        <f>[16]Agosto!$G$7</f>
        <v>90</v>
      </c>
      <c r="E20" s="15">
        <f>[16]Agosto!$G$8</f>
        <v>89</v>
      </c>
      <c r="F20" s="15">
        <f>[16]Agosto!$G$9</f>
        <v>68</v>
      </c>
      <c r="G20" s="15">
        <f>[16]Agosto!$G$10</f>
        <v>51</v>
      </c>
      <c r="H20" s="15">
        <f>[16]Agosto!$G$11</f>
        <v>69</v>
      </c>
      <c r="I20" s="15">
        <f>[16]Agosto!$G$12</f>
        <v>84</v>
      </c>
      <c r="J20" s="15">
        <f>[16]Agosto!$G$13</f>
        <v>32</v>
      </c>
      <c r="K20" s="15">
        <f>[16]Agosto!$G$14</f>
        <v>36</v>
      </c>
      <c r="L20" s="15">
        <f>[16]Agosto!$G$15</f>
        <v>27</v>
      </c>
      <c r="M20" s="15">
        <f>[16]Agosto!$G$16</f>
        <v>17</v>
      </c>
      <c r="N20" s="15">
        <f>[16]Agosto!$G$17</f>
        <v>26</v>
      </c>
      <c r="O20" s="15">
        <f>[16]Agosto!$G$18</f>
        <v>23</v>
      </c>
      <c r="P20" s="15">
        <f>[16]Agosto!$G$19</f>
        <v>55</v>
      </c>
      <c r="Q20" s="15">
        <f>[16]Agosto!$G$20</f>
        <v>48</v>
      </c>
      <c r="R20" s="15">
        <f>[16]Agosto!$G$21</f>
        <v>42</v>
      </c>
      <c r="S20" s="15">
        <f>[16]Agosto!$G$22</f>
        <v>30</v>
      </c>
      <c r="T20" s="15">
        <f>[16]Agosto!$G$23</f>
        <v>25</v>
      </c>
      <c r="U20" s="15">
        <f>[16]Agosto!$G$24</f>
        <v>50</v>
      </c>
      <c r="V20" s="15">
        <f>[16]Agosto!$G$25</f>
        <v>77</v>
      </c>
      <c r="W20" s="15">
        <f>[16]Agosto!$G$26</f>
        <v>78</v>
      </c>
      <c r="X20" s="15">
        <f>[16]Agosto!$G$27</f>
        <v>52</v>
      </c>
      <c r="Y20" s="15">
        <f>[16]Agosto!$G$28</f>
        <v>36</v>
      </c>
      <c r="Z20" s="15">
        <f>[16]Agosto!$G$29</f>
        <v>28</v>
      </c>
      <c r="AA20" s="15">
        <f>[16]Agosto!$G$30</f>
        <v>17</v>
      </c>
      <c r="AB20" s="15">
        <f>[16]Agosto!$G$31</f>
        <v>30</v>
      </c>
      <c r="AC20" s="15">
        <f>[16]Agosto!$G$32</f>
        <v>35</v>
      </c>
      <c r="AD20" s="15">
        <f>[16]Agosto!$G$33</f>
        <v>25</v>
      </c>
      <c r="AE20" s="15">
        <f>[16]Agosto!$G$34</f>
        <v>18</v>
      </c>
      <c r="AF20" s="15">
        <f>[16]Agosto!$G$35</f>
        <v>29</v>
      </c>
      <c r="AG20" s="22">
        <f t="shared" si="5"/>
        <v>17</v>
      </c>
      <c r="AH20" s="91">
        <f t="shared" si="6"/>
        <v>43.903225806451616</v>
      </c>
    </row>
    <row r="21" spans="1:34" ht="17.100000000000001" customHeight="1" x14ac:dyDescent="0.2">
      <c r="A21" s="129" t="s">
        <v>11</v>
      </c>
      <c r="B21" s="15">
        <f>[17]Agosto!$G$5</f>
        <v>27</v>
      </c>
      <c r="C21" s="15">
        <f>[17]Agosto!$G$6</f>
        <v>40</v>
      </c>
      <c r="D21" s="15">
        <f>[17]Agosto!$G$7</f>
        <v>54</v>
      </c>
      <c r="E21" s="15">
        <f>[17]Agosto!$G$8</f>
        <v>83</v>
      </c>
      <c r="F21" s="15">
        <f>[17]Agosto!$G$9</f>
        <v>92</v>
      </c>
      <c r="G21" s="15">
        <f>[17]Agosto!$G$10</f>
        <v>64</v>
      </c>
      <c r="H21" s="15">
        <f>[17]Agosto!$G$11</f>
        <v>57</v>
      </c>
      <c r="I21" s="15">
        <f>[17]Agosto!$G$12</f>
        <v>74</v>
      </c>
      <c r="J21" s="15">
        <f>[17]Agosto!$G$13</f>
        <v>27</v>
      </c>
      <c r="K21" s="15">
        <f>[17]Agosto!$G$14</f>
        <v>28</v>
      </c>
      <c r="L21" s="15">
        <f>[17]Agosto!$G$15</f>
        <v>15</v>
      </c>
      <c r="M21" s="15">
        <f>[17]Agosto!$G$16</f>
        <v>15</v>
      </c>
      <c r="N21" s="15">
        <f>[17]Agosto!$G$17</f>
        <v>19</v>
      </c>
      <c r="O21" s="15">
        <f>[17]Agosto!$G$18</f>
        <v>15</v>
      </c>
      <c r="P21" s="15">
        <f>[17]Agosto!$G$19</f>
        <v>47</v>
      </c>
      <c r="Q21" s="15">
        <f>[17]Agosto!$G$20</f>
        <v>57</v>
      </c>
      <c r="R21" s="15">
        <f>[17]Agosto!$G$21</f>
        <v>37</v>
      </c>
      <c r="S21" s="15">
        <f>[17]Agosto!$G$22</f>
        <v>27</v>
      </c>
      <c r="T21" s="15">
        <f>[17]Agosto!$G$23</f>
        <v>22</v>
      </c>
      <c r="U21" s="15">
        <f>[17]Agosto!$G$24</f>
        <v>45</v>
      </c>
      <c r="V21" s="15">
        <f>[17]Agosto!$G$25</f>
        <v>69</v>
      </c>
      <c r="W21" s="15">
        <f>[17]Agosto!$G$26</f>
        <v>90</v>
      </c>
      <c r="X21" s="15">
        <f>[17]Agosto!$G$27</f>
        <v>37</v>
      </c>
      <c r="Y21" s="15">
        <f>[17]Agosto!$G$28</f>
        <v>33</v>
      </c>
      <c r="Z21" s="15">
        <f>[17]Agosto!$G$29</f>
        <v>25</v>
      </c>
      <c r="AA21" s="15">
        <f>[17]Agosto!$G$30</f>
        <v>13</v>
      </c>
      <c r="AB21" s="15">
        <f>[17]Agosto!$G$31</f>
        <v>27</v>
      </c>
      <c r="AC21" s="15">
        <f>[17]Agosto!$G$32</f>
        <v>28</v>
      </c>
      <c r="AD21" s="15">
        <f>[17]Agosto!$G$33</f>
        <v>22</v>
      </c>
      <c r="AE21" s="15">
        <f>[17]Agosto!$G$34</f>
        <v>21</v>
      </c>
      <c r="AF21" s="15">
        <f>[17]Agosto!$G$35</f>
        <v>26</v>
      </c>
      <c r="AG21" s="22">
        <f t="shared" si="5"/>
        <v>13</v>
      </c>
      <c r="AH21" s="91">
        <f t="shared" si="6"/>
        <v>39.87096774193548</v>
      </c>
    </row>
    <row r="22" spans="1:34" ht="17.100000000000001" customHeight="1" x14ac:dyDescent="0.2">
      <c r="A22" s="129" t="s">
        <v>12</v>
      </c>
      <c r="B22" s="15">
        <f>[18]Agosto!$G$5</f>
        <v>29</v>
      </c>
      <c r="C22" s="15">
        <f>[18]Agosto!$G$6</f>
        <v>34</v>
      </c>
      <c r="D22" s="15">
        <f>[18]Agosto!$G$7</f>
        <v>73</v>
      </c>
      <c r="E22" s="15" t="str">
        <f>[18]Agosto!$G$8</f>
        <v>*</v>
      </c>
      <c r="F22" s="15" t="str">
        <f>[18]Agosto!$G$9</f>
        <v>*</v>
      </c>
      <c r="G22" s="15">
        <f>[18]Agosto!$G$10</f>
        <v>70</v>
      </c>
      <c r="H22" s="15">
        <f>[18]Agosto!$G$11</f>
        <v>48</v>
      </c>
      <c r="I22" s="15">
        <f>[18]Agosto!$G$12</f>
        <v>44</v>
      </c>
      <c r="J22" s="15">
        <f>[18]Agosto!$G$13</f>
        <v>22</v>
      </c>
      <c r="K22" s="15">
        <f>[18]Agosto!$G$14</f>
        <v>27</v>
      </c>
      <c r="L22" s="15">
        <f>[18]Agosto!$G$15</f>
        <v>24</v>
      </c>
      <c r="M22" s="15">
        <f>[18]Agosto!$G$16</f>
        <v>22</v>
      </c>
      <c r="N22" s="15">
        <f>[18]Agosto!$G$17</f>
        <v>18</v>
      </c>
      <c r="O22" s="15">
        <f>[18]Agosto!$G$18</f>
        <v>22</v>
      </c>
      <c r="P22" s="15">
        <f>[18]Agosto!$G$19</f>
        <v>50</v>
      </c>
      <c r="Q22" s="15">
        <f>[18]Agosto!$G$20</f>
        <v>43</v>
      </c>
      <c r="R22" s="15">
        <f>[18]Agosto!$G$21</f>
        <v>49</v>
      </c>
      <c r="S22" s="15">
        <f>[18]Agosto!$G$22</f>
        <v>29</v>
      </c>
      <c r="T22" s="15">
        <f>[18]Agosto!$G$23</f>
        <v>38</v>
      </c>
      <c r="U22" s="15">
        <f>[18]Agosto!$G$24</f>
        <v>57</v>
      </c>
      <c r="V22" s="15">
        <f>[18]Agosto!$G$25</f>
        <v>63</v>
      </c>
      <c r="W22" s="15">
        <f>[18]Agosto!$G$26</f>
        <v>86</v>
      </c>
      <c r="X22" s="15">
        <f>[18]Agosto!$G$27</f>
        <v>44</v>
      </c>
      <c r="Y22" s="15">
        <f>[18]Agosto!$G$28</f>
        <v>34</v>
      </c>
      <c r="Z22" s="15">
        <f>[18]Agosto!$G$29</f>
        <v>28</v>
      </c>
      <c r="AA22" s="15">
        <f>[18]Agosto!$G$30</f>
        <v>18</v>
      </c>
      <c r="AB22" s="15">
        <f>[18]Agosto!$G$31</f>
        <v>16</v>
      </c>
      <c r="AC22" s="15">
        <f>[18]Agosto!$G$32</f>
        <v>32</v>
      </c>
      <c r="AD22" s="15">
        <f>[18]Agosto!$G$33</f>
        <v>27</v>
      </c>
      <c r="AE22" s="15">
        <f>[18]Agosto!$G$34</f>
        <v>26</v>
      </c>
      <c r="AF22" s="15">
        <f>[18]Agosto!$G$35</f>
        <v>30</v>
      </c>
      <c r="AG22" s="22">
        <f t="shared" si="5"/>
        <v>16</v>
      </c>
      <c r="AH22" s="91">
        <f t="shared" si="6"/>
        <v>38.03448275862069</v>
      </c>
    </row>
    <row r="23" spans="1:34" ht="17.100000000000001" customHeight="1" x14ac:dyDescent="0.2">
      <c r="A23" s="129" t="s">
        <v>13</v>
      </c>
      <c r="B23" s="15">
        <f>[19]Agosto!$G$5</f>
        <v>41</v>
      </c>
      <c r="C23" s="15">
        <f>[19]Agosto!$G$6</f>
        <v>41</v>
      </c>
      <c r="D23" s="15">
        <f>[19]Agosto!$G$7</f>
        <v>50</v>
      </c>
      <c r="E23" s="15">
        <f>[19]Agosto!$G$8</f>
        <v>78</v>
      </c>
      <c r="F23" s="15">
        <f>[19]Agosto!$G$9</f>
        <v>90</v>
      </c>
      <c r="G23" s="15">
        <f>[19]Agosto!$G$10</f>
        <v>74</v>
      </c>
      <c r="H23" s="15">
        <f>[19]Agosto!$G$11</f>
        <v>46</v>
      </c>
      <c r="I23" s="15">
        <f>[19]Agosto!$G$12</f>
        <v>47</v>
      </c>
      <c r="J23" s="15">
        <f>[19]Agosto!$G$13</f>
        <v>32</v>
      </c>
      <c r="K23" s="15">
        <f>[19]Agosto!$G$14</f>
        <v>24</v>
      </c>
      <c r="L23" s="15">
        <f>[19]Agosto!$G$15</f>
        <v>25</v>
      </c>
      <c r="M23" s="15">
        <f>[19]Agosto!$G$16</f>
        <v>22</v>
      </c>
      <c r="N23" s="15">
        <f>[19]Agosto!$G$17</f>
        <v>19</v>
      </c>
      <c r="O23" s="15">
        <f>[19]Agosto!$G$18</f>
        <v>24</v>
      </c>
      <c r="P23" s="15">
        <f>[19]Agosto!$G$19</f>
        <v>53</v>
      </c>
      <c r="Q23" s="15">
        <f>[19]Agosto!$G$20</f>
        <v>33</v>
      </c>
      <c r="R23" s="15">
        <f>[19]Agosto!$G$21</f>
        <v>26</v>
      </c>
      <c r="S23" s="15">
        <f>[19]Agosto!$G$22</f>
        <v>28</v>
      </c>
      <c r="T23" s="15">
        <f>[19]Agosto!$G$23</f>
        <v>32</v>
      </c>
      <c r="U23" s="15">
        <f>[19]Agosto!$G$24</f>
        <v>61</v>
      </c>
      <c r="V23" s="15">
        <f>[19]Agosto!$G$25</f>
        <v>60</v>
      </c>
      <c r="W23" s="15">
        <f>[19]Agosto!$G$26</f>
        <v>79</v>
      </c>
      <c r="X23" s="15">
        <f>[19]Agosto!$G$27</f>
        <v>39</v>
      </c>
      <c r="Y23" s="15">
        <f>[19]Agosto!$G$28</f>
        <v>34</v>
      </c>
      <c r="Z23" s="15">
        <f>[19]Agosto!$G$29</f>
        <v>36</v>
      </c>
      <c r="AA23" s="15">
        <f>[19]Agosto!$G$30</f>
        <v>24</v>
      </c>
      <c r="AB23" s="15">
        <f>[19]Agosto!$G$31</f>
        <v>20</v>
      </c>
      <c r="AC23" s="15">
        <f>[19]Agosto!$G$32</f>
        <v>29</v>
      </c>
      <c r="AD23" s="15">
        <f>[19]Agosto!$G$33</f>
        <v>28</v>
      </c>
      <c r="AE23" s="15">
        <f>[19]Agosto!$G$34</f>
        <v>29</v>
      </c>
      <c r="AF23" s="15">
        <f>[19]Agosto!$G$35</f>
        <v>27</v>
      </c>
      <c r="AG23" s="22">
        <f t="shared" si="5"/>
        <v>19</v>
      </c>
      <c r="AH23" s="91">
        <f t="shared" si="6"/>
        <v>40.354838709677416</v>
      </c>
    </row>
    <row r="24" spans="1:34" ht="17.100000000000001" customHeight="1" x14ac:dyDescent="0.2">
      <c r="A24" s="129" t="s">
        <v>14</v>
      </c>
      <c r="B24" s="15">
        <f>[20]Agosto!$G$5</f>
        <v>33</v>
      </c>
      <c r="C24" s="15">
        <f>[20]Agosto!$G$6</f>
        <v>33</v>
      </c>
      <c r="D24" s="15">
        <f>[20]Agosto!$G$7</f>
        <v>31</v>
      </c>
      <c r="E24" s="15">
        <f>[20]Agosto!$G$8</f>
        <v>40</v>
      </c>
      <c r="F24" s="15">
        <f>[20]Agosto!$G$9</f>
        <v>41</v>
      </c>
      <c r="G24" s="15">
        <f>[20]Agosto!$G$10</f>
        <v>60</v>
      </c>
      <c r="H24" s="15">
        <f>[20]Agosto!$G$11</f>
        <v>44</v>
      </c>
      <c r="I24" s="15">
        <f>[20]Agosto!$G$12</f>
        <v>24</v>
      </c>
      <c r="J24" s="15">
        <f>[20]Agosto!$G$13</f>
        <v>55</v>
      </c>
      <c r="K24" s="15">
        <f>[20]Agosto!$G$14</f>
        <v>20</v>
      </c>
      <c r="L24" s="15">
        <f>[20]Agosto!$G$15</f>
        <v>10</v>
      </c>
      <c r="M24" s="15">
        <f>[20]Agosto!$G$16</f>
        <v>10</v>
      </c>
      <c r="N24" s="15">
        <f>[20]Agosto!$G$17</f>
        <v>17</v>
      </c>
      <c r="O24" s="15">
        <f>[20]Agosto!$G$18</f>
        <v>11</v>
      </c>
      <c r="P24" s="15">
        <f>[20]Agosto!$G$19</f>
        <v>14</v>
      </c>
      <c r="Q24" s="15">
        <f>[20]Agosto!$G$20</f>
        <v>26</v>
      </c>
      <c r="R24" s="15">
        <f>[20]Agosto!$G$21</f>
        <v>24</v>
      </c>
      <c r="S24" s="15">
        <f>[20]Agosto!$G$22</f>
        <v>22</v>
      </c>
      <c r="T24" s="15">
        <f>[20]Agosto!$G$23</f>
        <v>21</v>
      </c>
      <c r="U24" s="15">
        <f>[20]Agosto!$G$24</f>
        <v>17</v>
      </c>
      <c r="V24" s="15">
        <f>[20]Agosto!$G$25</f>
        <v>26</v>
      </c>
      <c r="W24" s="15">
        <f>[20]Agosto!$G$26</f>
        <v>40</v>
      </c>
      <c r="X24" s="15">
        <f>[20]Agosto!$G$27</f>
        <v>20</v>
      </c>
      <c r="Y24" s="15">
        <f>[20]Agosto!$G$28</f>
        <v>23</v>
      </c>
      <c r="Z24" s="15">
        <f>[20]Agosto!$G$29</f>
        <v>68</v>
      </c>
      <c r="AA24" s="15">
        <f>[20]Agosto!$G$30</f>
        <v>16</v>
      </c>
      <c r="AB24" s="15">
        <f>[20]Agosto!$G$31</f>
        <v>36</v>
      </c>
      <c r="AC24" s="15">
        <f>[20]Agosto!$G$32</f>
        <v>28</v>
      </c>
      <c r="AD24" s="15">
        <f>[20]Agosto!$G$33</f>
        <v>20</v>
      </c>
      <c r="AE24" s="15">
        <f>[20]Agosto!$G$34</f>
        <v>18</v>
      </c>
      <c r="AF24" s="15">
        <f>[20]Agosto!$G$35</f>
        <v>16</v>
      </c>
      <c r="AG24" s="22">
        <f t="shared" si="5"/>
        <v>10</v>
      </c>
      <c r="AH24" s="91">
        <f t="shared" si="6"/>
        <v>27.870967741935484</v>
      </c>
    </row>
    <row r="25" spans="1:34" ht="17.100000000000001" customHeight="1" x14ac:dyDescent="0.2">
      <c r="A25" s="129" t="s">
        <v>15</v>
      </c>
      <c r="B25" s="15">
        <f>[21]Agosto!$G$5</f>
        <v>30</v>
      </c>
      <c r="C25" s="15">
        <f>[21]Agosto!$G$6</f>
        <v>47</v>
      </c>
      <c r="D25" s="15">
        <f>[21]Agosto!$G$7</f>
        <v>91</v>
      </c>
      <c r="E25" s="15">
        <f>[21]Agosto!$G$8</f>
        <v>91</v>
      </c>
      <c r="F25" s="15">
        <f>[21]Agosto!$G$9</f>
        <v>88</v>
      </c>
      <c r="G25" s="15">
        <f>[21]Agosto!$G$10</f>
        <v>51</v>
      </c>
      <c r="H25" s="15">
        <f>[21]Agosto!$G$11</f>
        <v>65</v>
      </c>
      <c r="I25" s="15">
        <f>[21]Agosto!$G$12</f>
        <v>65</v>
      </c>
      <c r="J25" s="15">
        <f>[21]Agosto!$G$13</f>
        <v>28</v>
      </c>
      <c r="K25" s="15">
        <f>[21]Agosto!$G$14</f>
        <v>29</v>
      </c>
      <c r="L25" s="15">
        <f>[21]Agosto!$G$15</f>
        <v>12</v>
      </c>
      <c r="M25" s="15">
        <f>[21]Agosto!$G$16</f>
        <v>21</v>
      </c>
      <c r="N25" s="15">
        <f>[21]Agosto!$G$17</f>
        <v>22</v>
      </c>
      <c r="O25" s="15">
        <f>[21]Agosto!$G$18</f>
        <v>28</v>
      </c>
      <c r="P25" s="15">
        <f>[21]Agosto!$G$19</f>
        <v>59</v>
      </c>
      <c r="Q25" s="15">
        <f>[21]Agosto!$G$20</f>
        <v>46</v>
      </c>
      <c r="R25" s="15">
        <f>[21]Agosto!$G$21</f>
        <v>42</v>
      </c>
      <c r="S25" s="15">
        <f>[21]Agosto!$G$22</f>
        <v>33</v>
      </c>
      <c r="T25" s="15">
        <f>[21]Agosto!$G$23</f>
        <v>29</v>
      </c>
      <c r="U25" s="15">
        <f>[21]Agosto!$G$24</f>
        <v>69</v>
      </c>
      <c r="V25" s="15">
        <f>[21]Agosto!$G$25</f>
        <v>91</v>
      </c>
      <c r="W25" s="15">
        <f>[21]Agosto!$G$26</f>
        <v>95</v>
      </c>
      <c r="X25" s="15">
        <f>[21]Agosto!$G$27</f>
        <v>51</v>
      </c>
      <c r="Y25" s="15">
        <f>[21]Agosto!$G$28</f>
        <v>32</v>
      </c>
      <c r="Z25" s="15">
        <f>[21]Agosto!$G$29</f>
        <v>29</v>
      </c>
      <c r="AA25" s="15">
        <f>[21]Agosto!$G$30</f>
        <v>16</v>
      </c>
      <c r="AB25" s="15">
        <f>[21]Agosto!$G$31</f>
        <v>21</v>
      </c>
      <c r="AC25" s="15">
        <f>[21]Agosto!$G$32</f>
        <v>32</v>
      </c>
      <c r="AD25" s="15">
        <f>[21]Agosto!$G$33</f>
        <v>24</v>
      </c>
      <c r="AE25" s="15">
        <f>[21]Agosto!$G$34</f>
        <v>24</v>
      </c>
      <c r="AF25" s="15">
        <f>[21]Agosto!$G$35</f>
        <v>32</v>
      </c>
      <c r="AG25" s="22">
        <f t="shared" si="5"/>
        <v>12</v>
      </c>
      <c r="AH25" s="91">
        <f t="shared" si="6"/>
        <v>44.935483870967744</v>
      </c>
    </row>
    <row r="26" spans="1:34" ht="17.100000000000001" customHeight="1" x14ac:dyDescent="0.2">
      <c r="A26" s="129" t="s">
        <v>16</v>
      </c>
      <c r="B26" s="15">
        <f>[22]Agosto!$G$5</f>
        <v>30</v>
      </c>
      <c r="C26" s="15">
        <f>[22]Agosto!$G$6</f>
        <v>36</v>
      </c>
      <c r="D26" s="15">
        <f>[22]Agosto!$G$7</f>
        <v>72</v>
      </c>
      <c r="E26" s="15">
        <f>[22]Agosto!$G$8</f>
        <v>73</v>
      </c>
      <c r="F26" s="15">
        <f>[22]Agosto!$G$9</f>
        <v>86</v>
      </c>
      <c r="G26" s="15">
        <f>[22]Agosto!$G$10</f>
        <v>45</v>
      </c>
      <c r="H26" s="15">
        <f>[22]Agosto!$G$11</f>
        <v>45</v>
      </c>
      <c r="I26" s="15">
        <f>[22]Agosto!$G$12</f>
        <v>42</v>
      </c>
      <c r="J26" s="15">
        <f>[22]Agosto!$G$13</f>
        <v>19</v>
      </c>
      <c r="K26" s="15">
        <f>[22]Agosto!$G$14</f>
        <v>22</v>
      </c>
      <c r="L26" s="15">
        <f>[22]Agosto!$G$15</f>
        <v>23</v>
      </c>
      <c r="M26" s="15">
        <f>[22]Agosto!$G$16</f>
        <v>19</v>
      </c>
      <c r="N26" s="15">
        <f>[22]Agosto!$G$17</f>
        <v>18</v>
      </c>
      <c r="O26" s="15">
        <f>[22]Agosto!$G$18</f>
        <v>22</v>
      </c>
      <c r="P26" s="15">
        <f>[22]Agosto!$G$19</f>
        <v>74</v>
      </c>
      <c r="Q26" s="15">
        <f>[22]Agosto!$G$20</f>
        <v>38</v>
      </c>
      <c r="R26" s="15">
        <f>[22]Agosto!$G$21</f>
        <v>28</v>
      </c>
      <c r="S26" s="15">
        <f>[22]Agosto!$G$22</f>
        <v>23</v>
      </c>
      <c r="T26" s="15">
        <f>[22]Agosto!$G$23</f>
        <v>47</v>
      </c>
      <c r="U26" s="15">
        <f>[22]Agosto!$G$24</f>
        <v>77</v>
      </c>
      <c r="V26" s="15">
        <f>[22]Agosto!$G$25</f>
        <v>73</v>
      </c>
      <c r="W26" s="15">
        <f>[22]Agosto!$G$26</f>
        <v>68</v>
      </c>
      <c r="X26" s="15">
        <f>[22]Agosto!$G$27</f>
        <v>39</v>
      </c>
      <c r="Y26" s="15">
        <f>[22]Agosto!$G$28</f>
        <v>28</v>
      </c>
      <c r="Z26" s="15">
        <f>[22]Agosto!$G$29</f>
        <v>18</v>
      </c>
      <c r="AA26" s="15">
        <f>[22]Agosto!$G$30</f>
        <v>13</v>
      </c>
      <c r="AB26" s="15">
        <f>[22]Agosto!$G$31</f>
        <v>12</v>
      </c>
      <c r="AC26" s="15">
        <f>[22]Agosto!$G$32</f>
        <v>22</v>
      </c>
      <c r="AD26" s="15">
        <f>[22]Agosto!$G$33</f>
        <v>26</v>
      </c>
      <c r="AE26" s="15">
        <f>[22]Agosto!$G$34</f>
        <v>25</v>
      </c>
      <c r="AF26" s="15">
        <f>[22]Agosto!$G$35</f>
        <v>29</v>
      </c>
      <c r="AG26" s="22">
        <f t="shared" si="5"/>
        <v>12</v>
      </c>
      <c r="AH26" s="91">
        <f t="shared" si="6"/>
        <v>38.451612903225808</v>
      </c>
    </row>
    <row r="27" spans="1:34" ht="17.100000000000001" customHeight="1" x14ac:dyDescent="0.2">
      <c r="A27" s="129" t="s">
        <v>17</v>
      </c>
      <c r="B27" s="15">
        <f>[23]Agosto!$G$5</f>
        <v>28</v>
      </c>
      <c r="C27" s="15">
        <f>[23]Agosto!$G$6</f>
        <v>41</v>
      </c>
      <c r="D27" s="15">
        <f>[23]Agosto!$G$7</f>
        <v>64</v>
      </c>
      <c r="E27" s="15">
        <f>[23]Agosto!$G$8</f>
        <v>79</v>
      </c>
      <c r="F27" s="15">
        <f>[23]Agosto!$G$9</f>
        <v>94</v>
      </c>
      <c r="G27" s="15">
        <f>[23]Agosto!$G$10</f>
        <v>71</v>
      </c>
      <c r="H27" s="15">
        <f>[23]Agosto!$G$11</f>
        <v>59</v>
      </c>
      <c r="I27" s="15">
        <f>[23]Agosto!$G$12</f>
        <v>70</v>
      </c>
      <c r="J27" s="15">
        <f>[23]Agosto!$G$13</f>
        <v>35</v>
      </c>
      <c r="K27" s="15">
        <f>[23]Agosto!$G$14</f>
        <v>35</v>
      </c>
      <c r="L27" s="15">
        <f>[23]Agosto!$G$15</f>
        <v>23</v>
      </c>
      <c r="M27" s="15">
        <f>[23]Agosto!$G$16</f>
        <v>17</v>
      </c>
      <c r="N27" s="15">
        <f>[23]Agosto!$G$17</f>
        <v>23</v>
      </c>
      <c r="O27" s="15">
        <f>[23]Agosto!$G$18</f>
        <v>17</v>
      </c>
      <c r="P27" s="15">
        <f>[23]Agosto!$G$19</f>
        <v>42</v>
      </c>
      <c r="Q27" s="15">
        <f>[23]Agosto!$G$20</f>
        <v>60</v>
      </c>
      <c r="R27" s="15">
        <f>[23]Agosto!$G$21</f>
        <v>38</v>
      </c>
      <c r="S27" s="15">
        <f>[23]Agosto!$G$22</f>
        <v>26</v>
      </c>
      <c r="T27" s="15">
        <f>[23]Agosto!$G$23</f>
        <v>23</v>
      </c>
      <c r="U27" s="15">
        <f>[23]Agosto!$G$24</f>
        <v>42</v>
      </c>
      <c r="V27" s="15">
        <f>[23]Agosto!$G$25</f>
        <v>71</v>
      </c>
      <c r="W27" s="15">
        <f>[23]Agosto!$G$26</f>
        <v>89</v>
      </c>
      <c r="X27" s="15">
        <f>[23]Agosto!$G$27</f>
        <v>43</v>
      </c>
      <c r="Y27" s="15">
        <f>[23]Agosto!$G$28</f>
        <v>33</v>
      </c>
      <c r="Z27" s="15">
        <f>[23]Agosto!$G$29</f>
        <v>26</v>
      </c>
      <c r="AA27" s="15">
        <f>[23]Agosto!$G$30</f>
        <v>14</v>
      </c>
      <c r="AB27" s="15">
        <f>[23]Agosto!$G$31</f>
        <v>31</v>
      </c>
      <c r="AC27" s="15">
        <f>[23]Agosto!$G$32</f>
        <v>30</v>
      </c>
      <c r="AD27" s="15">
        <f>[23]Agosto!$G$33</f>
        <v>22</v>
      </c>
      <c r="AE27" s="15">
        <f>[23]Agosto!$G$34</f>
        <v>19</v>
      </c>
      <c r="AF27" s="15">
        <f>[23]Agosto!$G$35</f>
        <v>25</v>
      </c>
      <c r="AG27" s="22">
        <f t="shared" si="5"/>
        <v>14</v>
      </c>
      <c r="AH27" s="91">
        <f t="shared" si="6"/>
        <v>41.612903225806448</v>
      </c>
    </row>
    <row r="28" spans="1:34" ht="17.100000000000001" customHeight="1" x14ac:dyDescent="0.2">
      <c r="A28" s="129" t="s">
        <v>18</v>
      </c>
      <c r="B28" s="15">
        <f>[24]Agosto!$G$5</f>
        <v>37</v>
      </c>
      <c r="C28" s="15">
        <f>[24]Agosto!$G$6</f>
        <v>38</v>
      </c>
      <c r="D28" s="15">
        <f>[24]Agosto!$G$7</f>
        <v>32</v>
      </c>
      <c r="E28" s="15">
        <f>[24]Agosto!$G$8</f>
        <v>69</v>
      </c>
      <c r="F28" s="15">
        <f>[24]Agosto!$G$9</f>
        <v>57</v>
      </c>
      <c r="G28" s="15">
        <f>[24]Agosto!$G$10</f>
        <v>86</v>
      </c>
      <c r="H28" s="15">
        <f>[24]Agosto!$G$11</f>
        <v>36</v>
      </c>
      <c r="I28" s="15">
        <f>[24]Agosto!$G$12</f>
        <v>58</v>
      </c>
      <c r="J28" s="15">
        <f>[24]Agosto!$G$13</f>
        <v>43</v>
      </c>
      <c r="K28" s="15">
        <f>[24]Agosto!$G$14</f>
        <v>12</v>
      </c>
      <c r="L28" s="15">
        <f>[24]Agosto!$G$15</f>
        <v>10</v>
      </c>
      <c r="M28" s="15">
        <f>[24]Agosto!$G$16</f>
        <v>15</v>
      </c>
      <c r="N28" s="15">
        <f>[24]Agosto!$G$17</f>
        <v>10</v>
      </c>
      <c r="O28" s="15">
        <f>[24]Agosto!$G$18</f>
        <v>11</v>
      </c>
      <c r="P28" s="15">
        <f>[24]Agosto!$G$19</f>
        <v>18</v>
      </c>
      <c r="Q28" s="15">
        <f>[24]Agosto!$G$20</f>
        <v>39</v>
      </c>
      <c r="R28" s="15">
        <f>[24]Agosto!$G$21</f>
        <v>26</v>
      </c>
      <c r="S28" s="15">
        <f>[24]Agosto!$G$22</f>
        <v>21</v>
      </c>
      <c r="T28" s="15">
        <f>[24]Agosto!$G$23</f>
        <v>21</v>
      </c>
      <c r="U28" s="15">
        <f>[24]Agosto!$G$24</f>
        <v>40</v>
      </c>
      <c r="V28" s="15">
        <f>[24]Agosto!$G$25</f>
        <v>40</v>
      </c>
      <c r="W28" s="15">
        <f>[24]Agosto!$G$26</f>
        <v>68</v>
      </c>
      <c r="X28" s="15">
        <f>[24]Agosto!$G$27</f>
        <v>28</v>
      </c>
      <c r="Y28" s="15">
        <f>[24]Agosto!$G$28</f>
        <v>28</v>
      </c>
      <c r="Z28" s="15">
        <f>[24]Agosto!$G$29</f>
        <v>34</v>
      </c>
      <c r="AA28" s="15">
        <f>[24]Agosto!$G$30</f>
        <v>14</v>
      </c>
      <c r="AB28" s="15">
        <f>[24]Agosto!$G$31</f>
        <v>22</v>
      </c>
      <c r="AC28" s="15">
        <f>[24]Agosto!$G$32</f>
        <v>17</v>
      </c>
      <c r="AD28" s="15">
        <f>[24]Agosto!$G$33</f>
        <v>23</v>
      </c>
      <c r="AE28" s="15">
        <f>[24]Agosto!$G$34</f>
        <v>20</v>
      </c>
      <c r="AF28" s="15">
        <f>[24]Agosto!$G$35</f>
        <v>21</v>
      </c>
      <c r="AG28" s="22">
        <f>MIN(B28:AF28)</f>
        <v>10</v>
      </c>
      <c r="AH28" s="91">
        <f t="shared" si="6"/>
        <v>32.064516129032256</v>
      </c>
    </row>
    <row r="29" spans="1:34" ht="17.100000000000001" customHeight="1" x14ac:dyDescent="0.2">
      <c r="A29" s="129" t="s">
        <v>19</v>
      </c>
      <c r="B29" s="15">
        <f>[25]Agosto!$G$5</f>
        <v>27</v>
      </c>
      <c r="C29" s="15">
        <f>[25]Agosto!$G$6</f>
        <v>42</v>
      </c>
      <c r="D29" s="15">
        <f>[25]Agosto!$G$7</f>
        <v>88</v>
      </c>
      <c r="E29" s="15">
        <f>[25]Agosto!$G$8</f>
        <v>89</v>
      </c>
      <c r="F29" s="15">
        <f>[25]Agosto!$G$9</f>
        <v>40</v>
      </c>
      <c r="G29" s="15">
        <f>[25]Agosto!$G$10</f>
        <v>26</v>
      </c>
      <c r="H29" s="15">
        <f>[25]Agosto!$G$11</f>
        <v>41</v>
      </c>
      <c r="I29" s="15">
        <f>[25]Agosto!$G$12</f>
        <v>70</v>
      </c>
      <c r="J29" s="15">
        <f>[25]Agosto!$G$13</f>
        <v>29</v>
      </c>
      <c r="K29" s="15">
        <f>[25]Agosto!$G$14</f>
        <v>41</v>
      </c>
      <c r="L29" s="15">
        <f>[25]Agosto!$G$15</f>
        <v>29</v>
      </c>
      <c r="M29" s="15">
        <f>[25]Agosto!$G$16</f>
        <v>20</v>
      </c>
      <c r="N29" s="15">
        <f>[25]Agosto!$G$17</f>
        <v>27</v>
      </c>
      <c r="O29" s="15">
        <f>[25]Agosto!$G$18</f>
        <v>30</v>
      </c>
      <c r="P29" s="15">
        <f>[25]Agosto!$G$19</f>
        <v>54</v>
      </c>
      <c r="Q29" s="15">
        <f>[25]Agosto!$G$20</f>
        <v>45</v>
      </c>
      <c r="R29" s="15">
        <f>[25]Agosto!$G$21</f>
        <v>44</v>
      </c>
      <c r="S29" s="15">
        <f>[25]Agosto!$G$22</f>
        <v>36</v>
      </c>
      <c r="T29" s="15">
        <f>[25]Agosto!$G$23</f>
        <v>29</v>
      </c>
      <c r="U29" s="15">
        <f>[25]Agosto!$G$24</f>
        <v>64</v>
      </c>
      <c r="V29" s="15">
        <f>[25]Agosto!$G$25</f>
        <v>85</v>
      </c>
      <c r="W29" s="15">
        <f>[25]Agosto!$G$26</f>
        <v>74</v>
      </c>
      <c r="X29" s="15">
        <f>[25]Agosto!$G$27</f>
        <v>57</v>
      </c>
      <c r="Y29" s="15">
        <f>[25]Agosto!$G$28</f>
        <v>35</v>
      </c>
      <c r="Z29" s="15">
        <f>[25]Agosto!$G$29</f>
        <v>30</v>
      </c>
      <c r="AA29" s="15">
        <f>[25]Agosto!$G$30</f>
        <v>19</v>
      </c>
      <c r="AB29" s="15">
        <f>[25]Agosto!$G$31</f>
        <v>24</v>
      </c>
      <c r="AC29" s="15">
        <f>[25]Agosto!$G$32</f>
        <v>36</v>
      </c>
      <c r="AD29" s="15">
        <f>[25]Agosto!$G$33</f>
        <v>24</v>
      </c>
      <c r="AE29" s="15">
        <f>[25]Agosto!$G$34</f>
        <v>21</v>
      </c>
      <c r="AF29" s="15">
        <f>[25]Agosto!$G$35</f>
        <v>35</v>
      </c>
      <c r="AG29" s="22">
        <f t="shared" si="5"/>
        <v>19</v>
      </c>
      <c r="AH29" s="91">
        <f t="shared" si="6"/>
        <v>42.29032258064516</v>
      </c>
    </row>
    <row r="30" spans="1:34" ht="17.100000000000001" customHeight="1" x14ac:dyDescent="0.2">
      <c r="A30" s="129" t="s">
        <v>31</v>
      </c>
      <c r="B30" s="15">
        <f>[26]Agosto!$G$5</f>
        <v>30</v>
      </c>
      <c r="C30" s="15">
        <f>[26]Agosto!$G$6</f>
        <v>36</v>
      </c>
      <c r="D30" s="15">
        <f>[26]Agosto!$G$7</f>
        <v>52</v>
      </c>
      <c r="E30" s="15">
        <f>[26]Agosto!$G$8</f>
        <v>89</v>
      </c>
      <c r="F30" s="15">
        <f>[26]Agosto!$G$9</f>
        <v>91</v>
      </c>
      <c r="G30" s="15">
        <f>[26]Agosto!$G$10</f>
        <v>71</v>
      </c>
      <c r="H30" s="15">
        <f>[26]Agosto!$G$11</f>
        <v>52</v>
      </c>
      <c r="I30" s="15">
        <f>[26]Agosto!$G$12</f>
        <v>42</v>
      </c>
      <c r="J30" s="15">
        <f>[26]Agosto!$G$13</f>
        <v>23</v>
      </c>
      <c r="K30" s="15">
        <f>[26]Agosto!$G$14</f>
        <v>27</v>
      </c>
      <c r="L30" s="15">
        <f>[26]Agosto!$G$15</f>
        <v>10</v>
      </c>
      <c r="M30" s="15">
        <f>[26]Agosto!$G$16</f>
        <v>13</v>
      </c>
      <c r="N30" s="15">
        <f>[26]Agosto!$G$17</f>
        <v>15</v>
      </c>
      <c r="O30" s="15">
        <f>[26]Agosto!$G$18</f>
        <v>12</v>
      </c>
      <c r="P30" s="15">
        <f>[26]Agosto!$G$19</f>
        <v>44</v>
      </c>
      <c r="Q30" s="15">
        <f>[26]Agosto!$G$20</f>
        <v>51</v>
      </c>
      <c r="R30" s="15">
        <f>[26]Agosto!$G$21</f>
        <v>30</v>
      </c>
      <c r="S30" s="15">
        <f>[26]Agosto!$G$22</f>
        <v>20</v>
      </c>
      <c r="T30" s="15">
        <f>[26]Agosto!$G$23</f>
        <v>22</v>
      </c>
      <c r="U30" s="15">
        <f>[26]Agosto!$G$24</f>
        <v>47</v>
      </c>
      <c r="V30" s="15">
        <f>[26]Agosto!$G$25</f>
        <v>66</v>
      </c>
      <c r="W30" s="15">
        <f>[26]Agosto!$G$26</f>
        <v>83</v>
      </c>
      <c r="X30" s="15">
        <f>[26]Agosto!$G$27</f>
        <v>36</v>
      </c>
      <c r="Y30" s="15">
        <f>[26]Agosto!$G$28</f>
        <v>37</v>
      </c>
      <c r="Z30" s="15">
        <f>[26]Agosto!$G$29</f>
        <v>28</v>
      </c>
      <c r="AA30" s="15">
        <f>[26]Agosto!$G$30</f>
        <v>14</v>
      </c>
      <c r="AB30" s="15">
        <f>[26]Agosto!$G$31</f>
        <v>23</v>
      </c>
      <c r="AC30" s="15">
        <f>[26]Agosto!$G$32</f>
        <v>26</v>
      </c>
      <c r="AD30" s="15">
        <f>[26]Agosto!$G$33</f>
        <v>23</v>
      </c>
      <c r="AE30" s="15">
        <f>[26]Agosto!$G$34</f>
        <v>22</v>
      </c>
      <c r="AF30" s="15">
        <f>[26]Agosto!$G$35</f>
        <v>26</v>
      </c>
      <c r="AG30" s="22">
        <f t="shared" si="5"/>
        <v>10</v>
      </c>
      <c r="AH30" s="91">
        <f>AVERAGE(B30:AF30)</f>
        <v>37.451612903225808</v>
      </c>
    </row>
    <row r="31" spans="1:34" ht="17.100000000000001" customHeight="1" x14ac:dyDescent="0.2">
      <c r="A31" s="129" t="s">
        <v>48</v>
      </c>
      <c r="B31" s="15">
        <f>[27]Agosto!$G$5</f>
        <v>34</v>
      </c>
      <c r="C31" s="15">
        <f>[27]Agosto!$G$6</f>
        <v>28</v>
      </c>
      <c r="D31" s="15">
        <f>[27]Agosto!$G$7</f>
        <v>27</v>
      </c>
      <c r="E31" s="15">
        <f>[27]Agosto!$G$8</f>
        <v>40</v>
      </c>
      <c r="F31" s="15">
        <f>[27]Agosto!$G$9</f>
        <v>44</v>
      </c>
      <c r="G31" s="15">
        <f>[27]Agosto!$G$10</f>
        <v>62</v>
      </c>
      <c r="H31" s="15">
        <f>[27]Agosto!$G$11</f>
        <v>29</v>
      </c>
      <c r="I31" s="15">
        <f>[27]Agosto!$G$12</f>
        <v>23</v>
      </c>
      <c r="J31" s="15">
        <f>[27]Agosto!$G$13</f>
        <v>57</v>
      </c>
      <c r="K31" s="15">
        <f>[27]Agosto!$G$14</f>
        <v>23</v>
      </c>
      <c r="L31" s="15">
        <f>[27]Agosto!$G$15</f>
        <v>17</v>
      </c>
      <c r="M31" s="15">
        <f>[27]Agosto!$G$16</f>
        <v>15</v>
      </c>
      <c r="N31" s="15">
        <f>[27]Agosto!$G$17</f>
        <v>10</v>
      </c>
      <c r="O31" s="15">
        <f>[27]Agosto!$G$18</f>
        <v>12</v>
      </c>
      <c r="P31" s="15">
        <f>[27]Agosto!$G$19</f>
        <v>19</v>
      </c>
      <c r="Q31" s="15">
        <f>[27]Agosto!$G$20</f>
        <v>26</v>
      </c>
      <c r="R31" s="15">
        <f>[27]Agosto!$G$21</f>
        <v>19</v>
      </c>
      <c r="S31" s="15">
        <f>[27]Agosto!$G$22</f>
        <v>22</v>
      </c>
      <c r="T31" s="15">
        <f>[27]Agosto!$G$23</f>
        <v>23</v>
      </c>
      <c r="U31" s="15">
        <f>[27]Agosto!$G$24</f>
        <v>43</v>
      </c>
      <c r="V31" s="15">
        <f>[27]Agosto!$G$25</f>
        <v>54</v>
      </c>
      <c r="W31" s="15">
        <f>[27]Agosto!$G$26</f>
        <v>44</v>
      </c>
      <c r="X31" s="15">
        <f>[27]Agosto!$G$27</f>
        <v>23</v>
      </c>
      <c r="Y31" s="15">
        <f>[27]Agosto!$G$28</f>
        <v>28</v>
      </c>
      <c r="Z31" s="15">
        <f>[27]Agosto!$G$29</f>
        <v>51</v>
      </c>
      <c r="AA31" s="15">
        <f>[27]Agosto!$G$30</f>
        <v>27</v>
      </c>
      <c r="AB31" s="15">
        <f>[27]Agosto!$G$31</f>
        <v>24</v>
      </c>
      <c r="AC31" s="15">
        <f>[27]Agosto!$G$32</f>
        <v>18</v>
      </c>
      <c r="AD31" s="15">
        <f>[27]Agosto!$G$33</f>
        <v>22</v>
      </c>
      <c r="AE31" s="15">
        <f>[27]Agosto!$G$34</f>
        <v>21</v>
      </c>
      <c r="AF31" s="15">
        <f>[27]Agosto!$G$35</f>
        <v>23</v>
      </c>
      <c r="AG31" s="22">
        <f>MIN(B31:AF31)</f>
        <v>10</v>
      </c>
      <c r="AH31" s="91">
        <f>AVERAGE(B31:AF31)</f>
        <v>29.29032258064516</v>
      </c>
    </row>
    <row r="32" spans="1:34" ht="17.100000000000001" customHeight="1" x14ac:dyDescent="0.2">
      <c r="A32" s="129" t="s">
        <v>20</v>
      </c>
      <c r="B32" s="15">
        <f>[28]Agosto!$G$5</f>
        <v>37</v>
      </c>
      <c r="C32" s="15">
        <f>[28]Agosto!$G$6</f>
        <v>42</v>
      </c>
      <c r="D32" s="15">
        <f>[28]Agosto!$G$7</f>
        <v>35</v>
      </c>
      <c r="E32" s="15">
        <f>[28]Agosto!$G$8</f>
        <v>53</v>
      </c>
      <c r="F32" s="15">
        <f>[28]Agosto!$G$9</f>
        <v>52</v>
      </c>
      <c r="G32" s="15">
        <f>[28]Agosto!$G$10</f>
        <v>71</v>
      </c>
      <c r="H32" s="15">
        <f>[28]Agosto!$G$11</f>
        <v>52</v>
      </c>
      <c r="I32" s="15">
        <f>[28]Agosto!$G$12</f>
        <v>54</v>
      </c>
      <c r="J32" s="15">
        <f>[28]Agosto!$G$13</f>
        <v>47</v>
      </c>
      <c r="K32" s="15">
        <f>[28]Agosto!$G$14</f>
        <v>27</v>
      </c>
      <c r="L32" s="15">
        <f>[28]Agosto!$G$15</f>
        <v>18</v>
      </c>
      <c r="M32" s="15">
        <f>[28]Agosto!$G$16</f>
        <v>14</v>
      </c>
      <c r="N32" s="15">
        <f>[28]Agosto!$G$17</f>
        <v>22</v>
      </c>
      <c r="O32" s="15">
        <f>[28]Agosto!$G$18</f>
        <v>13</v>
      </c>
      <c r="P32" s="15">
        <f>[28]Agosto!$G$19</f>
        <v>18</v>
      </c>
      <c r="Q32" s="15">
        <f>[28]Agosto!$G$20</f>
        <v>41</v>
      </c>
      <c r="R32" s="15">
        <f>[28]Agosto!$G$21</f>
        <v>29</v>
      </c>
      <c r="S32" s="15">
        <f>[28]Agosto!$G$22</f>
        <v>17</v>
      </c>
      <c r="T32" s="15">
        <f>[28]Agosto!$G$23</f>
        <v>21</v>
      </c>
      <c r="U32" s="15">
        <f>[28]Agosto!$G$24</f>
        <v>17</v>
      </c>
      <c r="V32" s="15">
        <f>[28]Agosto!$G$25</f>
        <v>35</v>
      </c>
      <c r="W32" s="15">
        <f>[28]Agosto!$G$26</f>
        <v>62</v>
      </c>
      <c r="X32" s="15">
        <f>[28]Agosto!$G$27</f>
        <v>21</v>
      </c>
      <c r="Y32" s="15">
        <f>[28]Agosto!$G$28</f>
        <v>23</v>
      </c>
      <c r="Z32" s="15">
        <f>[28]Agosto!$G$29</f>
        <v>48</v>
      </c>
      <c r="AA32" s="15">
        <f>[28]Agosto!$G$30</f>
        <v>22</v>
      </c>
      <c r="AB32" s="15">
        <f>[28]Agosto!$G$31</f>
        <v>28</v>
      </c>
      <c r="AC32" s="15">
        <f>[28]Agosto!$G$32</f>
        <v>28</v>
      </c>
      <c r="AD32" s="15">
        <f>[28]Agosto!$G$33</f>
        <v>16</v>
      </c>
      <c r="AE32" s="15">
        <f>[28]Agosto!$G$34</f>
        <v>15</v>
      </c>
      <c r="AF32" s="15">
        <f>[28]Agosto!$G$35</f>
        <v>15</v>
      </c>
      <c r="AG32" s="22">
        <f>MIN(B32:AF32)</f>
        <v>13</v>
      </c>
      <c r="AH32" s="91">
        <f>AVERAGE(B32:AF32)</f>
        <v>32.032258064516128</v>
      </c>
    </row>
    <row r="33" spans="1:34" ht="17.100000000000001" customHeight="1" x14ac:dyDescent="0.2">
      <c r="A33" s="89" t="s">
        <v>145</v>
      </c>
      <c r="B33" s="15">
        <f>[29]Agosto!$G$5</f>
        <v>30</v>
      </c>
      <c r="C33" s="15">
        <f>[29]Agosto!$G$6</f>
        <v>43</v>
      </c>
      <c r="D33" s="15">
        <f>[29]Agosto!$G$7</f>
        <v>56</v>
      </c>
      <c r="E33" s="15">
        <f>[29]Agosto!$G$8</f>
        <v>81</v>
      </c>
      <c r="F33" s="15">
        <f>[29]Agosto!$G$9</f>
        <v>89</v>
      </c>
      <c r="G33" s="15">
        <f>[29]Agosto!$G$10</f>
        <v>80</v>
      </c>
      <c r="H33" s="15">
        <f>[29]Agosto!$G$11</f>
        <v>63</v>
      </c>
      <c r="I33" s="15">
        <f>[29]Agosto!$G$12</f>
        <v>68</v>
      </c>
      <c r="J33" s="15">
        <f>[29]Agosto!$G$13</f>
        <v>42</v>
      </c>
      <c r="K33" s="15">
        <f>[29]Agosto!$G$14</f>
        <v>40</v>
      </c>
      <c r="L33" s="15">
        <f>[29]Agosto!$G$15</f>
        <v>18</v>
      </c>
      <c r="M33" s="15">
        <f>[29]Agosto!$G$16</f>
        <v>17</v>
      </c>
      <c r="N33" s="15">
        <f>[29]Agosto!$G$17</f>
        <v>28</v>
      </c>
      <c r="O33" s="15">
        <f>[29]Agosto!$G$18</f>
        <v>22</v>
      </c>
      <c r="P33" s="15">
        <f>[29]Agosto!$G$19</f>
        <v>49</v>
      </c>
      <c r="Q33" s="15">
        <f>[29]Agosto!$G$20</f>
        <v>56</v>
      </c>
      <c r="R33" s="15">
        <f>[29]Agosto!$G$21</f>
        <v>37</v>
      </c>
      <c r="S33" s="15">
        <f>[29]Agosto!$G$22</f>
        <v>29</v>
      </c>
      <c r="T33" s="15">
        <f>[29]Agosto!$G$23</f>
        <v>25</v>
      </c>
      <c r="U33" s="15">
        <f>[29]Agosto!$G$24</f>
        <v>44</v>
      </c>
      <c r="V33" s="15">
        <f>[29]Agosto!$G$25</f>
        <v>57</v>
      </c>
      <c r="W33" s="15">
        <f>[29]Agosto!$G$26</f>
        <v>81</v>
      </c>
      <c r="X33" s="15">
        <f>[29]Agosto!$G$27</f>
        <v>47</v>
      </c>
      <c r="Y33" s="15">
        <f>[29]Agosto!$G$28</f>
        <v>36</v>
      </c>
      <c r="Z33" s="15">
        <f>[29]Agosto!$G$29</f>
        <v>32</v>
      </c>
      <c r="AA33" s="15">
        <f>[29]Agosto!$G$30</f>
        <v>17</v>
      </c>
      <c r="AB33" s="15">
        <f>[29]Agosto!$G$31</f>
        <v>34</v>
      </c>
      <c r="AC33" s="15">
        <f>[29]Agosto!$G$32</f>
        <v>36</v>
      </c>
      <c r="AD33" s="15">
        <f>[29]Agosto!$G$33</f>
        <v>25</v>
      </c>
      <c r="AE33" s="15">
        <f>[29]Agosto!$G$34</f>
        <v>19</v>
      </c>
      <c r="AF33" s="15">
        <f>[29]Agosto!$G$35</f>
        <v>23</v>
      </c>
      <c r="AG33" s="21">
        <f>MIN(B33:AF33)</f>
        <v>17</v>
      </c>
      <c r="AH33" s="100">
        <f>AVERAGE(B33:AF33)</f>
        <v>42.70967741935484</v>
      </c>
    </row>
    <row r="34" spans="1:34" ht="17.100000000000001" customHeight="1" x14ac:dyDescent="0.2">
      <c r="A34" s="89" t="s">
        <v>146</v>
      </c>
      <c r="B34" s="15">
        <f>[30]Agosto!$G$5</f>
        <v>33</v>
      </c>
      <c r="C34" s="15">
        <f>[30]Agosto!$G$6</f>
        <v>44</v>
      </c>
      <c r="D34" s="15">
        <f>[30]Agosto!$G$7</f>
        <v>93</v>
      </c>
      <c r="E34" s="15">
        <f>[30]Agosto!$G$8</f>
        <v>82</v>
      </c>
      <c r="F34" s="15">
        <f>[30]Agosto!$G$9</f>
        <v>82</v>
      </c>
      <c r="G34" s="15">
        <f>[30]Agosto!$G$10</f>
        <v>40</v>
      </c>
      <c r="H34" s="15">
        <f>[30]Agosto!$G$11</f>
        <v>65</v>
      </c>
      <c r="I34" s="15">
        <f>[30]Agosto!$G$12</f>
        <v>67</v>
      </c>
      <c r="J34" s="15">
        <f>[30]Agosto!$G$13</f>
        <v>26</v>
      </c>
      <c r="K34" s="15">
        <f>[30]Agosto!$G$14</f>
        <v>41</v>
      </c>
      <c r="L34" s="15">
        <f>[30]Agosto!$G$15</f>
        <v>22</v>
      </c>
      <c r="M34" s="15">
        <f>[30]Agosto!$G$16</f>
        <v>19</v>
      </c>
      <c r="N34" s="15">
        <f>[30]Agosto!$G$17</f>
        <v>25</v>
      </c>
      <c r="O34" s="15">
        <f>[30]Agosto!$G$18</f>
        <v>29</v>
      </c>
      <c r="P34" s="15">
        <f>[30]Agosto!$G$19</f>
        <v>56</v>
      </c>
      <c r="Q34" s="15">
        <f>[30]Agosto!$G$20</f>
        <v>42</v>
      </c>
      <c r="R34" s="15">
        <f>[30]Agosto!$G$21</f>
        <v>41</v>
      </c>
      <c r="S34" s="15">
        <f>[30]Agosto!$G$22</f>
        <v>33</v>
      </c>
      <c r="T34" s="15">
        <f>[30]Agosto!$G$23</f>
        <v>28</v>
      </c>
      <c r="U34" s="15">
        <f>[30]Agosto!$G$24</f>
        <v>73</v>
      </c>
      <c r="V34" s="15">
        <f>[30]Agosto!$G$25</f>
        <v>98</v>
      </c>
      <c r="W34" s="15">
        <f>[30]Agosto!$G$26</f>
        <v>90</v>
      </c>
      <c r="X34" s="15">
        <f>[30]Agosto!$G$27</f>
        <v>48</v>
      </c>
      <c r="Y34" s="15">
        <f>[30]Agosto!$G$28</f>
        <v>43</v>
      </c>
      <c r="Z34" s="15" t="str">
        <f>[30]Agosto!$G$29</f>
        <v>*</v>
      </c>
      <c r="AA34" s="15" t="str">
        <f>[30]Agosto!$G$30</f>
        <v>*</v>
      </c>
      <c r="AB34" s="15" t="str">
        <f>[30]Agosto!$G$31</f>
        <v>*</v>
      </c>
      <c r="AC34" s="15" t="str">
        <f>[30]Agosto!$G$32</f>
        <v>*</v>
      </c>
      <c r="AD34" s="15" t="str">
        <f>[30]Agosto!$G$33</f>
        <v>*</v>
      </c>
      <c r="AE34" s="15" t="str">
        <f>[30]Agosto!$G$34</f>
        <v>*</v>
      </c>
      <c r="AF34" s="15" t="str">
        <f>[30]Agosto!$G$35</f>
        <v>*</v>
      </c>
      <c r="AG34" s="22">
        <f>MIN(B34:AF34)</f>
        <v>19</v>
      </c>
      <c r="AH34" s="91">
        <f t="shared" ref="AH34:AH44" si="8">AVERAGE(B34:AF34)</f>
        <v>50.833333333333336</v>
      </c>
    </row>
    <row r="35" spans="1:34" ht="17.100000000000001" customHeight="1" x14ac:dyDescent="0.2">
      <c r="A35" s="89" t="s">
        <v>147</v>
      </c>
      <c r="B35" s="15">
        <f>[31]Agosto!$G$5</f>
        <v>36</v>
      </c>
      <c r="C35" s="15">
        <f>[31]Agosto!$G$6</f>
        <v>38</v>
      </c>
      <c r="D35" s="15">
        <f>[31]Agosto!$G$7</f>
        <v>38</v>
      </c>
      <c r="E35" s="15">
        <f>[31]Agosto!$G$8</f>
        <v>67</v>
      </c>
      <c r="F35" s="15">
        <f>[31]Agosto!$G$9</f>
        <v>66</v>
      </c>
      <c r="G35" s="15">
        <f>[31]Agosto!$G$10</f>
        <v>75</v>
      </c>
      <c r="H35" s="15">
        <f>[31]Agosto!$G$11</f>
        <v>44</v>
      </c>
      <c r="I35" s="15">
        <f>[31]Agosto!$G$12</f>
        <v>34</v>
      </c>
      <c r="J35" s="15">
        <f>[31]Agosto!$G$13</f>
        <v>29</v>
      </c>
      <c r="K35" s="15">
        <f>[31]Agosto!$G$14</f>
        <v>17</v>
      </c>
      <c r="L35" s="15">
        <f>[31]Agosto!$G$15</f>
        <v>14</v>
      </c>
      <c r="M35" s="15">
        <f>[31]Agosto!$G$16</f>
        <v>17</v>
      </c>
      <c r="N35" s="15">
        <f>[31]Agosto!$G$17</f>
        <v>13</v>
      </c>
      <c r="O35" s="15">
        <f>[31]Agosto!$G$18</f>
        <v>10</v>
      </c>
      <c r="P35" s="15">
        <f>[31]Agosto!$G$19</f>
        <v>20</v>
      </c>
      <c r="Q35" s="15">
        <f>[31]Agosto!$G$20</f>
        <v>39</v>
      </c>
      <c r="R35" s="15">
        <f>[31]Agosto!$G$21</f>
        <v>32</v>
      </c>
      <c r="S35" s="15">
        <f>[31]Agosto!$G$22</f>
        <v>23</v>
      </c>
      <c r="T35" s="15">
        <f>[31]Agosto!$G$23</f>
        <v>24</v>
      </c>
      <c r="U35" s="15">
        <f>[31]Agosto!$G$24</f>
        <v>46</v>
      </c>
      <c r="V35" s="15">
        <f>[31]Agosto!$G$25</f>
        <v>48</v>
      </c>
      <c r="W35" s="15">
        <f>[31]Agosto!$G$26</f>
        <v>69</v>
      </c>
      <c r="X35" s="15">
        <f>[31]Agosto!$G$27</f>
        <v>32</v>
      </c>
      <c r="Y35" s="15">
        <f>[31]Agosto!$G$28</f>
        <v>36</v>
      </c>
      <c r="Z35" s="15">
        <f>[31]Agosto!$G$29</f>
        <v>32</v>
      </c>
      <c r="AA35" s="15">
        <f>[31]Agosto!$G$30</f>
        <v>16</v>
      </c>
      <c r="AB35" s="15">
        <f>[31]Agosto!$G$31</f>
        <v>24</v>
      </c>
      <c r="AC35" s="15">
        <f>[31]Agosto!$G$32</f>
        <v>25</v>
      </c>
      <c r="AD35" s="15">
        <f>[31]Agosto!$G$33</f>
        <v>24</v>
      </c>
      <c r="AE35" s="15">
        <f>[31]Agosto!$G$34</f>
        <v>21</v>
      </c>
      <c r="AF35" s="15">
        <f>[31]Agosto!$G$35</f>
        <v>23</v>
      </c>
      <c r="AG35" s="22">
        <f t="shared" ref="AG35:AG44" si="9">MIN(B35:AF35)</f>
        <v>10</v>
      </c>
      <c r="AH35" s="91">
        <f t="shared" si="8"/>
        <v>33.29032258064516</v>
      </c>
    </row>
    <row r="36" spans="1:34" ht="17.100000000000001" customHeight="1" x14ac:dyDescent="0.2">
      <c r="A36" s="89" t="s">
        <v>148</v>
      </c>
      <c r="B36" s="15" t="str">
        <f>[32]Agosto!$G$5</f>
        <v>*</v>
      </c>
      <c r="C36" s="15" t="str">
        <f>[32]Agosto!$G$6</f>
        <v>*</v>
      </c>
      <c r="D36" s="15" t="str">
        <f>[32]Agosto!$G$7</f>
        <v>*</v>
      </c>
      <c r="E36" s="15" t="str">
        <f>[32]Agosto!$G$8</f>
        <v>*</v>
      </c>
      <c r="F36" s="15" t="str">
        <f>[32]Agosto!$G$9</f>
        <v>*</v>
      </c>
      <c r="G36" s="15" t="str">
        <f>[32]Agosto!$G$10</f>
        <v>*</v>
      </c>
      <c r="H36" s="15">
        <f>[32]Agosto!$G$11</f>
        <v>53</v>
      </c>
      <c r="I36" s="15">
        <f>[32]Agosto!$G$12</f>
        <v>51</v>
      </c>
      <c r="J36" s="15">
        <f>[32]Agosto!$G$13</f>
        <v>25</v>
      </c>
      <c r="K36" s="15">
        <f>[32]Agosto!$G$14</f>
        <v>29</v>
      </c>
      <c r="L36" s="15">
        <f>[32]Agosto!$G$15</f>
        <v>24</v>
      </c>
      <c r="M36" s="15">
        <f>[32]Agosto!$G$16</f>
        <v>21</v>
      </c>
      <c r="N36" s="15">
        <f>[32]Agosto!$G$17</f>
        <v>21</v>
      </c>
      <c r="O36" s="15">
        <f>[32]Agosto!$G$18</f>
        <v>25</v>
      </c>
      <c r="P36" s="15">
        <f>[32]Agosto!$G$19</f>
        <v>81</v>
      </c>
      <c r="Q36" s="15">
        <f>[32]Agosto!$G$20</f>
        <v>50</v>
      </c>
      <c r="R36" s="15">
        <f>[32]Agosto!$G$21</f>
        <v>39</v>
      </c>
      <c r="S36" s="15">
        <f>[32]Agosto!$G$22</f>
        <v>29</v>
      </c>
      <c r="T36" s="15">
        <f>[32]Agosto!$G$23</f>
        <v>44</v>
      </c>
      <c r="U36" s="15">
        <f>[32]Agosto!$G$24</f>
        <v>68</v>
      </c>
      <c r="V36" s="15">
        <f>[32]Agosto!$G$25</f>
        <v>77</v>
      </c>
      <c r="W36" s="15">
        <f>[32]Agosto!$G$26</f>
        <v>84</v>
      </c>
      <c r="X36" s="15">
        <f>[32]Agosto!$G$27</f>
        <v>47</v>
      </c>
      <c r="Y36" s="15">
        <f>[32]Agosto!$G$28</f>
        <v>31</v>
      </c>
      <c r="Z36" s="15">
        <f>[32]Agosto!$G$29</f>
        <v>28</v>
      </c>
      <c r="AA36" s="15">
        <f>[32]Agosto!$G$30</f>
        <v>18</v>
      </c>
      <c r="AB36" s="15">
        <f>[32]Agosto!$G$31</f>
        <v>21</v>
      </c>
      <c r="AC36" s="15">
        <f>[32]Agosto!$G$32</f>
        <v>33</v>
      </c>
      <c r="AD36" s="15">
        <f>[32]Agosto!$G$33</f>
        <v>30</v>
      </c>
      <c r="AE36" s="15">
        <f>[32]Agosto!$G$34</f>
        <v>26</v>
      </c>
      <c r="AF36" s="15">
        <f>[32]Agosto!$G$35</f>
        <v>35</v>
      </c>
      <c r="AG36" s="61">
        <f t="shared" si="9"/>
        <v>18</v>
      </c>
      <c r="AH36" s="91">
        <f t="shared" si="8"/>
        <v>39.6</v>
      </c>
    </row>
    <row r="37" spans="1:34" ht="17.100000000000001" customHeight="1" x14ac:dyDescent="0.2">
      <c r="A37" s="89" t="s">
        <v>149</v>
      </c>
      <c r="B37" s="15">
        <f>[33]Agosto!$G$5</f>
        <v>42</v>
      </c>
      <c r="C37" s="15">
        <f>[33]Agosto!$G$6</f>
        <v>47</v>
      </c>
      <c r="D37" s="15">
        <f>[33]Agosto!$G$7</f>
        <v>46</v>
      </c>
      <c r="E37" s="15">
        <f>[33]Agosto!$G$8</f>
        <v>52</v>
      </c>
      <c r="F37" s="15">
        <f>[33]Agosto!$G$9</f>
        <v>66</v>
      </c>
      <c r="G37" s="15">
        <f>[33]Agosto!$G$10</f>
        <v>83</v>
      </c>
      <c r="H37" s="15">
        <f>[33]Agosto!$G$11</f>
        <v>63</v>
      </c>
      <c r="I37" s="15">
        <f>[33]Agosto!$G$12</f>
        <v>54</v>
      </c>
      <c r="J37" s="15">
        <f>[33]Agosto!$G$13</f>
        <v>41</v>
      </c>
      <c r="K37" s="15">
        <f>[33]Agosto!$G$14</f>
        <v>33</v>
      </c>
      <c r="L37" s="15">
        <f>[33]Agosto!$G$15</f>
        <v>19</v>
      </c>
      <c r="M37" s="15">
        <f>[33]Agosto!$G$16</f>
        <v>17</v>
      </c>
      <c r="N37" s="15">
        <f>[33]Agosto!$G$17</f>
        <v>26</v>
      </c>
      <c r="O37" s="15">
        <f>[33]Agosto!$G$18</f>
        <v>24</v>
      </c>
      <c r="P37" s="15">
        <f>[33]Agosto!$G$19</f>
        <v>26</v>
      </c>
      <c r="Q37" s="15">
        <f>[33]Agosto!$G$20</f>
        <v>49</v>
      </c>
      <c r="R37" s="15">
        <f>[33]Agosto!$G$21</f>
        <v>37</v>
      </c>
      <c r="S37" s="15">
        <f>[33]Agosto!$G$22</f>
        <v>34</v>
      </c>
      <c r="T37" s="15">
        <f>[33]Agosto!$G$23</f>
        <v>24</v>
      </c>
      <c r="U37" s="15">
        <f>[33]Agosto!$G$24</f>
        <v>28</v>
      </c>
      <c r="V37" s="15">
        <f>[33]Agosto!$G$25</f>
        <v>47</v>
      </c>
      <c r="W37" s="15">
        <f>[33]Agosto!$G$26</f>
        <v>74</v>
      </c>
      <c r="X37" s="15">
        <f>[33]Agosto!$G$27</f>
        <v>34</v>
      </c>
      <c r="Y37" s="15">
        <f>[33]Agosto!$G$28</f>
        <v>34</v>
      </c>
      <c r="Z37" s="15">
        <f>[33]Agosto!$G$29</f>
        <v>41</v>
      </c>
      <c r="AA37" s="15">
        <f>[33]Agosto!$G$30</f>
        <v>23</v>
      </c>
      <c r="AB37" s="15">
        <f>[33]Agosto!$G$31</f>
        <v>36</v>
      </c>
      <c r="AC37" s="15">
        <f>[33]Agosto!$G$32</f>
        <v>27</v>
      </c>
      <c r="AD37" s="15">
        <f>[33]Agosto!$G$33</f>
        <v>21</v>
      </c>
      <c r="AE37" s="15">
        <f>[33]Agosto!$G$34</f>
        <v>21</v>
      </c>
      <c r="AF37" s="15">
        <f>[33]Agosto!$G$35</f>
        <v>20</v>
      </c>
      <c r="AG37" s="22">
        <f>MIN(B37:AF37)</f>
        <v>17</v>
      </c>
      <c r="AH37" s="91">
        <f>AVERAGE(B37:AF37)</f>
        <v>38.354838709677416</v>
      </c>
    </row>
    <row r="38" spans="1:34" ht="17.100000000000001" customHeight="1" x14ac:dyDescent="0.2">
      <c r="A38" s="89" t="s">
        <v>150</v>
      </c>
      <c r="B38" s="15">
        <f>[34]Agosto!$G$5</f>
        <v>29</v>
      </c>
      <c r="C38" s="15">
        <f>[34]Agosto!$G$6</f>
        <v>46</v>
      </c>
      <c r="D38" s="15">
        <f>[34]Agosto!$G$7</f>
        <v>88</v>
      </c>
      <c r="E38" s="15">
        <f>[34]Agosto!$G$8</f>
        <v>83</v>
      </c>
      <c r="F38" s="15">
        <f>[34]Agosto!$G$9</f>
        <v>71</v>
      </c>
      <c r="G38" s="15">
        <f>[34]Agosto!$G$10</f>
        <v>50</v>
      </c>
      <c r="H38" s="15">
        <f>[34]Agosto!$G$11</f>
        <v>61</v>
      </c>
      <c r="I38" s="15">
        <f>[34]Agosto!$G$12</f>
        <v>83</v>
      </c>
      <c r="J38" s="15">
        <f>[34]Agosto!$G$13</f>
        <v>37</v>
      </c>
      <c r="K38" s="15">
        <f>[34]Agosto!$G$14</f>
        <v>37</v>
      </c>
      <c r="L38" s="15">
        <f>[34]Agosto!$G$15</f>
        <v>21</v>
      </c>
      <c r="M38" s="15">
        <f>[34]Agosto!$G$16</f>
        <v>19</v>
      </c>
      <c r="N38" s="15">
        <f>[34]Agosto!$G$17</f>
        <v>24</v>
      </c>
      <c r="O38" s="15">
        <f>[34]Agosto!$G$18</f>
        <v>24</v>
      </c>
      <c r="P38" s="15">
        <f>[34]Agosto!$G$19</f>
        <v>60</v>
      </c>
      <c r="Q38" s="15">
        <f>[34]Agosto!$G$20</f>
        <v>49</v>
      </c>
      <c r="R38" s="15">
        <f>[34]Agosto!$G$21</f>
        <v>43</v>
      </c>
      <c r="S38" s="15">
        <f>[34]Agosto!$G$22</f>
        <v>31</v>
      </c>
      <c r="T38" s="15">
        <f>[34]Agosto!$G$23</f>
        <v>26</v>
      </c>
      <c r="U38" s="15">
        <f>[34]Agosto!$G$24</f>
        <v>58</v>
      </c>
      <c r="V38" s="15">
        <f>[34]Agosto!$G$25</f>
        <v>73</v>
      </c>
      <c r="W38" s="15">
        <f>[34]Agosto!$G$26</f>
        <v>81</v>
      </c>
      <c r="X38" s="15">
        <f>[34]Agosto!$G$27</f>
        <v>53</v>
      </c>
      <c r="Y38" s="15">
        <f>[34]Agosto!$G$28</f>
        <v>37</v>
      </c>
      <c r="Z38" s="15">
        <f>[34]Agosto!$G$29</f>
        <v>27</v>
      </c>
      <c r="AA38" s="15">
        <f>[34]Agosto!$G$30</f>
        <v>13</v>
      </c>
      <c r="AB38" s="15">
        <f>[34]Agosto!$G$31</f>
        <v>33</v>
      </c>
      <c r="AC38" s="15">
        <f>[34]Agosto!$G$32</f>
        <v>35</v>
      </c>
      <c r="AD38" s="15">
        <f>[34]Agosto!$G$33</f>
        <v>25</v>
      </c>
      <c r="AE38" s="15">
        <f>[34]Agosto!$G$34</f>
        <v>20</v>
      </c>
      <c r="AF38" s="15">
        <f>[34]Agosto!$G$35</f>
        <v>33</v>
      </c>
      <c r="AG38" s="22">
        <f t="shared" si="9"/>
        <v>13</v>
      </c>
      <c r="AH38" s="91">
        <f t="shared" si="8"/>
        <v>44.193548387096776</v>
      </c>
    </row>
    <row r="39" spans="1:34" ht="17.100000000000001" customHeight="1" x14ac:dyDescent="0.2">
      <c r="A39" s="89" t="s">
        <v>151</v>
      </c>
      <c r="B39" s="15" t="str">
        <f>[35]Agosto!$G$5</f>
        <v>*</v>
      </c>
      <c r="C39" s="15" t="str">
        <f>[35]Agosto!$G$6</f>
        <v>*</v>
      </c>
      <c r="D39" s="15" t="str">
        <f>[35]Agosto!$G$7</f>
        <v>*</v>
      </c>
      <c r="E39" s="15" t="str">
        <f>[35]Agosto!$G$8</f>
        <v>*</v>
      </c>
      <c r="F39" s="15" t="str">
        <f>[35]Agosto!$G$9</f>
        <v>*</v>
      </c>
      <c r="G39" s="15" t="str">
        <f>[35]Agosto!$G$10</f>
        <v>*</v>
      </c>
      <c r="H39" s="15" t="str">
        <f>[35]Agosto!$G$11</f>
        <v>*</v>
      </c>
      <c r="I39" s="15" t="str">
        <f>[35]Agosto!$G$12</f>
        <v>*</v>
      </c>
      <c r="J39" s="15" t="str">
        <f>[35]Agosto!$G$13</f>
        <v>*</v>
      </c>
      <c r="K39" s="15" t="str">
        <f>[35]Agosto!$G$14</f>
        <v>*</v>
      </c>
      <c r="L39" s="15" t="str">
        <f>[35]Agosto!$G$15</f>
        <v>*</v>
      </c>
      <c r="M39" s="15" t="str">
        <f>[35]Agosto!$G$16</f>
        <v>*</v>
      </c>
      <c r="N39" s="15" t="str">
        <f>[35]Agosto!$G$17</f>
        <v>*</v>
      </c>
      <c r="O39" s="15" t="str">
        <f>[35]Agosto!$G$18</f>
        <v>*</v>
      </c>
      <c r="P39" s="15" t="str">
        <f>[35]Agosto!$G$19</f>
        <v>*</v>
      </c>
      <c r="Q39" s="15" t="str">
        <f>[35]Agosto!$G$20</f>
        <v>*</v>
      </c>
      <c r="R39" s="15" t="str">
        <f>[35]Agosto!$G$21</f>
        <v>*</v>
      </c>
      <c r="S39" s="15" t="str">
        <f>[35]Agosto!$G$22</f>
        <v>*</v>
      </c>
      <c r="T39" s="15" t="str">
        <f>[35]Agosto!$G$23</f>
        <v>*</v>
      </c>
      <c r="U39" s="15" t="str">
        <f>[35]Agosto!$G$24</f>
        <v>*</v>
      </c>
      <c r="V39" s="15" t="str">
        <f>[35]Agosto!$G$25</f>
        <v>*</v>
      </c>
      <c r="W39" s="15">
        <f>[35]Agosto!$G$26</f>
        <v>88</v>
      </c>
      <c r="X39" s="15">
        <f>[35]Agosto!$G$27</f>
        <v>47</v>
      </c>
      <c r="Y39" s="15" t="str">
        <f>[35]Agosto!$G$28</f>
        <v>*</v>
      </c>
      <c r="Z39" s="15" t="str">
        <f>[35]Agosto!$G$29</f>
        <v>*</v>
      </c>
      <c r="AA39" s="15" t="str">
        <f>[35]Agosto!$G$30</f>
        <v>*</v>
      </c>
      <c r="AB39" s="15" t="str">
        <f>[35]Agosto!$G$31</f>
        <v>*</v>
      </c>
      <c r="AC39" s="15" t="str">
        <f>[35]Agosto!$G$32</f>
        <v>*</v>
      </c>
      <c r="AD39" s="15" t="str">
        <f>[35]Agosto!$G$33</f>
        <v>*</v>
      </c>
      <c r="AE39" s="15" t="str">
        <f>[35]Agosto!$G$34</f>
        <v>*</v>
      </c>
      <c r="AF39" s="15" t="str">
        <f>[35]Agosto!$G$35</f>
        <v>*</v>
      </c>
      <c r="AG39" s="22">
        <f t="shared" si="9"/>
        <v>47</v>
      </c>
      <c r="AH39" s="91">
        <f t="shared" si="8"/>
        <v>67.5</v>
      </c>
    </row>
    <row r="40" spans="1:34" ht="17.100000000000001" customHeight="1" x14ac:dyDescent="0.2">
      <c r="A40" s="89" t="s">
        <v>152</v>
      </c>
      <c r="B40" s="15">
        <f>[36]Agosto!$G$5</f>
        <v>26</v>
      </c>
      <c r="C40" s="15" t="str">
        <f>[36]Agosto!$G$6</f>
        <v>*</v>
      </c>
      <c r="D40" s="15">
        <f>[36]Agosto!$G$7</f>
        <v>82</v>
      </c>
      <c r="E40" s="15">
        <f>[36]Agosto!$G$8</f>
        <v>88</v>
      </c>
      <c r="F40" s="15">
        <f>[36]Agosto!$G$9</f>
        <v>88</v>
      </c>
      <c r="G40" s="15">
        <f>[36]Agosto!$G$10</f>
        <v>62</v>
      </c>
      <c r="H40" s="15">
        <f>[36]Agosto!$G$11</f>
        <v>59</v>
      </c>
      <c r="I40" s="15">
        <f>[36]Agosto!$G$12</f>
        <v>71</v>
      </c>
      <c r="J40" s="15">
        <f>[36]Agosto!$G$13</f>
        <v>39</v>
      </c>
      <c r="K40" s="15">
        <f>[36]Agosto!$G$14</f>
        <v>35</v>
      </c>
      <c r="L40" s="15">
        <f>[36]Agosto!$G$15</f>
        <v>18</v>
      </c>
      <c r="M40" s="15">
        <f>[36]Agosto!$G$16</f>
        <v>27</v>
      </c>
      <c r="N40" s="15" t="str">
        <f>[36]Agosto!$G$17</f>
        <v>*</v>
      </c>
      <c r="O40" s="15" t="str">
        <f>[36]Agosto!$G$18</f>
        <v>*</v>
      </c>
      <c r="P40" s="15" t="str">
        <f>[36]Agosto!$G$19</f>
        <v>*</v>
      </c>
      <c r="Q40" s="15" t="str">
        <f>[36]Agosto!$G$20</f>
        <v>*</v>
      </c>
      <c r="R40" s="15" t="str">
        <f>[36]Agosto!$G$21</f>
        <v>*</v>
      </c>
      <c r="S40" s="15" t="str">
        <f>[36]Agosto!$G$22</f>
        <v>*</v>
      </c>
      <c r="T40" s="15" t="str">
        <f>[36]Agosto!$G$23</f>
        <v>*</v>
      </c>
      <c r="U40" s="15" t="str">
        <f>[36]Agosto!$G$24</f>
        <v>*</v>
      </c>
      <c r="V40" s="15">
        <f>[36]Agosto!$G$25</f>
        <v>79</v>
      </c>
      <c r="W40" s="15">
        <f>[36]Agosto!$G$26</f>
        <v>81</v>
      </c>
      <c r="X40" s="15">
        <f>[36]Agosto!$G$27</f>
        <v>57</v>
      </c>
      <c r="Y40" s="15" t="str">
        <f>[36]Agosto!$G$28</f>
        <v>*</v>
      </c>
      <c r="Z40" s="15" t="str">
        <f>[36]Agosto!$G$29</f>
        <v>*</v>
      </c>
      <c r="AA40" s="15" t="str">
        <f>[36]Agosto!$G$30</f>
        <v>*</v>
      </c>
      <c r="AB40" s="15">
        <f>[36]Agosto!$G$31</f>
        <v>36</v>
      </c>
      <c r="AC40" s="15">
        <f>[36]Agosto!$G$32</f>
        <v>48</v>
      </c>
      <c r="AD40" s="15" t="str">
        <f>[36]Agosto!$G$33</f>
        <v>*</v>
      </c>
      <c r="AE40" s="15" t="str">
        <f>[36]Agosto!$G$34</f>
        <v>*</v>
      </c>
      <c r="AF40" s="15" t="str">
        <f>[36]Agosto!$G$35</f>
        <v>*</v>
      </c>
      <c r="AG40" s="22">
        <f t="shared" si="9"/>
        <v>18</v>
      </c>
      <c r="AH40" s="91">
        <f>AVERAGE(B40:AF40)</f>
        <v>56</v>
      </c>
    </row>
    <row r="41" spans="1:34" ht="17.100000000000001" customHeight="1" x14ac:dyDescent="0.2">
      <c r="A41" s="89" t="s">
        <v>153</v>
      </c>
      <c r="B41" s="15">
        <f>[37]Agosto!$G$5</f>
        <v>30</v>
      </c>
      <c r="C41" s="15">
        <f>[37]Agosto!$G$6</f>
        <v>48</v>
      </c>
      <c r="D41" s="15">
        <f>[37]Agosto!$G$7</f>
        <v>92</v>
      </c>
      <c r="E41" s="15">
        <f>[37]Agosto!$G$8</f>
        <v>88</v>
      </c>
      <c r="F41" s="15">
        <f>[37]Agosto!$G$9</f>
        <v>57</v>
      </c>
      <c r="G41" s="15">
        <f>[37]Agosto!$G$10</f>
        <v>34</v>
      </c>
      <c r="H41" s="15">
        <f>[37]Agosto!$G$11</f>
        <v>66</v>
      </c>
      <c r="I41" s="15">
        <f>[37]Agosto!$G$12</f>
        <v>73</v>
      </c>
      <c r="J41" s="15">
        <f>[37]Agosto!$G$13</f>
        <v>37</v>
      </c>
      <c r="K41" s="15">
        <f>[37]Agosto!$G$14</f>
        <v>41</v>
      </c>
      <c r="L41" s="15">
        <f>[37]Agosto!$G$15</f>
        <v>27</v>
      </c>
      <c r="M41" s="15">
        <f>[37]Agosto!$G$16</f>
        <v>21</v>
      </c>
      <c r="N41" s="15">
        <f>[37]Agosto!$G$17</f>
        <v>27</v>
      </c>
      <c r="O41" s="15">
        <f>[37]Agosto!$G$18</f>
        <v>29</v>
      </c>
      <c r="P41" s="15">
        <f>[37]Agosto!$G$19</f>
        <v>50</v>
      </c>
      <c r="Q41" s="15">
        <f>[37]Agosto!$G$20</f>
        <v>50</v>
      </c>
      <c r="R41" s="15">
        <f>[37]Agosto!$G$21</f>
        <v>44</v>
      </c>
      <c r="S41" s="15">
        <f>[37]Agosto!$G$22</f>
        <v>37</v>
      </c>
      <c r="T41" s="15">
        <f>[37]Agosto!$G$23</f>
        <v>28</v>
      </c>
      <c r="U41" s="15">
        <f>[37]Agosto!$G$24</f>
        <v>63</v>
      </c>
      <c r="V41" s="15">
        <f>[37]Agosto!$G$25</f>
        <v>80</v>
      </c>
      <c r="W41" s="15">
        <f>[37]Agosto!$G$26</f>
        <v>66</v>
      </c>
      <c r="X41" s="15">
        <f>[37]Agosto!$G$27</f>
        <v>55</v>
      </c>
      <c r="Y41" s="15">
        <f>[37]Agosto!$G$28</f>
        <v>37</v>
      </c>
      <c r="Z41" s="15">
        <f>[37]Agosto!$G$29</f>
        <v>31</v>
      </c>
      <c r="AA41" s="15">
        <f>[37]Agosto!$G$30</f>
        <v>18</v>
      </c>
      <c r="AB41" s="15">
        <f>[37]Agosto!$G$31</f>
        <v>28</v>
      </c>
      <c r="AC41" s="15">
        <f>[37]Agosto!$G$32</f>
        <v>39</v>
      </c>
      <c r="AD41" s="15">
        <f>[37]Agosto!$G$33</f>
        <v>27</v>
      </c>
      <c r="AE41" s="15">
        <f>[37]Agosto!$G$34</f>
        <v>22</v>
      </c>
      <c r="AF41" s="15">
        <f>[37]Agosto!$G$35</f>
        <v>34</v>
      </c>
      <c r="AG41" s="22">
        <f t="shared" si="9"/>
        <v>18</v>
      </c>
      <c r="AH41" s="91">
        <f t="shared" si="8"/>
        <v>44.483870967741936</v>
      </c>
    </row>
    <row r="42" spans="1:34" ht="17.100000000000001" customHeight="1" x14ac:dyDescent="0.2">
      <c r="A42" s="89" t="s">
        <v>154</v>
      </c>
      <c r="B42" s="15">
        <f>[38]Agosto!$G$5</f>
        <v>27</v>
      </c>
      <c r="C42" s="15">
        <f>[38]Agosto!$G$6</f>
        <v>41</v>
      </c>
      <c r="D42" s="15">
        <f>[38]Agosto!$G$7</f>
        <v>60</v>
      </c>
      <c r="E42" s="15">
        <f>[38]Agosto!$G$8</f>
        <v>81</v>
      </c>
      <c r="F42" s="15">
        <f>[38]Agosto!$G$9</f>
        <v>88</v>
      </c>
      <c r="G42" s="15">
        <f>[38]Agosto!$G$10</f>
        <v>57</v>
      </c>
      <c r="H42" s="15">
        <f>[38]Agosto!$G$11</f>
        <v>62</v>
      </c>
      <c r="I42" s="15">
        <f>[38]Agosto!$G$12</f>
        <v>74</v>
      </c>
      <c r="J42" s="15">
        <f>[38]Agosto!$G$13</f>
        <v>32</v>
      </c>
      <c r="K42" s="15">
        <f>[38]Agosto!$G$14</f>
        <v>33</v>
      </c>
      <c r="L42" s="15">
        <f>[38]Agosto!$G$15</f>
        <v>22</v>
      </c>
      <c r="M42" s="15">
        <f>[38]Agosto!$G$16</f>
        <v>18</v>
      </c>
      <c r="N42" s="15">
        <f>[38]Agosto!$G$17</f>
        <v>23</v>
      </c>
      <c r="O42" s="15">
        <f>[38]Agosto!$G$18</f>
        <v>23</v>
      </c>
      <c r="P42" s="15">
        <f>[38]Agosto!$G$19</f>
        <v>51</v>
      </c>
      <c r="Q42" s="15">
        <f>[38]Agosto!$G$20</f>
        <v>51</v>
      </c>
      <c r="R42" s="15">
        <f>[38]Agosto!$G$21</f>
        <v>40</v>
      </c>
      <c r="S42" s="15">
        <f>[38]Agosto!$G$22</f>
        <v>29</v>
      </c>
      <c r="T42" s="15">
        <f>[38]Agosto!$G$23</f>
        <v>24</v>
      </c>
      <c r="U42" s="15">
        <f>[38]Agosto!$G$24</f>
        <v>44</v>
      </c>
      <c r="V42" s="15">
        <f>[38]Agosto!$G$25</f>
        <v>77</v>
      </c>
      <c r="W42" s="15">
        <f>[38]Agosto!$G$26</f>
        <v>84</v>
      </c>
      <c r="X42" s="15">
        <f>[38]Agosto!$G$27</f>
        <v>48</v>
      </c>
      <c r="Y42" s="15">
        <f>[38]Agosto!$G$28</f>
        <v>37</v>
      </c>
      <c r="Z42" s="15">
        <f>[38]Agosto!$G$29</f>
        <v>28</v>
      </c>
      <c r="AA42" s="15">
        <f>[38]Agosto!$G$30</f>
        <v>14</v>
      </c>
      <c r="AB42" s="15">
        <f>[38]Agosto!$G$31</f>
        <v>28</v>
      </c>
      <c r="AC42" s="15">
        <f>[38]Agosto!$G$32</f>
        <v>34</v>
      </c>
      <c r="AD42" s="15">
        <f>[38]Agosto!$G$33</f>
        <v>24</v>
      </c>
      <c r="AE42" s="15">
        <f>[38]Agosto!$G$34</f>
        <v>23</v>
      </c>
      <c r="AF42" s="15">
        <f>[38]Agosto!$G$35</f>
        <v>30</v>
      </c>
      <c r="AG42" s="22">
        <f>MIN(B42:AF42)</f>
        <v>14</v>
      </c>
      <c r="AH42" s="91">
        <f>AVERAGE(B42:AF42)</f>
        <v>42.161290322580648</v>
      </c>
    </row>
    <row r="43" spans="1:34" ht="17.100000000000001" customHeight="1" x14ac:dyDescent="0.2">
      <c r="A43" s="89" t="s">
        <v>155</v>
      </c>
      <c r="B43" s="15">
        <f>[39]Agosto!$G$5</f>
        <v>31</v>
      </c>
      <c r="C43" s="15">
        <f>[39]Agosto!$G$6</f>
        <v>48</v>
      </c>
      <c r="D43" s="15">
        <f>[39]Agosto!$G$7</f>
        <v>89</v>
      </c>
      <c r="E43" s="15">
        <f>[39]Agosto!$G$8</f>
        <v>83</v>
      </c>
      <c r="F43" s="15">
        <f>[39]Agosto!$G$9</f>
        <v>88</v>
      </c>
      <c r="G43" s="15">
        <f>[39]Agosto!$G$10</f>
        <v>50</v>
      </c>
      <c r="H43" s="15">
        <f>[39]Agosto!$G$11</f>
        <v>63</v>
      </c>
      <c r="I43" s="15">
        <f>[39]Agosto!$G$12</f>
        <v>85</v>
      </c>
      <c r="J43" s="15">
        <f>[39]Agosto!$G$13</f>
        <v>31</v>
      </c>
      <c r="K43" s="15">
        <f>[39]Agosto!$G$14</f>
        <v>36</v>
      </c>
      <c r="L43" s="15">
        <f>[39]Agosto!$G$15</f>
        <v>28</v>
      </c>
      <c r="M43" s="15">
        <f>[39]Agosto!$G$16</f>
        <v>19</v>
      </c>
      <c r="N43" s="15">
        <f>[39]Agosto!$G$17</f>
        <v>25</v>
      </c>
      <c r="O43" s="15">
        <f>[39]Agosto!$G$18</f>
        <v>26</v>
      </c>
      <c r="P43" s="15">
        <f>[39]Agosto!$G$19</f>
        <v>57</v>
      </c>
      <c r="Q43" s="15">
        <f>[39]Agosto!$G$20</f>
        <v>50</v>
      </c>
      <c r="R43" s="15">
        <f>[39]Agosto!$G$21</f>
        <v>43</v>
      </c>
      <c r="S43" s="15">
        <f>[39]Agosto!$G$22</f>
        <v>31</v>
      </c>
      <c r="T43" s="15">
        <f>[39]Agosto!$G$23</f>
        <v>26</v>
      </c>
      <c r="U43" s="15">
        <f>[39]Agosto!$G$24</f>
        <v>60</v>
      </c>
      <c r="V43" s="15">
        <f>[39]Agosto!$G$25</f>
        <v>70</v>
      </c>
      <c r="W43" s="15">
        <f>[39]Agosto!$G$26</f>
        <v>86</v>
      </c>
      <c r="X43" s="15">
        <f>[39]Agosto!$G$27</f>
        <v>53</v>
      </c>
      <c r="Y43" s="15">
        <f>[39]Agosto!$G$28</f>
        <v>37</v>
      </c>
      <c r="Z43" s="15">
        <f>[39]Agosto!$G$29</f>
        <v>29</v>
      </c>
      <c r="AA43" s="15">
        <f>[39]Agosto!$G$30</f>
        <v>16</v>
      </c>
      <c r="AB43" s="15">
        <f>[39]Agosto!$G$31</f>
        <v>31</v>
      </c>
      <c r="AC43" s="15">
        <f>[39]Agosto!$G$32</f>
        <v>33</v>
      </c>
      <c r="AD43" s="15">
        <f>[39]Agosto!$G$33</f>
        <v>24</v>
      </c>
      <c r="AE43" s="15">
        <f>[39]Agosto!$G$34</f>
        <v>24</v>
      </c>
      <c r="AF43" s="15">
        <f>[39]Agosto!$G$35</f>
        <v>33</v>
      </c>
      <c r="AG43" s="22">
        <f t="shared" si="9"/>
        <v>16</v>
      </c>
      <c r="AH43" s="91">
        <f t="shared" si="8"/>
        <v>45.322580645161288</v>
      </c>
    </row>
    <row r="44" spans="1:34" ht="17.100000000000001" customHeight="1" x14ac:dyDescent="0.2">
      <c r="A44" s="89" t="s">
        <v>156</v>
      </c>
      <c r="B44" s="15">
        <f>[40]Agosto!$G$5</f>
        <v>46</v>
      </c>
      <c r="C44" s="15">
        <f>[40]Agosto!$G$6</f>
        <v>51</v>
      </c>
      <c r="D44" s="15">
        <f>[40]Agosto!$G$7</f>
        <v>61</v>
      </c>
      <c r="E44" s="15">
        <f>[40]Agosto!$G$8</f>
        <v>73</v>
      </c>
      <c r="F44" s="15">
        <f>[40]Agosto!$G$9</f>
        <v>77</v>
      </c>
      <c r="G44" s="15">
        <f>[40]Agosto!$G$10</f>
        <v>71</v>
      </c>
      <c r="H44" s="15">
        <f>[40]Agosto!$G$11</f>
        <v>66</v>
      </c>
      <c r="I44" s="15">
        <f>[40]Agosto!$G$12</f>
        <v>70</v>
      </c>
      <c r="J44" s="15">
        <f>[40]Agosto!$G$13</f>
        <v>46</v>
      </c>
      <c r="K44" s="15">
        <f>[40]Agosto!$G$14</f>
        <v>46</v>
      </c>
      <c r="L44" s="15">
        <f>[40]Agosto!$G$15</f>
        <v>40</v>
      </c>
      <c r="M44" s="15">
        <f>[40]Agosto!$G$16</f>
        <v>33</v>
      </c>
      <c r="N44" s="15">
        <f>[40]Agosto!$G$17</f>
        <v>37</v>
      </c>
      <c r="O44" s="15">
        <f>[40]Agosto!$G$18</f>
        <v>35</v>
      </c>
      <c r="P44" s="15">
        <f>[40]Agosto!$G$19</f>
        <v>46</v>
      </c>
      <c r="Q44" s="15">
        <f>[40]Agosto!$G$20</f>
        <v>69</v>
      </c>
      <c r="R44" s="15">
        <f>[40]Agosto!$G$21</f>
        <v>50</v>
      </c>
      <c r="S44" s="15">
        <f>[40]Agosto!$G$22</f>
        <v>43</v>
      </c>
      <c r="T44" s="15">
        <f>[40]Agosto!$G$23</f>
        <v>41</v>
      </c>
      <c r="U44" s="15">
        <f>[40]Agosto!$G$24</f>
        <v>52</v>
      </c>
      <c r="V44" s="15">
        <f>[40]Agosto!$G$25</f>
        <v>61</v>
      </c>
      <c r="W44" s="15">
        <f>[40]Agosto!$G$26</f>
        <v>69</v>
      </c>
      <c r="X44" s="15">
        <f>[40]Agosto!$G$27</f>
        <v>54</v>
      </c>
      <c r="Y44" s="15">
        <f>[40]Agosto!$G$28</f>
        <v>51</v>
      </c>
      <c r="Z44" s="15">
        <f>[40]Agosto!$G$29</f>
        <v>40</v>
      </c>
      <c r="AA44" s="15">
        <f>[40]Agosto!$G$30</f>
        <v>32</v>
      </c>
      <c r="AB44" s="15">
        <f>[40]Agosto!$G$31</f>
        <v>43</v>
      </c>
      <c r="AC44" s="15">
        <f>[40]Agosto!$G$32</f>
        <v>43</v>
      </c>
      <c r="AD44" s="15">
        <f>[40]Agosto!$G$33</f>
        <v>40</v>
      </c>
      <c r="AE44" s="15">
        <f>[40]Agosto!$G$34</f>
        <v>43</v>
      </c>
      <c r="AF44" s="15">
        <f>[40]Agosto!$G$35</f>
        <v>46</v>
      </c>
      <c r="AG44" s="22">
        <f t="shared" si="9"/>
        <v>32</v>
      </c>
      <c r="AH44" s="91">
        <f t="shared" si="8"/>
        <v>50.806451612903224</v>
      </c>
    </row>
    <row r="45" spans="1:34" ht="17.100000000000001" customHeight="1" x14ac:dyDescent="0.2">
      <c r="A45" s="89" t="s">
        <v>157</v>
      </c>
      <c r="B45" s="15">
        <f>[41]Agosto!$G$5</f>
        <v>29</v>
      </c>
      <c r="C45" s="15">
        <f>[41]Agosto!$G$6</f>
        <v>44</v>
      </c>
      <c r="D45" s="15">
        <f>[41]Agosto!$G$7</f>
        <v>62</v>
      </c>
      <c r="E45" s="15">
        <f>[41]Agosto!$G$8</f>
        <v>78</v>
      </c>
      <c r="F45" s="15">
        <f>[41]Agosto!$G$9</f>
        <v>91</v>
      </c>
      <c r="G45" s="15">
        <f>[41]Agosto!$G$10</f>
        <v>79</v>
      </c>
      <c r="H45" s="15">
        <f>[41]Agosto!$G$11</f>
        <v>64</v>
      </c>
      <c r="I45" s="15">
        <f>[41]Agosto!$G$12</f>
        <v>59</v>
      </c>
      <c r="J45" s="15">
        <f>[41]Agosto!$G$13</f>
        <v>41</v>
      </c>
      <c r="K45" s="15">
        <f>[41]Agosto!$G$14</f>
        <v>38</v>
      </c>
      <c r="L45" s="15">
        <f>[41]Agosto!$G$15</f>
        <v>22</v>
      </c>
      <c r="M45" s="15">
        <f>[41]Agosto!$G$16</f>
        <v>15</v>
      </c>
      <c r="N45" s="15">
        <f>[41]Agosto!$G$17</f>
        <v>27</v>
      </c>
      <c r="O45" s="15">
        <f>[41]Agosto!$G$18</f>
        <v>20</v>
      </c>
      <c r="P45" s="15">
        <f>[41]Agosto!$G$19</f>
        <v>52</v>
      </c>
      <c r="Q45" s="15">
        <f>[41]Agosto!$G$20</f>
        <v>55</v>
      </c>
      <c r="R45" s="15">
        <f>[41]Agosto!$G$21</f>
        <v>38</v>
      </c>
      <c r="S45" s="15">
        <f>[41]Agosto!$G$22</f>
        <v>36</v>
      </c>
      <c r="T45" s="15">
        <f>[41]Agosto!$G$23</f>
        <v>25</v>
      </c>
      <c r="U45" s="15">
        <f>[41]Agosto!$G$24</f>
        <v>41</v>
      </c>
      <c r="V45" s="15">
        <f>[41]Agosto!$G$25</f>
        <v>56</v>
      </c>
      <c r="W45" s="15">
        <f>[41]Agosto!$G$26</f>
        <v>83</v>
      </c>
      <c r="X45" s="15">
        <f>[41]Agosto!$G$27</f>
        <v>47</v>
      </c>
      <c r="Y45" s="15">
        <f>[41]Agosto!$G$28</f>
        <v>34</v>
      </c>
      <c r="Z45" s="15">
        <f>[41]Agosto!$G$29</f>
        <v>30</v>
      </c>
      <c r="AA45" s="15">
        <f>[41]Agosto!$G$30</f>
        <v>18</v>
      </c>
      <c r="AB45" s="15">
        <f>[41]Agosto!$G$31</f>
        <v>33</v>
      </c>
      <c r="AC45" s="15">
        <f>[41]Agosto!$G$32</f>
        <v>37</v>
      </c>
      <c r="AD45" s="15">
        <f>[41]Agosto!$G$33</f>
        <v>24</v>
      </c>
      <c r="AE45" s="15">
        <f>[41]Agosto!$G$34</f>
        <v>19</v>
      </c>
      <c r="AF45" s="15">
        <f>[41]Agosto!$G$35</f>
        <v>23</v>
      </c>
      <c r="AG45" s="22">
        <f>MIN(B45:AF45)</f>
        <v>15</v>
      </c>
      <c r="AH45" s="91">
        <f>AVERAGE(B45:AF45)</f>
        <v>42.58064516129032</v>
      </c>
    </row>
    <row r="46" spans="1:34" ht="17.100000000000001" customHeight="1" x14ac:dyDescent="0.2">
      <c r="A46" s="89" t="s">
        <v>158</v>
      </c>
      <c r="B46" s="15">
        <f>[42]Agosto!$G$5</f>
        <v>68</v>
      </c>
      <c r="C46" s="15">
        <f>[42]Agosto!$G$6</f>
        <v>31</v>
      </c>
      <c r="D46" s="15">
        <f>[42]Agosto!$G$7</f>
        <v>33</v>
      </c>
      <c r="E46" s="15">
        <f>[42]Agosto!$G$8</f>
        <v>83</v>
      </c>
      <c r="F46" s="15">
        <f>[42]Agosto!$G$9</f>
        <v>74</v>
      </c>
      <c r="G46" s="15">
        <f>[42]Agosto!$G$10</f>
        <v>64</v>
      </c>
      <c r="H46" s="15">
        <f>[42]Agosto!$G$11</f>
        <v>70</v>
      </c>
      <c r="I46" s="15">
        <f>[42]Agosto!$G$12</f>
        <v>29</v>
      </c>
      <c r="J46" s="15">
        <f>[42]Agosto!$G$13</f>
        <v>51</v>
      </c>
      <c r="K46" s="15">
        <f>[42]Agosto!$G$14</f>
        <v>38</v>
      </c>
      <c r="L46" s="15">
        <f>[42]Agosto!$G$15</f>
        <v>39</v>
      </c>
      <c r="M46" s="15">
        <f>[42]Agosto!$G$16</f>
        <v>16</v>
      </c>
      <c r="N46" s="15">
        <f>[42]Agosto!$G$17</f>
        <v>12</v>
      </c>
      <c r="O46" s="15">
        <f>[42]Agosto!$G$18</f>
        <v>13</v>
      </c>
      <c r="P46" s="15">
        <f>[42]Agosto!$G$19</f>
        <v>19</v>
      </c>
      <c r="Q46" s="15">
        <f>[42]Agosto!$G$20</f>
        <v>57</v>
      </c>
      <c r="R46" s="15">
        <f>[42]Agosto!$G$21</f>
        <v>18</v>
      </c>
      <c r="S46" s="15">
        <f>[42]Agosto!$G$22</f>
        <v>24</v>
      </c>
      <c r="T46" s="15">
        <f>[42]Agosto!$G$23</f>
        <v>21</v>
      </c>
      <c r="U46" s="15">
        <f>[42]Agosto!$G$24</f>
        <v>64</v>
      </c>
      <c r="V46" s="15">
        <f>[42]Agosto!$G$25</f>
        <v>50</v>
      </c>
      <c r="W46" s="15">
        <f>[42]Agosto!$G$26</f>
        <v>55</v>
      </c>
      <c r="X46" s="15">
        <f>[42]Agosto!$G$27</f>
        <v>25</v>
      </c>
      <c r="Y46" s="15">
        <f>[42]Agosto!$G$28</f>
        <v>29</v>
      </c>
      <c r="Z46" s="15">
        <f>[42]Agosto!$G$29</f>
        <v>63</v>
      </c>
      <c r="AA46" s="15">
        <f>[42]Agosto!$G$30</f>
        <v>32</v>
      </c>
      <c r="AB46" s="15">
        <f>[42]Agosto!$G$31</f>
        <v>38</v>
      </c>
      <c r="AC46" s="15">
        <f>[42]Agosto!$G$32</f>
        <v>25</v>
      </c>
      <c r="AD46" s="15">
        <f>[42]Agosto!$G$33</f>
        <v>26</v>
      </c>
      <c r="AE46" s="15">
        <f>[42]Agosto!$G$34</f>
        <v>23</v>
      </c>
      <c r="AF46" s="15">
        <f>[42]Agosto!$G$35</f>
        <v>27</v>
      </c>
      <c r="AG46" s="22">
        <f>MIN(B46:AF46)</f>
        <v>12</v>
      </c>
      <c r="AH46" s="91">
        <f>AVERAGE(B46:AF46)</f>
        <v>39.258064516129032</v>
      </c>
    </row>
    <row r="47" spans="1:34" ht="17.100000000000001" customHeight="1" x14ac:dyDescent="0.2">
      <c r="A47" s="89" t="s">
        <v>159</v>
      </c>
      <c r="B47" s="15">
        <f>[43]Agosto!$G$5</f>
        <v>36</v>
      </c>
      <c r="C47" s="15">
        <f>[43]Agosto!$G$6</f>
        <v>46</v>
      </c>
      <c r="D47" s="15">
        <f>[43]Agosto!$G$7</f>
        <v>40</v>
      </c>
      <c r="E47" s="15">
        <f>[43]Agosto!$G$8</f>
        <v>81</v>
      </c>
      <c r="F47" s="15">
        <f>[43]Agosto!$G$9</f>
        <v>69</v>
      </c>
      <c r="G47" s="15">
        <f>[43]Agosto!$G$10</f>
        <v>70</v>
      </c>
      <c r="H47" s="15">
        <f>[43]Agosto!$G$11</f>
        <v>59</v>
      </c>
      <c r="I47" s="15">
        <f>[43]Agosto!$G$12</f>
        <v>38</v>
      </c>
      <c r="J47" s="15">
        <f>[43]Agosto!$G$13</f>
        <v>30</v>
      </c>
      <c r="K47" s="15">
        <f>[43]Agosto!$G$14</f>
        <v>27</v>
      </c>
      <c r="L47" s="15">
        <f>[43]Agosto!$G$15</f>
        <v>12</v>
      </c>
      <c r="M47" s="15">
        <f>[43]Agosto!$G$16</f>
        <v>15</v>
      </c>
      <c r="N47" s="15">
        <f>[43]Agosto!$G$17</f>
        <v>22</v>
      </c>
      <c r="O47" s="15">
        <f>[43]Agosto!$G$18</f>
        <v>12</v>
      </c>
      <c r="P47" s="15">
        <f>[43]Agosto!$G$19</f>
        <v>31</v>
      </c>
      <c r="Q47" s="15">
        <f>[43]Agosto!$G$20</f>
        <v>49</v>
      </c>
      <c r="R47" s="15">
        <f>[43]Agosto!$G$21</f>
        <v>32</v>
      </c>
      <c r="S47" s="15">
        <f>[43]Agosto!$G$22</f>
        <v>22</v>
      </c>
      <c r="T47" s="15">
        <f>[43]Agosto!$G$23</f>
        <v>26</v>
      </c>
      <c r="U47" s="15">
        <f>[43]Agosto!$G$24</f>
        <v>39</v>
      </c>
      <c r="V47" s="15">
        <f>[43]Agosto!$G$25</f>
        <v>46</v>
      </c>
      <c r="W47" s="15">
        <f>[43]Agosto!$G$26</f>
        <v>66</v>
      </c>
      <c r="X47" s="15">
        <f>[43]Agosto!$G$27</f>
        <v>39</v>
      </c>
      <c r="Y47" s="15">
        <f>[43]Agosto!$G$28</f>
        <v>34</v>
      </c>
      <c r="Z47" s="15">
        <f>[43]Agosto!$G$29</f>
        <v>37</v>
      </c>
      <c r="AA47" s="15">
        <f>[43]Agosto!$G$30</f>
        <v>18</v>
      </c>
      <c r="AB47" s="15">
        <f>[43]Agosto!$G$31</f>
        <v>28</v>
      </c>
      <c r="AC47" s="15">
        <f>[43]Agosto!$G$32</f>
        <v>25</v>
      </c>
      <c r="AD47" s="15">
        <f>[43]Agosto!$G$33</f>
        <v>23</v>
      </c>
      <c r="AE47" s="15">
        <f>[43]Agosto!$G$34</f>
        <v>20</v>
      </c>
      <c r="AF47" s="15">
        <f>[43]Agosto!$G$35</f>
        <v>23</v>
      </c>
      <c r="AG47" s="22">
        <f>MIN(B47:AF47)</f>
        <v>12</v>
      </c>
      <c r="AH47" s="91">
        <f>AVERAGE(B47:AF47)</f>
        <v>35.967741935483872</v>
      </c>
    </row>
    <row r="48" spans="1:34" ht="17.100000000000001" customHeight="1" x14ac:dyDescent="0.2">
      <c r="A48" s="89" t="s">
        <v>160</v>
      </c>
      <c r="B48" s="15">
        <f>[44]Agosto!$G$5</f>
        <v>40</v>
      </c>
      <c r="C48" s="15">
        <f>[44]Agosto!$G$6</f>
        <v>46</v>
      </c>
      <c r="D48" s="15">
        <f>[44]Agosto!$G$7</f>
        <v>52</v>
      </c>
      <c r="E48" s="15">
        <f>[44]Agosto!$G$8</f>
        <v>59</v>
      </c>
      <c r="F48" s="15">
        <f>[44]Agosto!$G$9</f>
        <v>68</v>
      </c>
      <c r="G48" s="15">
        <f>[44]Agosto!$G$10</f>
        <v>81</v>
      </c>
      <c r="H48" s="15">
        <f>[44]Agosto!$G$11</f>
        <v>60</v>
      </c>
      <c r="I48" s="15">
        <f>[44]Agosto!$G$12</f>
        <v>52</v>
      </c>
      <c r="J48" s="15">
        <f>[44]Agosto!$G$13</f>
        <v>37</v>
      </c>
      <c r="K48" s="15">
        <f>[44]Agosto!$G$14</f>
        <v>34</v>
      </c>
      <c r="L48" s="15">
        <f>[44]Agosto!$G$15</f>
        <v>15</v>
      </c>
      <c r="M48" s="15">
        <f>[44]Agosto!$G$16</f>
        <v>17</v>
      </c>
      <c r="N48" s="15">
        <f>[44]Agosto!$G$17</f>
        <v>27</v>
      </c>
      <c r="O48" s="15">
        <f>[44]Agosto!$G$18</f>
        <v>19</v>
      </c>
      <c r="P48" s="15">
        <f>[44]Agosto!$G$19</f>
        <v>32</v>
      </c>
      <c r="Q48" s="15">
        <f>[44]Agosto!$G$20</f>
        <v>56</v>
      </c>
      <c r="R48" s="15">
        <f>[44]Agosto!$G$21</f>
        <v>37</v>
      </c>
      <c r="S48" s="15">
        <f>[44]Agosto!$G$22</f>
        <v>35</v>
      </c>
      <c r="T48" s="15">
        <f>[44]Agosto!$G$23</f>
        <v>26</v>
      </c>
      <c r="U48" s="15">
        <f>[44]Agosto!$G$24</f>
        <v>33</v>
      </c>
      <c r="V48" s="15">
        <f>[44]Agosto!$G$25</f>
        <v>52</v>
      </c>
      <c r="W48" s="15">
        <f>[44]Agosto!$G$26</f>
        <v>69</v>
      </c>
      <c r="X48" s="15">
        <f>[44]Agosto!$G$27</f>
        <v>40</v>
      </c>
      <c r="Y48" s="15">
        <f>[44]Agosto!$G$28</f>
        <v>33</v>
      </c>
      <c r="Z48" s="15">
        <f>[44]Agosto!$G$29</f>
        <v>40</v>
      </c>
      <c r="AA48" s="15">
        <f>[44]Agosto!$G$30</f>
        <v>19</v>
      </c>
      <c r="AB48" s="15">
        <f>[44]Agosto!$G$31</f>
        <v>39</v>
      </c>
      <c r="AC48" s="15">
        <f>[44]Agosto!$G$32</f>
        <v>32</v>
      </c>
      <c r="AD48" s="15">
        <f>[44]Agosto!$G$33</f>
        <v>23</v>
      </c>
      <c r="AE48" s="15">
        <f>[44]Agosto!$G$34</f>
        <v>19</v>
      </c>
      <c r="AF48" s="15">
        <f>[44]Agosto!$G$35</f>
        <v>21</v>
      </c>
      <c r="AG48" s="22">
        <f>MIN(B48:AF48)</f>
        <v>15</v>
      </c>
      <c r="AH48" s="91">
        <f>AVERAGE(B48:AF48)</f>
        <v>39.12903225806452</v>
      </c>
    </row>
    <row r="49" spans="1:35" ht="17.100000000000001" customHeight="1" x14ac:dyDescent="0.2">
      <c r="A49" s="89" t="s">
        <v>161</v>
      </c>
      <c r="B49" s="15">
        <f>[45]Agosto!$G$5</f>
        <v>43</v>
      </c>
      <c r="C49" s="15">
        <f>[45]Agosto!$G$6</f>
        <v>39</v>
      </c>
      <c r="D49" s="15">
        <f>[45]Agosto!$G$7</f>
        <v>43</v>
      </c>
      <c r="E49" s="15">
        <f>[45]Agosto!$G$8</f>
        <v>54</v>
      </c>
      <c r="F49" s="15">
        <f>[45]Agosto!$G$9</f>
        <v>54</v>
      </c>
      <c r="G49" s="15">
        <f>[45]Agosto!$G$10</f>
        <v>73</v>
      </c>
      <c r="H49" s="15">
        <f>[45]Agosto!$G$11</f>
        <v>52</v>
      </c>
      <c r="I49" s="15">
        <f>[45]Agosto!$G$12</f>
        <v>45</v>
      </c>
      <c r="J49" s="15">
        <f>[45]Agosto!$G$13</f>
        <v>63</v>
      </c>
      <c r="K49" s="15">
        <f>[45]Agosto!$G$14</f>
        <v>28</v>
      </c>
      <c r="L49" s="15">
        <f>[45]Agosto!$G$15</f>
        <v>29</v>
      </c>
      <c r="M49" s="15">
        <f>[45]Agosto!$G$16</f>
        <v>14</v>
      </c>
      <c r="N49" s="15">
        <f>[45]Agosto!$G$17</f>
        <v>17</v>
      </c>
      <c r="O49" s="15">
        <f>[45]Agosto!$G$18</f>
        <v>19</v>
      </c>
      <c r="P49" s="15">
        <f>[45]Agosto!$G$19</f>
        <v>19</v>
      </c>
      <c r="Q49" s="15">
        <f>[45]Agosto!$G$20</f>
        <v>39</v>
      </c>
      <c r="R49" s="15">
        <f>[45]Agosto!$G$21</f>
        <v>32</v>
      </c>
      <c r="S49" s="15">
        <f>[45]Agosto!$G$22</f>
        <v>26</v>
      </c>
      <c r="T49" s="15">
        <f>[45]Agosto!$G$23</f>
        <v>26</v>
      </c>
      <c r="U49" s="15">
        <f>[45]Agosto!$G$24</f>
        <v>21</v>
      </c>
      <c r="V49" s="15">
        <f>[45]Agosto!$G$25</f>
        <v>41</v>
      </c>
      <c r="W49" s="15">
        <f>[45]Agosto!$G$26</f>
        <v>57</v>
      </c>
      <c r="X49" s="15">
        <f>[45]Agosto!$G$27</f>
        <v>26</v>
      </c>
      <c r="Y49" s="15">
        <f>[45]Agosto!$G$28</f>
        <v>27</v>
      </c>
      <c r="Z49" s="15">
        <f>[45]Agosto!$G$29</f>
        <v>59</v>
      </c>
      <c r="AA49" s="15">
        <f>[45]Agosto!$G$30</f>
        <v>25</v>
      </c>
      <c r="AB49" s="15">
        <f>[45]Agosto!$G$31</f>
        <v>39</v>
      </c>
      <c r="AC49" s="15">
        <f>[45]Agosto!$G$32</f>
        <v>35</v>
      </c>
      <c r="AD49" s="15">
        <f>[45]Agosto!$G$33</f>
        <v>25</v>
      </c>
      <c r="AE49" s="15">
        <f>[45]Agosto!$G$34</f>
        <v>19</v>
      </c>
      <c r="AF49" s="15">
        <f>[45]Agosto!$G$35</f>
        <v>20</v>
      </c>
      <c r="AG49" s="22">
        <f>MIN(B49:AF49)</f>
        <v>14</v>
      </c>
      <c r="AH49" s="91">
        <f>AVERAGE(B49:AF49)</f>
        <v>35.774193548387096</v>
      </c>
    </row>
    <row r="50" spans="1:35" s="5" customFormat="1" ht="17.100000000000001" customHeight="1" x14ac:dyDescent="0.2">
      <c r="A50" s="101" t="s">
        <v>35</v>
      </c>
      <c r="B50" s="19">
        <f t="shared" ref="B50:AG50" si="10">MIN(B5:B49)</f>
        <v>25</v>
      </c>
      <c r="C50" s="19">
        <f t="shared" si="10"/>
        <v>26</v>
      </c>
      <c r="D50" s="19">
        <f t="shared" si="10"/>
        <v>18</v>
      </c>
      <c r="E50" s="19">
        <f t="shared" si="10"/>
        <v>35</v>
      </c>
      <c r="F50" s="19">
        <f t="shared" si="10"/>
        <v>40</v>
      </c>
      <c r="G50" s="19">
        <f t="shared" si="10"/>
        <v>26</v>
      </c>
      <c r="H50" s="19">
        <f t="shared" si="10"/>
        <v>28</v>
      </c>
      <c r="I50" s="19">
        <f t="shared" si="10"/>
        <v>20</v>
      </c>
      <c r="J50" s="19">
        <f t="shared" si="10"/>
        <v>19</v>
      </c>
      <c r="K50" s="19">
        <f t="shared" si="10"/>
        <v>12</v>
      </c>
      <c r="L50" s="19">
        <f t="shared" si="10"/>
        <v>10</v>
      </c>
      <c r="M50" s="19">
        <f t="shared" si="10"/>
        <v>10</v>
      </c>
      <c r="N50" s="19">
        <f t="shared" si="10"/>
        <v>10</v>
      </c>
      <c r="O50" s="19">
        <f t="shared" si="10"/>
        <v>10</v>
      </c>
      <c r="P50" s="19">
        <f t="shared" si="10"/>
        <v>10</v>
      </c>
      <c r="Q50" s="19">
        <f t="shared" si="10"/>
        <v>15</v>
      </c>
      <c r="R50" s="19">
        <f t="shared" si="10"/>
        <v>17</v>
      </c>
      <c r="S50" s="19">
        <f t="shared" si="10"/>
        <v>15</v>
      </c>
      <c r="T50" s="19">
        <f t="shared" si="10"/>
        <v>18</v>
      </c>
      <c r="U50" s="19">
        <f t="shared" si="10"/>
        <v>17</v>
      </c>
      <c r="V50" s="19">
        <f t="shared" si="10"/>
        <v>22</v>
      </c>
      <c r="W50" s="19">
        <f t="shared" si="10"/>
        <v>35</v>
      </c>
      <c r="X50" s="19">
        <f t="shared" si="10"/>
        <v>20</v>
      </c>
      <c r="Y50" s="19">
        <f t="shared" si="10"/>
        <v>23</v>
      </c>
      <c r="Z50" s="19">
        <f t="shared" si="10"/>
        <v>18</v>
      </c>
      <c r="AA50" s="19">
        <f t="shared" si="10"/>
        <v>11</v>
      </c>
      <c r="AB50" s="19">
        <f t="shared" si="10"/>
        <v>12</v>
      </c>
      <c r="AC50" s="19">
        <f t="shared" si="10"/>
        <v>17</v>
      </c>
      <c r="AD50" s="19">
        <f t="shared" si="10"/>
        <v>16</v>
      </c>
      <c r="AE50" s="19">
        <f t="shared" si="10"/>
        <v>14</v>
      </c>
      <c r="AF50" s="19">
        <f t="shared" si="10"/>
        <v>15</v>
      </c>
      <c r="AG50" s="22">
        <f t="shared" si="10"/>
        <v>10</v>
      </c>
      <c r="AH50" s="100">
        <f>AVERAGE(AH5:AH49)</f>
        <v>39.281851792997507</v>
      </c>
    </row>
    <row r="51" spans="1:35" x14ac:dyDescent="0.2">
      <c r="A51" s="63"/>
      <c r="B51" s="64"/>
      <c r="C51" s="64"/>
      <c r="D51" s="64" t="s">
        <v>136</v>
      </c>
      <c r="E51" s="64"/>
      <c r="F51" s="64"/>
      <c r="G51" s="64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6"/>
      <c r="AE51" s="76"/>
      <c r="AF51" s="77"/>
      <c r="AG51" s="77"/>
      <c r="AH51" s="75"/>
    </row>
    <row r="52" spans="1:35" x14ac:dyDescent="0.2">
      <c r="A52" s="63"/>
      <c r="B52" s="65" t="s">
        <v>137</v>
      </c>
      <c r="C52" s="65"/>
      <c r="D52" s="65"/>
      <c r="E52" s="65"/>
      <c r="F52" s="65"/>
      <c r="G52" s="65"/>
      <c r="H52" s="65"/>
      <c r="I52" s="65"/>
      <c r="J52" s="79"/>
      <c r="K52" s="79"/>
      <c r="L52" s="79"/>
      <c r="M52" s="79" t="s">
        <v>49</v>
      </c>
      <c r="N52" s="79"/>
      <c r="O52" s="79"/>
      <c r="P52" s="79"/>
      <c r="Q52" s="79"/>
      <c r="R52" s="79"/>
      <c r="S52" s="79"/>
      <c r="T52" s="131" t="s">
        <v>132</v>
      </c>
      <c r="U52" s="131"/>
      <c r="V52" s="131"/>
      <c r="W52" s="131"/>
      <c r="X52" s="131"/>
      <c r="Y52" s="79"/>
      <c r="Z52" s="79"/>
      <c r="AA52" s="79"/>
      <c r="AB52" s="79"/>
      <c r="AC52" s="79"/>
      <c r="AD52" s="79"/>
      <c r="AE52" s="79"/>
      <c r="AF52" s="79"/>
      <c r="AG52" s="72"/>
      <c r="AH52" s="68"/>
    </row>
    <row r="53" spans="1:35" x14ac:dyDescent="0.2">
      <c r="A53" s="67"/>
      <c r="B53" s="79"/>
      <c r="C53" s="79"/>
      <c r="D53" s="79"/>
      <c r="E53" s="79"/>
      <c r="F53" s="79"/>
      <c r="G53" s="79"/>
      <c r="H53" s="79"/>
      <c r="I53" s="79"/>
      <c r="J53" s="80"/>
      <c r="K53" s="80"/>
      <c r="L53" s="80"/>
      <c r="M53" s="80" t="s">
        <v>50</v>
      </c>
      <c r="N53" s="80"/>
      <c r="O53" s="80"/>
      <c r="P53" s="80"/>
      <c r="Q53" s="79"/>
      <c r="R53" s="79"/>
      <c r="S53" s="79"/>
      <c r="T53" s="132" t="s">
        <v>133</v>
      </c>
      <c r="U53" s="132"/>
      <c r="V53" s="132"/>
      <c r="W53" s="132"/>
      <c r="X53" s="132"/>
      <c r="Y53" s="79"/>
      <c r="Z53" s="79"/>
      <c r="AA53" s="79"/>
      <c r="AB53" s="79"/>
      <c r="AC53" s="79"/>
      <c r="AD53" s="76"/>
      <c r="AE53" s="64"/>
      <c r="AF53" s="64"/>
      <c r="AG53" s="79"/>
      <c r="AH53" s="68"/>
      <c r="AI53" s="2"/>
    </row>
    <row r="54" spans="1:35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6"/>
      <c r="AE54" s="76"/>
      <c r="AF54" s="77"/>
      <c r="AG54" s="80"/>
      <c r="AH54" s="85"/>
      <c r="AI54" s="2"/>
    </row>
    <row r="55" spans="1:35" x14ac:dyDescent="0.2">
      <c r="A55" s="67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2"/>
      <c r="AH55" s="86"/>
    </row>
    <row r="56" spans="1:35" ht="13.5" thickBot="1" x14ac:dyDescent="0.25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81"/>
      <c r="AH56" s="87"/>
    </row>
    <row r="59" spans="1:35" x14ac:dyDescent="0.2">
      <c r="T59" s="13"/>
    </row>
    <row r="61" spans="1:35" x14ac:dyDescent="0.2">
      <c r="T61" s="2" t="s">
        <v>51</v>
      </c>
    </row>
    <row r="62" spans="1:35" x14ac:dyDescent="0.2">
      <c r="U62" s="2" t="s">
        <v>51</v>
      </c>
      <c r="AD62" s="2" t="s">
        <v>51</v>
      </c>
    </row>
    <row r="64" spans="1:35" x14ac:dyDescent="0.2">
      <c r="K64" s="2" t="s">
        <v>51</v>
      </c>
    </row>
    <row r="65" spans="19:33" x14ac:dyDescent="0.2">
      <c r="S65" s="2" t="s">
        <v>51</v>
      </c>
      <c r="T65" s="2" t="s">
        <v>51</v>
      </c>
    </row>
    <row r="67" spans="19:33" x14ac:dyDescent="0.2">
      <c r="AG67" s="6" t="s">
        <v>51</v>
      </c>
    </row>
  </sheetData>
  <sheetProtection algorithmName="SHA-512" hashValue="wb95MWGHsIygok0odyuTj75SjT3vkMwTk3LAwpMV++COqXFTMXMlo9jFy5jdirDm7UA1zDw7MoEg5wDi2P83eg==" saltValue="v0/i6yJr+Qy1+K0OcC9c/Q==" spinCount="100000" sheet="1" objects="1" scenarios="1"/>
  <mergeCells count="36"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zoomScale="90" zoomScaleNormal="90" workbookViewId="0">
      <selection activeCell="J64" sqref="J6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4" ht="20.100000000000001" customHeight="1" x14ac:dyDescent="0.2">
      <c r="A1" s="141" t="s">
        <v>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73"/>
    </row>
    <row r="2" spans="1:34" s="4" customFormat="1" ht="20.100000000000001" customHeight="1" x14ac:dyDescent="0.2">
      <c r="A2" s="140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6"/>
    </row>
    <row r="3" spans="1:34" s="5" customFormat="1" ht="20.100000000000001" customHeight="1" x14ac:dyDescent="0.2">
      <c r="A3" s="140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20" t="s">
        <v>39</v>
      </c>
      <c r="AH3" s="102" t="s">
        <v>38</v>
      </c>
    </row>
    <row r="4" spans="1:34" s="5" customFormat="1" ht="20.100000000000001" customHeight="1" x14ac:dyDescent="0.2">
      <c r="A4" s="14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20" t="s">
        <v>37</v>
      </c>
      <c r="AH4" s="88" t="s">
        <v>37</v>
      </c>
    </row>
    <row r="5" spans="1:34" s="5" customFormat="1" ht="20.100000000000001" customHeight="1" x14ac:dyDescent="0.2">
      <c r="A5" s="129" t="s">
        <v>44</v>
      </c>
      <c r="B5" s="15">
        <f>[1]Agosto!$H$5</f>
        <v>3.9600000000000004</v>
      </c>
      <c r="C5" s="15">
        <f>[1]Agosto!$H$6</f>
        <v>8.2799999999999994</v>
      </c>
      <c r="D5" s="15">
        <f>[1]Agosto!$H$7</f>
        <v>9.3600000000000012</v>
      </c>
      <c r="E5" s="15">
        <f>[1]Agosto!$H$8</f>
        <v>9.7200000000000006</v>
      </c>
      <c r="F5" s="15">
        <f>[1]Agosto!$H$9</f>
        <v>9.7200000000000006</v>
      </c>
      <c r="G5" s="15">
        <f>[1]Agosto!$H$10</f>
        <v>12.96</v>
      </c>
      <c r="H5" s="15">
        <f>[1]Agosto!$H$11</f>
        <v>10.44</v>
      </c>
      <c r="I5" s="15">
        <f>[1]Agosto!$H$12</f>
        <v>11.879999999999999</v>
      </c>
      <c r="J5" s="15">
        <f>[1]Agosto!$H$13</f>
        <v>14.4</v>
      </c>
      <c r="K5" s="15">
        <f>[1]Agosto!$H$14</f>
        <v>8.64</v>
      </c>
      <c r="L5" s="15">
        <f>[1]Agosto!$H$15</f>
        <v>5.7600000000000007</v>
      </c>
      <c r="M5" s="15">
        <f>[1]Agosto!$H$16</f>
        <v>5.7600000000000007</v>
      </c>
      <c r="N5" s="15">
        <f>[1]Agosto!$H$17</f>
        <v>6.48</v>
      </c>
      <c r="O5" s="15">
        <f>[1]Agosto!$H$18</f>
        <v>5.4</v>
      </c>
      <c r="P5" s="15">
        <f>[1]Agosto!$H$19</f>
        <v>14.4</v>
      </c>
      <c r="Q5" s="15">
        <f>[1]Agosto!$H$20</f>
        <v>8.2799999999999994</v>
      </c>
      <c r="R5" s="15">
        <f>[1]Agosto!$H$21</f>
        <v>9</v>
      </c>
      <c r="S5" s="15">
        <f>[1]Agosto!$H$22</f>
        <v>8.2799999999999994</v>
      </c>
      <c r="T5" s="15">
        <f>[1]Agosto!$H$23</f>
        <v>7.2</v>
      </c>
      <c r="U5" s="15">
        <f>[1]Agosto!$H$24</f>
        <v>18</v>
      </c>
      <c r="V5" s="15">
        <f>[1]Agosto!$H$25</f>
        <v>11.879999999999999</v>
      </c>
      <c r="W5" s="15">
        <f>[1]Agosto!$H$26</f>
        <v>8.64</v>
      </c>
      <c r="X5" s="15">
        <f>[1]Agosto!$H$27</f>
        <v>10.44</v>
      </c>
      <c r="Y5" s="15">
        <f>[1]Agosto!$H$28</f>
        <v>14.04</v>
      </c>
      <c r="Z5" s="15">
        <f>[1]Agosto!$H$29</f>
        <v>20.52</v>
      </c>
      <c r="AA5" s="15">
        <f>[1]Agosto!$H$30</f>
        <v>10.8</v>
      </c>
      <c r="AB5" s="15">
        <f>[1]Agosto!$H$31</f>
        <v>8.64</v>
      </c>
      <c r="AC5" s="15">
        <f>[1]Agosto!$H$32</f>
        <v>10.08</v>
      </c>
      <c r="AD5" s="15">
        <f>[1]Agosto!$H$33</f>
        <v>17.64</v>
      </c>
      <c r="AE5" s="15">
        <f>[1]Agosto!$H$34</f>
        <v>18.720000000000002</v>
      </c>
      <c r="AF5" s="15">
        <f>[1]Agosto!$H$35</f>
        <v>17.64</v>
      </c>
      <c r="AG5" s="21">
        <f>MAX(B5:AF5)</f>
        <v>20.52</v>
      </c>
      <c r="AH5" s="100">
        <f>AVERAGE(B5:AF5)</f>
        <v>10.869677419354838</v>
      </c>
    </row>
    <row r="6" spans="1:34" ht="17.100000000000001" customHeight="1" x14ac:dyDescent="0.2">
      <c r="A6" s="129" t="s">
        <v>0</v>
      </c>
      <c r="B6" s="15">
        <f>[2]Agosto!$H$5</f>
        <v>6.84</v>
      </c>
      <c r="C6" s="15">
        <f>[2]Agosto!$H$6</f>
        <v>12.96</v>
      </c>
      <c r="D6" s="15">
        <f>[2]Agosto!$H$7</f>
        <v>9.7200000000000006</v>
      </c>
      <c r="E6" s="15">
        <f>[2]Agosto!$H$8</f>
        <v>1.08</v>
      </c>
      <c r="F6" s="15">
        <f>[2]Agosto!$H$9</f>
        <v>0.72000000000000008</v>
      </c>
      <c r="G6" s="15">
        <f>[2]Agosto!$H$10</f>
        <v>9.3600000000000012</v>
      </c>
      <c r="H6" s="15">
        <f>[2]Agosto!$H$11</f>
        <v>22.32</v>
      </c>
      <c r="I6" s="15">
        <f>[2]Agosto!$H$12</f>
        <v>16.2</v>
      </c>
      <c r="J6" s="15">
        <f>[2]Agosto!$H$13</f>
        <v>12.6</v>
      </c>
      <c r="K6" s="15">
        <f>[2]Agosto!$H$14</f>
        <v>5.4</v>
      </c>
      <c r="L6" s="15">
        <f>[2]Agosto!$H$15</f>
        <v>4.32</v>
      </c>
      <c r="M6" s="15">
        <f>[2]Agosto!$H$16</f>
        <v>11.879999999999999</v>
      </c>
      <c r="N6" s="15">
        <f>[2]Agosto!$H$17</f>
        <v>16.920000000000002</v>
      </c>
      <c r="O6" s="15">
        <f>[2]Agosto!$H$18</f>
        <v>10.8</v>
      </c>
      <c r="P6" s="15">
        <f>[2]Agosto!$H$19</f>
        <v>5.7600000000000007</v>
      </c>
      <c r="Q6" s="15">
        <f>[2]Agosto!$H$20</f>
        <v>7.9200000000000008</v>
      </c>
      <c r="R6" s="15">
        <f>[2]Agosto!$H$21</f>
        <v>18.36</v>
      </c>
      <c r="S6" s="15">
        <f>[2]Agosto!$H$22</f>
        <v>18.720000000000002</v>
      </c>
      <c r="T6" s="15">
        <f>[2]Agosto!$H$23</f>
        <v>14.76</v>
      </c>
      <c r="U6" s="15">
        <f>[2]Agosto!$H$24</f>
        <v>12.96</v>
      </c>
      <c r="V6" s="15">
        <f>[2]Agosto!$H$25</f>
        <v>10.08</v>
      </c>
      <c r="W6" s="15">
        <f>[2]Agosto!$H$26</f>
        <v>6.48</v>
      </c>
      <c r="X6" s="15">
        <f>[2]Agosto!$H$27</f>
        <v>14.4</v>
      </c>
      <c r="Y6" s="15">
        <f>[2]Agosto!$H$28</f>
        <v>28.44</v>
      </c>
      <c r="Z6" s="15">
        <f>[2]Agosto!$H$29</f>
        <v>13.32</v>
      </c>
      <c r="AA6" s="15">
        <f>[2]Agosto!$H$30</f>
        <v>10.08</v>
      </c>
      <c r="AB6" s="15">
        <f>[2]Agosto!$H$31</f>
        <v>13.68</v>
      </c>
      <c r="AC6" s="15">
        <f>[2]Agosto!$H$32</f>
        <v>19.440000000000001</v>
      </c>
      <c r="AD6" s="15">
        <f>[2]Agosto!$H$33</f>
        <v>20.88</v>
      </c>
      <c r="AE6" s="15">
        <f>[2]Agosto!$H$34</f>
        <v>16.559999999999999</v>
      </c>
      <c r="AF6" s="15">
        <f>[2]Agosto!$H$35</f>
        <v>18</v>
      </c>
      <c r="AG6" s="22">
        <f>MAX(B6:AF6)</f>
        <v>28.44</v>
      </c>
      <c r="AH6" s="100">
        <f t="shared" ref="AH6:AH31" si="1">AVERAGE(B6:AF6)</f>
        <v>12.611612903225806</v>
      </c>
    </row>
    <row r="7" spans="1:34" ht="17.100000000000001" customHeight="1" x14ac:dyDescent="0.2">
      <c r="A7" s="129" t="s">
        <v>1</v>
      </c>
      <c r="B7" s="15">
        <f>[3]Agosto!$H$5</f>
        <v>3.6</v>
      </c>
      <c r="C7" s="15">
        <f>[3]Agosto!$H$6</f>
        <v>1.4400000000000002</v>
      </c>
      <c r="D7" s="15">
        <f>[3]Agosto!$H$7</f>
        <v>2.16</v>
      </c>
      <c r="E7" s="15">
        <f>[3]Agosto!$H$8</f>
        <v>3.9600000000000004</v>
      </c>
      <c r="F7" s="15">
        <f>[3]Agosto!$H$9</f>
        <v>7.5600000000000005</v>
      </c>
      <c r="G7" s="15">
        <f>[3]Agosto!$H$10</f>
        <v>12.24</v>
      </c>
      <c r="H7" s="15">
        <f>[3]Agosto!$H$11</f>
        <v>9.3600000000000012</v>
      </c>
      <c r="I7" s="15">
        <f>[3]Agosto!$H$12</f>
        <v>5.4</v>
      </c>
      <c r="J7" s="15">
        <f>[3]Agosto!$H$13</f>
        <v>9.7200000000000006</v>
      </c>
      <c r="K7" s="15">
        <f>[3]Agosto!$H$14</f>
        <v>14.76</v>
      </c>
      <c r="L7" s="15">
        <f>[3]Agosto!$H$15</f>
        <v>16.2</v>
      </c>
      <c r="M7" s="15">
        <f>[3]Agosto!$H$16</f>
        <v>6.12</v>
      </c>
      <c r="N7" s="15">
        <f>[3]Agosto!$H$17</f>
        <v>12.6</v>
      </c>
      <c r="O7" s="15">
        <f>[3]Agosto!$H$18</f>
        <v>6.84</v>
      </c>
      <c r="P7" s="15">
        <f>[3]Agosto!$H$19</f>
        <v>7.5600000000000005</v>
      </c>
      <c r="Q7" s="15">
        <f>[3]Agosto!$H$20</f>
        <v>12.24</v>
      </c>
      <c r="R7" s="15">
        <f>[3]Agosto!$H$21</f>
        <v>13.68</v>
      </c>
      <c r="S7" s="15">
        <f>[3]Agosto!$H$22</f>
        <v>16.559999999999999</v>
      </c>
      <c r="T7" s="15">
        <f>[3]Agosto!$H$23</f>
        <v>9.7200000000000006</v>
      </c>
      <c r="U7" s="15">
        <f>[3]Agosto!$H$24</f>
        <v>9.7200000000000006</v>
      </c>
      <c r="V7" s="15">
        <f>[3]Agosto!$H$25</f>
        <v>5.4</v>
      </c>
      <c r="W7" s="15">
        <f>[3]Agosto!$H$26</f>
        <v>1.08</v>
      </c>
      <c r="X7" s="15">
        <f>[3]Agosto!$H$27</f>
        <v>10.08</v>
      </c>
      <c r="Y7" s="15">
        <f>[3]Agosto!$H$28</f>
        <v>17.28</v>
      </c>
      <c r="Z7" s="15">
        <f>[3]Agosto!$H$29</f>
        <v>13.68</v>
      </c>
      <c r="AA7" s="15">
        <f>[3]Agosto!$H$30</f>
        <v>14.76</v>
      </c>
      <c r="AB7" s="15">
        <f>[3]Agosto!$H$31</f>
        <v>14.4</v>
      </c>
      <c r="AC7" s="15">
        <f>[3]Agosto!$H$32</f>
        <v>9</v>
      </c>
      <c r="AD7" s="15">
        <f>[3]Agosto!$H$33</f>
        <v>15.840000000000002</v>
      </c>
      <c r="AE7" s="15">
        <f>[3]Agosto!$H$34</f>
        <v>17.28</v>
      </c>
      <c r="AF7" s="15">
        <f>[3]Agosto!$H$35</f>
        <v>21.6</v>
      </c>
      <c r="AG7" s="22">
        <f t="shared" ref="AG7:AG19" si="2">MAX(B7:AF7)</f>
        <v>21.6</v>
      </c>
      <c r="AH7" s="100">
        <f t="shared" si="1"/>
        <v>10.381935483870969</v>
      </c>
    </row>
    <row r="8" spans="1:34" ht="17.100000000000001" customHeight="1" x14ac:dyDescent="0.2">
      <c r="A8" s="129" t="s">
        <v>71</v>
      </c>
      <c r="B8" s="15">
        <f>[4]Agosto!$H$5</f>
        <v>21.96</v>
      </c>
      <c r="C8" s="15">
        <f>[4]Agosto!$H$6</f>
        <v>22.32</v>
      </c>
      <c r="D8" s="15">
        <f>[4]Agosto!$H$7</f>
        <v>26.64</v>
      </c>
      <c r="E8" s="15">
        <f>[4]Agosto!$H$8</f>
        <v>16.920000000000002</v>
      </c>
      <c r="F8" s="15">
        <f>[4]Agosto!$H$9</f>
        <v>14.4</v>
      </c>
      <c r="G8" s="15">
        <f>[4]Agosto!$H$10</f>
        <v>14.4</v>
      </c>
      <c r="H8" s="15">
        <f>[4]Agosto!$H$11</f>
        <v>23.400000000000002</v>
      </c>
      <c r="I8" s="15">
        <f>[4]Agosto!$H$12</f>
        <v>26.28</v>
      </c>
      <c r="J8" s="15">
        <f>[4]Agosto!$H$13</f>
        <v>22.32</v>
      </c>
      <c r="K8" s="15">
        <f>[4]Agosto!$H$14</f>
        <v>15.120000000000001</v>
      </c>
      <c r="L8" s="15">
        <f>[4]Agosto!$H$15</f>
        <v>12.24</v>
      </c>
      <c r="M8" s="15">
        <f>[4]Agosto!$H$16</f>
        <v>15.840000000000002</v>
      </c>
      <c r="N8" s="15">
        <f>[4]Agosto!$H$17</f>
        <v>25.2</v>
      </c>
      <c r="O8" s="15">
        <f>[4]Agosto!$H$18</f>
        <v>18.720000000000002</v>
      </c>
      <c r="P8" s="15">
        <f>[4]Agosto!$H$19</f>
        <v>17.28</v>
      </c>
      <c r="Q8" s="15">
        <f>[4]Agosto!$H$20</f>
        <v>25.92</v>
      </c>
      <c r="R8" s="15">
        <f>[4]Agosto!$H$21</f>
        <v>23.759999999999998</v>
      </c>
      <c r="S8" s="15">
        <f>[4]Agosto!$H$22</f>
        <v>22.68</v>
      </c>
      <c r="T8" s="15">
        <f>[4]Agosto!$H$23</f>
        <v>18.36</v>
      </c>
      <c r="U8" s="15">
        <f>[4]Agosto!$H$24</f>
        <v>16.2</v>
      </c>
      <c r="V8" s="15">
        <f>[4]Agosto!$H$25</f>
        <v>20.88</v>
      </c>
      <c r="W8" s="15">
        <f>[4]Agosto!$H$26</f>
        <v>16.920000000000002</v>
      </c>
      <c r="X8" s="15">
        <f>[4]Agosto!$H$27</f>
        <v>19.440000000000001</v>
      </c>
      <c r="Y8" s="15">
        <f>[4]Agosto!$H$28</f>
        <v>21.6</v>
      </c>
      <c r="Z8" s="15">
        <f>[4]Agosto!$H$29</f>
        <v>24.12</v>
      </c>
      <c r="AA8" s="15">
        <f>[4]Agosto!$H$30</f>
        <v>21.240000000000002</v>
      </c>
      <c r="AB8" s="15">
        <f>[4]Agosto!$H$31</f>
        <v>23.759999999999998</v>
      </c>
      <c r="AC8" s="15">
        <f>[4]Agosto!$H$32</f>
        <v>27.720000000000002</v>
      </c>
      <c r="AD8" s="15">
        <f>[4]Agosto!$H$33</f>
        <v>21.96</v>
      </c>
      <c r="AE8" s="15">
        <f>[4]Agosto!$H$34</f>
        <v>19.079999999999998</v>
      </c>
      <c r="AF8" s="15">
        <f>[4]Agosto!$H$35</f>
        <v>16.920000000000002</v>
      </c>
      <c r="AG8" s="22">
        <f t="shared" si="2"/>
        <v>27.720000000000002</v>
      </c>
      <c r="AH8" s="100">
        <f t="shared" si="1"/>
        <v>20.438709677419361</v>
      </c>
    </row>
    <row r="9" spans="1:34" ht="17.100000000000001" customHeight="1" x14ac:dyDescent="0.2">
      <c r="A9" s="129" t="s">
        <v>45</v>
      </c>
      <c r="B9" s="15">
        <f>[5]Agosto!$H$5</f>
        <v>9.7200000000000006</v>
      </c>
      <c r="C9" s="15">
        <f>[5]Agosto!$H$6</f>
        <v>15.120000000000001</v>
      </c>
      <c r="D9" s="15">
        <f>[5]Agosto!$H$7</f>
        <v>10.08</v>
      </c>
      <c r="E9" s="15">
        <f>[5]Agosto!$H$8</f>
        <v>13.68</v>
      </c>
      <c r="F9" s="15">
        <f>[5]Agosto!$H$9</f>
        <v>8.64</v>
      </c>
      <c r="G9" s="15">
        <f>[5]Agosto!$H$10</f>
        <v>9.3600000000000012</v>
      </c>
      <c r="H9" s="15">
        <f>[5]Agosto!$H$11</f>
        <v>18.36</v>
      </c>
      <c r="I9" s="15">
        <f>[5]Agosto!$H$12</f>
        <v>21.96</v>
      </c>
      <c r="J9" s="15">
        <f>[5]Agosto!$H$13</f>
        <v>20.52</v>
      </c>
      <c r="K9" s="15">
        <f>[5]Agosto!$H$14</f>
        <v>6.12</v>
      </c>
      <c r="L9" s="15">
        <f>[5]Agosto!$H$15</f>
        <v>4.6800000000000006</v>
      </c>
      <c r="M9" s="15">
        <f>[5]Agosto!$H$16</f>
        <v>12.6</v>
      </c>
      <c r="N9" s="15">
        <f>[5]Agosto!$H$17</f>
        <v>15.840000000000002</v>
      </c>
      <c r="O9" s="15">
        <f>[5]Agosto!$H$18</f>
        <v>18.720000000000002</v>
      </c>
      <c r="P9" s="15">
        <f>[5]Agosto!$H$19</f>
        <v>12.6</v>
      </c>
      <c r="Q9" s="15">
        <f>[5]Agosto!$H$20</f>
        <v>6.84</v>
      </c>
      <c r="R9" s="15">
        <f>[5]Agosto!$H$21</f>
        <v>10.8</v>
      </c>
      <c r="S9" s="15">
        <f>[5]Agosto!$H$22</f>
        <v>16.559999999999999</v>
      </c>
      <c r="T9" s="15">
        <f>[5]Agosto!$H$23</f>
        <v>16.920000000000002</v>
      </c>
      <c r="U9" s="15">
        <f>[5]Agosto!$H$24</f>
        <v>20.52</v>
      </c>
      <c r="V9" s="15">
        <f>[5]Agosto!$H$25</f>
        <v>13.68</v>
      </c>
      <c r="W9" s="15">
        <f>[5]Agosto!$H$26</f>
        <v>8.2799999999999994</v>
      </c>
      <c r="X9" s="15">
        <f>[5]Agosto!$H$27</f>
        <v>15.840000000000002</v>
      </c>
      <c r="Y9" s="15">
        <f>[5]Agosto!$H$28</f>
        <v>25.2</v>
      </c>
      <c r="Z9" s="15">
        <f>[5]Agosto!$H$29</f>
        <v>20.52</v>
      </c>
      <c r="AA9" s="15">
        <f>[5]Agosto!$H$30</f>
        <v>15.840000000000002</v>
      </c>
      <c r="AB9" s="15">
        <f>[5]Agosto!$H$31</f>
        <v>8.64</v>
      </c>
      <c r="AC9" s="15">
        <f>[5]Agosto!$H$32</f>
        <v>16.920000000000002</v>
      </c>
      <c r="AD9" s="15">
        <f>[5]Agosto!$H$33</f>
        <v>21.240000000000002</v>
      </c>
      <c r="AE9" s="15">
        <f>[5]Agosto!$H$34</f>
        <v>20.16</v>
      </c>
      <c r="AF9" s="15">
        <f>[5]Agosto!$H$35</f>
        <v>17.64</v>
      </c>
      <c r="AG9" s="22">
        <f t="shared" si="2"/>
        <v>25.2</v>
      </c>
      <c r="AH9" s="100">
        <f t="shared" si="1"/>
        <v>14.632258064516126</v>
      </c>
    </row>
    <row r="10" spans="1:34" ht="17.100000000000001" customHeight="1" x14ac:dyDescent="0.2">
      <c r="A10" s="129" t="s">
        <v>2</v>
      </c>
      <c r="B10" s="15">
        <f>[6]Agosto!$H$5</f>
        <v>14.4</v>
      </c>
      <c r="C10" s="15">
        <f>[6]Agosto!$H$6</f>
        <v>18.36</v>
      </c>
      <c r="D10" s="15">
        <f>[6]Agosto!$H$7</f>
        <v>16.2</v>
      </c>
      <c r="E10" s="15">
        <f>[6]Agosto!$H$8</f>
        <v>18.720000000000002</v>
      </c>
      <c r="F10" s="15">
        <f>[6]Agosto!$H$9</f>
        <v>15.120000000000001</v>
      </c>
      <c r="G10" s="15">
        <f>[6]Agosto!$H$10</f>
        <v>18</v>
      </c>
      <c r="H10" s="15">
        <f>[6]Agosto!$H$11</f>
        <v>21.96</v>
      </c>
      <c r="I10" s="15">
        <f>[6]Agosto!$H$12</f>
        <v>24.12</v>
      </c>
      <c r="J10" s="15">
        <f>[6]Agosto!$H$13</f>
        <v>29.880000000000003</v>
      </c>
      <c r="K10" s="15">
        <f>[6]Agosto!$H$14</f>
        <v>14.76</v>
      </c>
      <c r="L10" s="15">
        <f>[6]Agosto!$H$15</f>
        <v>15.840000000000002</v>
      </c>
      <c r="M10" s="15">
        <f>[6]Agosto!$H$16</f>
        <v>20.52</v>
      </c>
      <c r="N10" s="15">
        <f>[6]Agosto!$H$17</f>
        <v>25.56</v>
      </c>
      <c r="O10" s="15">
        <f>[6]Agosto!$H$18</f>
        <v>21.96</v>
      </c>
      <c r="P10" s="15">
        <f>[6]Agosto!$H$19</f>
        <v>21.6</v>
      </c>
      <c r="Q10" s="15">
        <f>[6]Agosto!$H$20</f>
        <v>19.079999999999998</v>
      </c>
      <c r="R10" s="15">
        <f>[6]Agosto!$H$21</f>
        <v>24.12</v>
      </c>
      <c r="S10" s="15">
        <f>[6]Agosto!$H$22</f>
        <v>27</v>
      </c>
      <c r="T10" s="15">
        <f>[6]Agosto!$H$23</f>
        <v>22.32</v>
      </c>
      <c r="U10" s="15">
        <f>[6]Agosto!$H$24</f>
        <v>16.2</v>
      </c>
      <c r="V10" s="15">
        <f>[6]Agosto!$H$25</f>
        <v>19.440000000000001</v>
      </c>
      <c r="W10" s="15">
        <f>[6]Agosto!$H$26</f>
        <v>16.920000000000002</v>
      </c>
      <c r="X10" s="15">
        <f>[6]Agosto!$H$27</f>
        <v>20.88</v>
      </c>
      <c r="Y10" s="15">
        <f>[6]Agosto!$H$28</f>
        <v>23.759999999999998</v>
      </c>
      <c r="Z10" s="15">
        <f>[6]Agosto!$H$29</f>
        <v>23.759999999999998</v>
      </c>
      <c r="AA10" s="15">
        <f>[6]Agosto!$H$30</f>
        <v>28.08</v>
      </c>
      <c r="AB10" s="15">
        <f>[6]Agosto!$H$31</f>
        <v>22.68</v>
      </c>
      <c r="AC10" s="15">
        <f>[6]Agosto!$H$32</f>
        <v>30.6</v>
      </c>
      <c r="AD10" s="15">
        <f>[6]Agosto!$H$33</f>
        <v>23.759999999999998</v>
      </c>
      <c r="AE10" s="15">
        <f>[6]Agosto!$H$34</f>
        <v>21.240000000000002</v>
      </c>
      <c r="AF10" s="15">
        <f>[6]Agosto!$H$35</f>
        <v>15.48</v>
      </c>
      <c r="AG10" s="22">
        <f t="shared" si="2"/>
        <v>30.6</v>
      </c>
      <c r="AH10" s="100">
        <f t="shared" si="1"/>
        <v>21.042580645161287</v>
      </c>
    </row>
    <row r="11" spans="1:34" ht="17.100000000000001" customHeight="1" x14ac:dyDescent="0.2">
      <c r="A11" s="129" t="s">
        <v>3</v>
      </c>
      <c r="B11" s="15">
        <f>[7]Agosto!$H$5</f>
        <v>0</v>
      </c>
      <c r="C11" s="15">
        <f>[7]Agosto!$H$6</f>
        <v>11.879999999999999</v>
      </c>
      <c r="D11" s="15">
        <f>[7]Agosto!$H$7</f>
        <v>11.520000000000001</v>
      </c>
      <c r="E11" s="15">
        <f>[7]Agosto!$H$8</f>
        <v>11.16</v>
      </c>
      <c r="F11" s="15">
        <f>[7]Agosto!$H$9</f>
        <v>2.16</v>
      </c>
      <c r="G11" s="15">
        <f>[7]Agosto!$H$10</f>
        <v>0</v>
      </c>
      <c r="H11" s="15">
        <f>[7]Agosto!$H$11</f>
        <v>0</v>
      </c>
      <c r="I11" s="15">
        <f>[7]Agosto!$H$12</f>
        <v>12.6</v>
      </c>
      <c r="J11" s="15">
        <f>[7]Agosto!$H$13</f>
        <v>19.8</v>
      </c>
      <c r="K11" s="15">
        <f>[7]Agosto!$H$14</f>
        <v>0.72000000000000008</v>
      </c>
      <c r="L11" s="15">
        <f>[7]Agosto!$H$15</f>
        <v>10.8</v>
      </c>
      <c r="M11" s="15">
        <f>[7]Agosto!$H$16</f>
        <v>6.48</v>
      </c>
      <c r="N11" s="15">
        <f>[7]Agosto!$H$17</f>
        <v>9</v>
      </c>
      <c r="O11" s="15">
        <f>[7]Agosto!$H$18</f>
        <v>0.72000000000000008</v>
      </c>
      <c r="P11" s="15">
        <f>[7]Agosto!$H$19</f>
        <v>2.8800000000000003</v>
      </c>
      <c r="Q11" s="15">
        <f>[7]Agosto!$H$20</f>
        <v>3.6</v>
      </c>
      <c r="R11" s="15">
        <f>[7]Agosto!$H$21</f>
        <v>3.9600000000000004</v>
      </c>
      <c r="S11" s="15">
        <f>[7]Agosto!$H$22</f>
        <v>5.04</v>
      </c>
      <c r="T11" s="15">
        <f>[7]Agosto!$H$23</f>
        <v>4.6800000000000006</v>
      </c>
      <c r="U11" s="15">
        <f>[7]Agosto!$H$24</f>
        <v>7.5600000000000005</v>
      </c>
      <c r="V11" s="15">
        <f>[7]Agosto!$H$25</f>
        <v>1.4400000000000002</v>
      </c>
      <c r="W11" s="15">
        <f>[7]Agosto!$H$26</f>
        <v>1.08</v>
      </c>
      <c r="X11" s="15">
        <f>[7]Agosto!$H$27</f>
        <v>8.2799999999999994</v>
      </c>
      <c r="Y11" s="15">
        <f>[7]Agosto!$H$28</f>
        <v>9.7200000000000006</v>
      </c>
      <c r="Z11" s="15">
        <f>[7]Agosto!$H$29</f>
        <v>0</v>
      </c>
      <c r="AA11" s="15">
        <f>[7]Agosto!$H$30</f>
        <v>0.72000000000000008</v>
      </c>
      <c r="AB11" s="15">
        <f>[7]Agosto!$H$31</f>
        <v>1.8</v>
      </c>
      <c r="AC11" s="15">
        <f>[7]Agosto!$H$32</f>
        <v>14.04</v>
      </c>
      <c r="AD11" s="15">
        <f>[7]Agosto!$H$33</f>
        <v>13.32</v>
      </c>
      <c r="AE11" s="15">
        <f>[7]Agosto!$H$34</f>
        <v>13.32</v>
      </c>
      <c r="AF11" s="15">
        <f>[7]Agosto!$H$35</f>
        <v>12.96</v>
      </c>
      <c r="AG11" s="22">
        <f>MAX(B11:AF11)</f>
        <v>19.8</v>
      </c>
      <c r="AH11" s="100">
        <f t="shared" si="1"/>
        <v>6.4916129032258061</v>
      </c>
    </row>
    <row r="12" spans="1:34" ht="17.100000000000001" customHeight="1" x14ac:dyDescent="0.2">
      <c r="A12" s="129" t="s">
        <v>4</v>
      </c>
      <c r="B12" s="15">
        <f>[8]Agosto!$H$5</f>
        <v>12.24</v>
      </c>
      <c r="C12" s="15">
        <f>[8]Agosto!$H$6</f>
        <v>15.840000000000002</v>
      </c>
      <c r="D12" s="15">
        <f>[8]Agosto!$H$7</f>
        <v>23.040000000000003</v>
      </c>
      <c r="E12" s="15">
        <f>[8]Agosto!$H$8</f>
        <v>19.8</v>
      </c>
      <c r="F12" s="15">
        <f>[8]Agosto!$H$9</f>
        <v>18.36</v>
      </c>
      <c r="G12" s="15">
        <f>[8]Agosto!$H$10</f>
        <v>14.76</v>
      </c>
      <c r="H12" s="15">
        <f>[8]Agosto!$H$11</f>
        <v>16.920000000000002</v>
      </c>
      <c r="I12" s="15">
        <f>[8]Agosto!$H$12</f>
        <v>17.64</v>
      </c>
      <c r="J12" s="15">
        <f>[8]Agosto!$H$13</f>
        <v>12.96</v>
      </c>
      <c r="K12" s="15">
        <f>[8]Agosto!$H$14</f>
        <v>13.32</v>
      </c>
      <c r="L12" s="15">
        <f>[8]Agosto!$H$15</f>
        <v>14.4</v>
      </c>
      <c r="M12" s="15">
        <f>[8]Agosto!$H$16</f>
        <v>11.879999999999999</v>
      </c>
      <c r="N12" s="15">
        <f>[8]Agosto!$H$17</f>
        <v>19.8</v>
      </c>
      <c r="O12" s="15">
        <f>[8]Agosto!$H$18</f>
        <v>11.520000000000001</v>
      </c>
      <c r="P12" s="15">
        <f>[8]Agosto!$H$19</f>
        <v>18.36</v>
      </c>
      <c r="Q12" s="15">
        <f>[8]Agosto!$H$20</f>
        <v>22.32</v>
      </c>
      <c r="R12" s="15">
        <f>[8]Agosto!$H$21</f>
        <v>18.36</v>
      </c>
      <c r="S12" s="15">
        <f>[8]Agosto!$H$22</f>
        <v>19.8</v>
      </c>
      <c r="T12" s="15">
        <f>[8]Agosto!$H$23</f>
        <v>19.079999999999998</v>
      </c>
      <c r="U12" s="15">
        <f>[8]Agosto!$H$24</f>
        <v>14.4</v>
      </c>
      <c r="V12" s="15">
        <f>[8]Agosto!$H$25</f>
        <v>9.7200000000000006</v>
      </c>
      <c r="W12" s="15">
        <f>[8]Agosto!$H$26</f>
        <v>25.56</v>
      </c>
      <c r="X12" s="15">
        <f>[8]Agosto!$H$27</f>
        <v>20.16</v>
      </c>
      <c r="Y12" s="15">
        <f>[8]Agosto!$H$28</f>
        <v>22.32</v>
      </c>
      <c r="Z12" s="15">
        <f>[8]Agosto!$H$29</f>
        <v>12.96</v>
      </c>
      <c r="AA12" s="15">
        <f>[8]Agosto!$H$30</f>
        <v>21.96</v>
      </c>
      <c r="AB12" s="15">
        <f>[8]Agosto!$H$31</f>
        <v>21.240000000000002</v>
      </c>
      <c r="AC12" s="15">
        <f>[8]Agosto!$H$32</f>
        <v>23.759999999999998</v>
      </c>
      <c r="AD12" s="15">
        <f>[8]Agosto!$H$33</f>
        <v>20.16</v>
      </c>
      <c r="AE12" s="15">
        <f>[8]Agosto!$H$34</f>
        <v>14.4</v>
      </c>
      <c r="AF12" s="15">
        <f>[8]Agosto!$H$35</f>
        <v>17.28</v>
      </c>
      <c r="AG12" s="22">
        <f>MAX(B12:AF12)</f>
        <v>25.56</v>
      </c>
      <c r="AH12" s="100">
        <f t="shared" si="1"/>
        <v>17.558709677419351</v>
      </c>
    </row>
    <row r="13" spans="1:34" ht="17.100000000000001" customHeight="1" x14ac:dyDescent="0.2">
      <c r="A13" s="129" t="s">
        <v>5</v>
      </c>
      <c r="B13" s="15">
        <f>[9]Agosto!$H$5</f>
        <v>5.4</v>
      </c>
      <c r="C13" s="15">
        <f>[9]Agosto!$H$6</f>
        <v>0.72000000000000008</v>
      </c>
      <c r="D13" s="15">
        <f>[9]Agosto!$H$7</f>
        <v>3.6</v>
      </c>
      <c r="E13" s="15">
        <f>[9]Agosto!$H$8</f>
        <v>0</v>
      </c>
      <c r="F13" s="15" t="str">
        <f>[9]Agosto!$H$9</f>
        <v>*</v>
      </c>
      <c r="G13" s="15" t="str">
        <f>[9]Agosto!$H$10</f>
        <v>*</v>
      </c>
      <c r="H13" s="15">
        <f>[9]Agosto!$H$11</f>
        <v>1.8</v>
      </c>
      <c r="I13" s="15">
        <f>[9]Agosto!$H$12</f>
        <v>17.64</v>
      </c>
      <c r="J13" s="15">
        <f>[9]Agosto!$H$13</f>
        <v>8.64</v>
      </c>
      <c r="K13" s="15">
        <f>[9]Agosto!$H$14</f>
        <v>0</v>
      </c>
      <c r="L13" s="15">
        <f>[9]Agosto!$H$15</f>
        <v>0</v>
      </c>
      <c r="M13" s="15">
        <f>[9]Agosto!$H$16</f>
        <v>0.36000000000000004</v>
      </c>
      <c r="N13" s="15">
        <f>[9]Agosto!$H$17</f>
        <v>0</v>
      </c>
      <c r="O13" s="15" t="str">
        <f>[9]Agosto!$H$18</f>
        <v>*</v>
      </c>
      <c r="P13" s="15" t="str">
        <f>[9]Agosto!$H$19</f>
        <v>*</v>
      </c>
      <c r="Q13" s="15">
        <f>[9]Agosto!$H$20</f>
        <v>0.72000000000000008</v>
      </c>
      <c r="R13" s="15">
        <f>[9]Agosto!$H$21</f>
        <v>1.8</v>
      </c>
      <c r="S13" s="15">
        <f>[9]Agosto!$H$22</f>
        <v>3.24</v>
      </c>
      <c r="T13" s="15">
        <f>[9]Agosto!$H$23</f>
        <v>21.240000000000002</v>
      </c>
      <c r="U13" s="15">
        <f>[9]Agosto!$H$24</f>
        <v>22.68</v>
      </c>
      <c r="V13" s="15" t="str">
        <f>[9]Agosto!$H$25</f>
        <v>*</v>
      </c>
      <c r="W13" s="15">
        <f>[9]Agosto!$H$26</f>
        <v>0</v>
      </c>
      <c r="X13" s="15">
        <f>[9]Agosto!$H$27</f>
        <v>0.36000000000000004</v>
      </c>
      <c r="Y13" s="15">
        <f>[9]Agosto!$H$28</f>
        <v>6.48</v>
      </c>
      <c r="Z13" s="15">
        <f>[9]Agosto!$H$29</f>
        <v>21.6</v>
      </c>
      <c r="AA13" s="15">
        <f>[9]Agosto!$H$30</f>
        <v>6.12</v>
      </c>
      <c r="AB13" s="15" t="str">
        <f>[9]Agosto!$H$31</f>
        <v>*</v>
      </c>
      <c r="AC13" s="15" t="str">
        <f>[9]Agosto!$H$32</f>
        <v>*</v>
      </c>
      <c r="AD13" s="15" t="str">
        <f>[9]Agosto!$H$33</f>
        <v>*</v>
      </c>
      <c r="AE13" s="15" t="str">
        <f>[9]Agosto!$H$34</f>
        <v>*</v>
      </c>
      <c r="AF13" s="15" t="str">
        <f>[9]Agosto!$H$35</f>
        <v>*</v>
      </c>
      <c r="AG13" s="22">
        <f t="shared" si="2"/>
        <v>22.68</v>
      </c>
      <c r="AH13" s="100">
        <f t="shared" si="1"/>
        <v>5.8285714285714292</v>
      </c>
    </row>
    <row r="14" spans="1:34" ht="17.100000000000001" customHeight="1" x14ac:dyDescent="0.2">
      <c r="A14" s="129" t="s">
        <v>47</v>
      </c>
      <c r="B14" s="15">
        <f>[10]Agosto!$H$5</f>
        <v>15.48</v>
      </c>
      <c r="C14" s="15">
        <f>[10]Agosto!$H$6</f>
        <v>19.8</v>
      </c>
      <c r="D14" s="15">
        <f>[10]Agosto!$H$7</f>
        <v>28.44</v>
      </c>
      <c r="E14" s="15">
        <f>[10]Agosto!$H$8</f>
        <v>27</v>
      </c>
      <c r="F14" s="15">
        <f>[10]Agosto!$H$9</f>
        <v>19.8</v>
      </c>
      <c r="G14" s="15">
        <f>[10]Agosto!$H$10</f>
        <v>19.8</v>
      </c>
      <c r="H14" s="15">
        <f>[10]Agosto!$H$11</f>
        <v>27.720000000000002</v>
      </c>
      <c r="I14" s="15">
        <f>[10]Agosto!$H$12</f>
        <v>23.040000000000003</v>
      </c>
      <c r="J14" s="15">
        <f>[10]Agosto!$H$13</f>
        <v>18.720000000000002</v>
      </c>
      <c r="K14" s="15">
        <f>[10]Agosto!$H$14</f>
        <v>12.6</v>
      </c>
      <c r="L14" s="15">
        <f>[10]Agosto!$H$15</f>
        <v>18.36</v>
      </c>
      <c r="M14" s="15">
        <f>[10]Agosto!$H$16</f>
        <v>19.440000000000001</v>
      </c>
      <c r="N14" s="15">
        <f>[10]Agosto!$H$17</f>
        <v>26.28</v>
      </c>
      <c r="O14" s="15">
        <f>[10]Agosto!$H$18</f>
        <v>23.759999999999998</v>
      </c>
      <c r="P14" s="15">
        <f>[10]Agosto!$H$19</f>
        <v>20.16</v>
      </c>
      <c r="Q14" s="15">
        <f>[10]Agosto!$H$20</f>
        <v>25.2</v>
      </c>
      <c r="R14" s="15">
        <f>[10]Agosto!$H$21</f>
        <v>21.240000000000002</v>
      </c>
      <c r="S14" s="15">
        <f>[10]Agosto!$H$22</f>
        <v>22.68</v>
      </c>
      <c r="T14" s="15">
        <f>[10]Agosto!$H$23</f>
        <v>20.16</v>
      </c>
      <c r="U14" s="15">
        <f>[10]Agosto!$H$24</f>
        <v>24.48</v>
      </c>
      <c r="V14" s="15">
        <f>[10]Agosto!$H$25</f>
        <v>18</v>
      </c>
      <c r="W14" s="15">
        <f>[10]Agosto!$H$26</f>
        <v>29.16</v>
      </c>
      <c r="X14" s="15">
        <f>[10]Agosto!$H$27</f>
        <v>25.2</v>
      </c>
      <c r="Y14" s="15">
        <f>[10]Agosto!$H$28</f>
        <v>34.56</v>
      </c>
      <c r="Z14" s="15">
        <f>[10]Agosto!$H$29</f>
        <v>19.8</v>
      </c>
      <c r="AA14" s="15">
        <f>[10]Agosto!$H$30</f>
        <v>24.48</v>
      </c>
      <c r="AB14" s="15">
        <f>[10]Agosto!$H$31</f>
        <v>19.440000000000001</v>
      </c>
      <c r="AC14" s="15">
        <f>[10]Agosto!$H$32</f>
        <v>27.720000000000002</v>
      </c>
      <c r="AD14" s="15">
        <f>[10]Agosto!$H$33</f>
        <v>24.48</v>
      </c>
      <c r="AE14" s="15">
        <f>[10]Agosto!$H$34</f>
        <v>24.840000000000003</v>
      </c>
      <c r="AF14" s="15">
        <f>[10]Agosto!$H$35</f>
        <v>25.92</v>
      </c>
      <c r="AG14" s="22">
        <f>MAX(B14:AF14)</f>
        <v>34.56</v>
      </c>
      <c r="AH14" s="100">
        <f t="shared" si="1"/>
        <v>22.830967741935492</v>
      </c>
    </row>
    <row r="15" spans="1:34" ht="17.100000000000001" customHeight="1" x14ac:dyDescent="0.2">
      <c r="A15" s="129" t="s">
        <v>6</v>
      </c>
      <c r="B15" s="15">
        <f>[11]Agosto!$H$5</f>
        <v>8.64</v>
      </c>
      <c r="C15" s="15">
        <f>[11]Agosto!$H$6</f>
        <v>9</v>
      </c>
      <c r="D15" s="15">
        <f>[11]Agosto!$H$7</f>
        <v>16.2</v>
      </c>
      <c r="E15" s="15">
        <f>[11]Agosto!$H$8</f>
        <v>15.120000000000001</v>
      </c>
      <c r="F15" s="15">
        <f>[11]Agosto!$H$9</f>
        <v>17.64</v>
      </c>
      <c r="G15" s="15">
        <f>[11]Agosto!$H$10</f>
        <v>12.24</v>
      </c>
      <c r="H15" s="15">
        <f>[11]Agosto!$H$11</f>
        <v>11.16</v>
      </c>
      <c r="I15" s="15">
        <f>[11]Agosto!$H$12</f>
        <v>14.04</v>
      </c>
      <c r="J15" s="15">
        <f>[11]Agosto!$H$13</f>
        <v>15.48</v>
      </c>
      <c r="K15" s="15">
        <f>[11]Agosto!$H$14</f>
        <v>11.16</v>
      </c>
      <c r="L15" s="15">
        <f>[11]Agosto!$H$15</f>
        <v>9.7200000000000006</v>
      </c>
      <c r="M15" s="15">
        <f>[11]Agosto!$H$16</f>
        <v>9</v>
      </c>
      <c r="N15" s="15">
        <f>[11]Agosto!$H$17</f>
        <v>9.3600000000000012</v>
      </c>
      <c r="O15" s="15">
        <f>[11]Agosto!$H$18</f>
        <v>7.5600000000000005</v>
      </c>
      <c r="P15" s="15">
        <f>[11]Agosto!$H$19</f>
        <v>16.920000000000002</v>
      </c>
      <c r="Q15" s="15">
        <f>[11]Agosto!$H$20</f>
        <v>12.96</v>
      </c>
      <c r="R15" s="15">
        <f>[11]Agosto!$H$21</f>
        <v>10.44</v>
      </c>
      <c r="S15" s="15">
        <f>[11]Agosto!$H$22</f>
        <v>10.08</v>
      </c>
      <c r="T15" s="15">
        <f>[11]Agosto!$H$23</f>
        <v>12.6</v>
      </c>
      <c r="U15" s="15">
        <f>[11]Agosto!$H$24</f>
        <v>20.52</v>
      </c>
      <c r="V15" s="15">
        <f>[11]Agosto!$H$25</f>
        <v>13.68</v>
      </c>
      <c r="W15" s="15">
        <f>[11]Agosto!$H$26</f>
        <v>10.08</v>
      </c>
      <c r="X15" s="15">
        <f>[11]Agosto!$H$27</f>
        <v>14.4</v>
      </c>
      <c r="Y15" s="15">
        <f>[11]Agosto!$H$28</f>
        <v>21.6</v>
      </c>
      <c r="Z15" s="15">
        <f>[11]Agosto!$H$29</f>
        <v>14.76</v>
      </c>
      <c r="AA15" s="15">
        <f>[11]Agosto!$H$30</f>
        <v>18.36</v>
      </c>
      <c r="AB15" s="15">
        <f>[11]Agosto!$H$31</f>
        <v>15.840000000000002</v>
      </c>
      <c r="AC15" s="15">
        <f>[11]Agosto!$H$32</f>
        <v>11.879999999999999</v>
      </c>
      <c r="AD15" s="15">
        <f>[11]Agosto!$H$33</f>
        <v>11.879999999999999</v>
      </c>
      <c r="AE15" s="15">
        <f>[11]Agosto!$H$34</f>
        <v>12.6</v>
      </c>
      <c r="AF15" s="15">
        <f>[11]Agosto!$H$35</f>
        <v>22.32</v>
      </c>
      <c r="AG15" s="22">
        <f t="shared" si="2"/>
        <v>22.32</v>
      </c>
      <c r="AH15" s="100">
        <f t="shared" si="1"/>
        <v>13.459354838709677</v>
      </c>
    </row>
    <row r="16" spans="1:34" ht="17.100000000000001" customHeight="1" x14ac:dyDescent="0.2">
      <c r="A16" s="129" t="s">
        <v>7</v>
      </c>
      <c r="B16" s="15">
        <f>[12]Agosto!$H$5</f>
        <v>13.32</v>
      </c>
      <c r="C16" s="15">
        <f>[12]Agosto!$H$6</f>
        <v>13.32</v>
      </c>
      <c r="D16" s="15">
        <f>[12]Agosto!$H$7</f>
        <v>16.559999999999999</v>
      </c>
      <c r="E16" s="15">
        <f>[12]Agosto!$H$8</f>
        <v>8.2799999999999994</v>
      </c>
      <c r="F16" s="15">
        <f>[12]Agosto!$H$9</f>
        <v>9</v>
      </c>
      <c r="G16" s="15">
        <f>[12]Agosto!$H$10</f>
        <v>9.7200000000000006</v>
      </c>
      <c r="H16" s="15">
        <f>[12]Agosto!$H$11</f>
        <v>18</v>
      </c>
      <c r="I16" s="15">
        <f>[12]Agosto!$H$12</f>
        <v>15.120000000000001</v>
      </c>
      <c r="J16" s="15">
        <f>[12]Agosto!$H$13</f>
        <v>18.36</v>
      </c>
      <c r="K16" s="15">
        <f>[12]Agosto!$H$14</f>
        <v>9.7200000000000006</v>
      </c>
      <c r="L16" s="15">
        <f>[12]Agosto!$H$15</f>
        <v>10.8</v>
      </c>
      <c r="M16" s="15">
        <f>[12]Agosto!$H$16</f>
        <v>10.8</v>
      </c>
      <c r="N16" s="15">
        <f>[12]Agosto!$H$17</f>
        <v>16.920000000000002</v>
      </c>
      <c r="O16" s="15">
        <f>[12]Agosto!$H$18</f>
        <v>14.76</v>
      </c>
      <c r="P16" s="15">
        <f>[12]Agosto!$H$19</f>
        <v>14.76</v>
      </c>
      <c r="Q16" s="15">
        <f>[12]Agosto!$H$20</f>
        <v>10.8</v>
      </c>
      <c r="R16" s="15">
        <f>[12]Agosto!$H$21</f>
        <v>19.079999999999998</v>
      </c>
      <c r="S16" s="15">
        <f>[12]Agosto!$H$22</f>
        <v>20.52</v>
      </c>
      <c r="T16" s="15">
        <f>[12]Agosto!$H$23</f>
        <v>16.920000000000002</v>
      </c>
      <c r="U16" s="15">
        <f>[12]Agosto!$H$24</f>
        <v>17.64</v>
      </c>
      <c r="V16" s="15">
        <f>[12]Agosto!$H$25</f>
        <v>18.720000000000002</v>
      </c>
      <c r="W16" s="15">
        <f>[12]Agosto!$H$26</f>
        <v>12.24</v>
      </c>
      <c r="X16" s="15">
        <f>[12]Agosto!$H$27</f>
        <v>14.04</v>
      </c>
      <c r="Y16" s="15">
        <f>[12]Agosto!$H$28</f>
        <v>33.840000000000003</v>
      </c>
      <c r="Z16" s="15">
        <f>[12]Agosto!$H$29</f>
        <v>24.48</v>
      </c>
      <c r="AA16" s="15">
        <f>[12]Agosto!$H$30</f>
        <v>17.64</v>
      </c>
      <c r="AB16" s="15">
        <f>[12]Agosto!$H$31</f>
        <v>16.559999999999999</v>
      </c>
      <c r="AC16" s="15">
        <f>[12]Agosto!$H$32</f>
        <v>21.96</v>
      </c>
      <c r="AD16" s="15">
        <f>[12]Agosto!$H$33</f>
        <v>20.88</v>
      </c>
      <c r="AE16" s="15">
        <f>[12]Agosto!$H$34</f>
        <v>22.68</v>
      </c>
      <c r="AF16" s="15">
        <f>[12]Agosto!$H$35</f>
        <v>20.88</v>
      </c>
      <c r="AG16" s="22">
        <f t="shared" si="2"/>
        <v>33.840000000000003</v>
      </c>
      <c r="AH16" s="100">
        <f t="shared" si="1"/>
        <v>16.397419354838711</v>
      </c>
    </row>
    <row r="17" spans="1:34" ht="17.100000000000001" customHeight="1" x14ac:dyDescent="0.2">
      <c r="A17" s="129" t="s">
        <v>8</v>
      </c>
      <c r="B17" s="15">
        <f>[13]Agosto!$H$5</f>
        <v>11.520000000000001</v>
      </c>
      <c r="C17" s="15">
        <f>[13]Agosto!$H$6</f>
        <v>16.920000000000002</v>
      </c>
      <c r="D17" s="15">
        <f>[13]Agosto!$H$7</f>
        <v>15.840000000000002</v>
      </c>
      <c r="E17" s="15">
        <f>[13]Agosto!$H$8</f>
        <v>7.9200000000000008</v>
      </c>
      <c r="F17" s="15">
        <f>[13]Agosto!$H$9</f>
        <v>8.2799999999999994</v>
      </c>
      <c r="G17" s="15">
        <f>[13]Agosto!$H$10</f>
        <v>10.8</v>
      </c>
      <c r="H17" s="15">
        <f>[13]Agosto!$H$11</f>
        <v>21.240000000000002</v>
      </c>
      <c r="I17" s="15">
        <f>[13]Agosto!$H$12</f>
        <v>13.32</v>
      </c>
      <c r="J17" s="15">
        <f>[13]Agosto!$H$13</f>
        <v>19.079999999999998</v>
      </c>
      <c r="K17" s="15">
        <f>[13]Agosto!$H$14</f>
        <v>13.32</v>
      </c>
      <c r="L17" s="15">
        <f>[13]Agosto!$H$15</f>
        <v>10.08</v>
      </c>
      <c r="M17" s="15">
        <f>[13]Agosto!$H$16</f>
        <v>12.24</v>
      </c>
      <c r="N17" s="15">
        <f>[13]Agosto!$H$17</f>
        <v>19.440000000000001</v>
      </c>
      <c r="O17" s="15">
        <f>[13]Agosto!$H$18</f>
        <v>14.4</v>
      </c>
      <c r="P17" s="15">
        <f>[13]Agosto!$H$19</f>
        <v>15.48</v>
      </c>
      <c r="Q17" s="15">
        <f>[13]Agosto!$H$20</f>
        <v>14.4</v>
      </c>
      <c r="R17" s="15">
        <f>[13]Agosto!$H$21</f>
        <v>18.36</v>
      </c>
      <c r="S17" s="15">
        <f>[13]Agosto!$H$22</f>
        <v>19.8</v>
      </c>
      <c r="T17" s="15">
        <f>[13]Agosto!$H$23</f>
        <v>19.440000000000001</v>
      </c>
      <c r="U17" s="15">
        <f>[13]Agosto!$H$24</f>
        <v>16.920000000000002</v>
      </c>
      <c r="V17" s="15">
        <f>[13]Agosto!$H$25</f>
        <v>15.48</v>
      </c>
      <c r="W17" s="15">
        <f>[13]Agosto!$H$26</f>
        <v>7.5600000000000005</v>
      </c>
      <c r="X17" s="15">
        <f>[13]Agosto!$H$27</f>
        <v>16.2</v>
      </c>
      <c r="Y17" s="15">
        <f>[13]Agosto!$H$28</f>
        <v>24.48</v>
      </c>
      <c r="Z17" s="15">
        <f>[13]Agosto!$H$29</f>
        <v>20.88</v>
      </c>
      <c r="AA17" s="15">
        <f>[13]Agosto!$H$30</f>
        <v>18</v>
      </c>
      <c r="AB17" s="15">
        <f>[13]Agosto!$H$31</f>
        <v>14.04</v>
      </c>
      <c r="AC17" s="15">
        <f>[13]Agosto!$H$32</f>
        <v>21.6</v>
      </c>
      <c r="AD17" s="15">
        <f>[13]Agosto!$H$33</f>
        <v>24.840000000000003</v>
      </c>
      <c r="AE17" s="15">
        <f>[13]Agosto!$H$34</f>
        <v>16.559999999999999</v>
      </c>
      <c r="AF17" s="15">
        <f>[13]Agosto!$H$35</f>
        <v>15.120000000000001</v>
      </c>
      <c r="AG17" s="22">
        <f t="shared" si="2"/>
        <v>24.840000000000003</v>
      </c>
      <c r="AH17" s="100">
        <f t="shared" si="1"/>
        <v>15.921290322580649</v>
      </c>
    </row>
    <row r="18" spans="1:34" ht="17.100000000000001" customHeight="1" x14ac:dyDescent="0.2">
      <c r="A18" s="129" t="s">
        <v>9</v>
      </c>
      <c r="B18" s="15">
        <f>[14]Agosto!$H$5</f>
        <v>15.120000000000001</v>
      </c>
      <c r="C18" s="15">
        <f>[14]Agosto!$H$6</f>
        <v>12.24</v>
      </c>
      <c r="D18" s="15">
        <f>[14]Agosto!$H$7</f>
        <v>16.920000000000002</v>
      </c>
      <c r="E18" s="15">
        <f>[14]Agosto!$H$8</f>
        <v>9</v>
      </c>
      <c r="F18" s="15">
        <f>[14]Agosto!$H$9</f>
        <v>11.16</v>
      </c>
      <c r="G18" s="15">
        <f>[14]Agosto!$H$10</f>
        <v>9.3600000000000012</v>
      </c>
      <c r="H18" s="15">
        <f>[14]Agosto!$H$11</f>
        <v>16.559999999999999</v>
      </c>
      <c r="I18" s="15">
        <f>[14]Agosto!$H$12</f>
        <v>14.4</v>
      </c>
      <c r="J18" s="15">
        <f>[14]Agosto!$H$13</f>
        <v>25.56</v>
      </c>
      <c r="K18" s="15">
        <f>[14]Agosto!$H$14</f>
        <v>11.879999999999999</v>
      </c>
      <c r="L18" s="15">
        <f>[14]Agosto!$H$15</f>
        <v>9.3600000000000012</v>
      </c>
      <c r="M18" s="15">
        <f>[14]Agosto!$H$16</f>
        <v>10.44</v>
      </c>
      <c r="N18" s="15">
        <f>[14]Agosto!$H$17</f>
        <v>15.120000000000001</v>
      </c>
      <c r="O18" s="15">
        <f>[14]Agosto!$H$18</f>
        <v>11.520000000000001</v>
      </c>
      <c r="P18" s="15">
        <f>[14]Agosto!$H$19</f>
        <v>15.48</v>
      </c>
      <c r="Q18" s="15">
        <f>[14]Agosto!$H$20</f>
        <v>13.68</v>
      </c>
      <c r="R18" s="15">
        <f>[14]Agosto!$H$21</f>
        <v>14.4</v>
      </c>
      <c r="S18" s="15">
        <f>[14]Agosto!$H$22</f>
        <v>17.28</v>
      </c>
      <c r="T18" s="15">
        <f>[14]Agosto!$H$23</f>
        <v>16.920000000000002</v>
      </c>
      <c r="U18" s="15">
        <f>[14]Agosto!$H$24</f>
        <v>18.36</v>
      </c>
      <c r="V18" s="15">
        <f>[14]Agosto!$H$25</f>
        <v>21.6</v>
      </c>
      <c r="W18" s="15">
        <f>[14]Agosto!$H$26</f>
        <v>14.4</v>
      </c>
      <c r="X18" s="15">
        <f>[14]Agosto!$H$27</f>
        <v>16.2</v>
      </c>
      <c r="Y18" s="15">
        <f>[14]Agosto!$H$28</f>
        <v>34.200000000000003</v>
      </c>
      <c r="Z18" s="15">
        <f>[14]Agosto!$H$29</f>
        <v>28.8</v>
      </c>
      <c r="AA18" s="15">
        <f>[14]Agosto!$H$30</f>
        <v>18.720000000000002</v>
      </c>
      <c r="AB18" s="15">
        <f>[14]Agosto!$H$31</f>
        <v>14.4</v>
      </c>
      <c r="AC18" s="15">
        <f>[14]Agosto!$H$32</f>
        <v>15.840000000000002</v>
      </c>
      <c r="AD18" s="15">
        <f>[14]Agosto!$H$33</f>
        <v>23.040000000000003</v>
      </c>
      <c r="AE18" s="15">
        <f>[14]Agosto!$H$34</f>
        <v>19.440000000000001</v>
      </c>
      <c r="AF18" s="15">
        <f>[14]Agosto!$H$35</f>
        <v>19.440000000000001</v>
      </c>
      <c r="AG18" s="22">
        <f t="shared" si="2"/>
        <v>34.200000000000003</v>
      </c>
      <c r="AH18" s="100">
        <f t="shared" si="1"/>
        <v>16.478709677419356</v>
      </c>
    </row>
    <row r="19" spans="1:34" ht="17.100000000000001" customHeight="1" x14ac:dyDescent="0.2">
      <c r="A19" s="129" t="s">
        <v>46</v>
      </c>
      <c r="B19" s="15">
        <f>[15]Agosto!$H$5</f>
        <v>7.2</v>
      </c>
      <c r="C19" s="15">
        <f>[15]Agosto!$H$6</f>
        <v>8.2799999999999994</v>
      </c>
      <c r="D19" s="15">
        <f>[15]Agosto!$H$7</f>
        <v>12.24</v>
      </c>
      <c r="E19" s="15">
        <f>[15]Agosto!$H$8</f>
        <v>11.520000000000001</v>
      </c>
      <c r="F19" s="15">
        <f>[15]Agosto!$H$9</f>
        <v>7.2</v>
      </c>
      <c r="G19" s="15">
        <f>[15]Agosto!$H$10</f>
        <v>12.24</v>
      </c>
      <c r="H19" s="15">
        <f>[15]Agosto!$H$11</f>
        <v>15.840000000000002</v>
      </c>
      <c r="I19" s="15">
        <f>[15]Agosto!$H$12</f>
        <v>12.96</v>
      </c>
      <c r="J19" s="15">
        <f>[15]Agosto!$H$13</f>
        <v>13.68</v>
      </c>
      <c r="K19" s="15">
        <f>[15]Agosto!$H$14</f>
        <v>6.84</v>
      </c>
      <c r="L19" s="15">
        <f>[15]Agosto!$H$15</f>
        <v>6.84</v>
      </c>
      <c r="M19" s="15">
        <f>[15]Agosto!$H$16</f>
        <v>6.12</v>
      </c>
      <c r="N19" s="15">
        <f>[15]Agosto!$H$17</f>
        <v>10.44</v>
      </c>
      <c r="O19" s="15">
        <f>[15]Agosto!$H$18</f>
        <v>11.879999999999999</v>
      </c>
      <c r="P19" s="15">
        <f>[15]Agosto!$H$19</f>
        <v>13.68</v>
      </c>
      <c r="Q19" s="15">
        <f>[15]Agosto!$H$20</f>
        <v>7.2</v>
      </c>
      <c r="R19" s="15">
        <f>[15]Agosto!$H$21</f>
        <v>10.44</v>
      </c>
      <c r="S19" s="15">
        <f>[15]Agosto!$H$22</f>
        <v>14.4</v>
      </c>
      <c r="T19" s="15">
        <f>[15]Agosto!$H$23</f>
        <v>11.16</v>
      </c>
      <c r="U19" s="15">
        <f>[15]Agosto!$H$24</f>
        <v>16.920000000000002</v>
      </c>
      <c r="V19" s="15">
        <f>[15]Agosto!$H$25</f>
        <v>10.08</v>
      </c>
      <c r="W19" s="15">
        <f>[15]Agosto!$H$26</f>
        <v>7.5600000000000005</v>
      </c>
      <c r="X19" s="15">
        <f>[15]Agosto!$H$27</f>
        <v>16.920000000000002</v>
      </c>
      <c r="Y19" s="15">
        <f>[15]Agosto!$H$28</f>
        <v>24.12</v>
      </c>
      <c r="Z19" s="15">
        <f>[15]Agosto!$H$29</f>
        <v>11.879999999999999</v>
      </c>
      <c r="AA19" s="15">
        <f>[15]Agosto!$H$30</f>
        <v>7.2</v>
      </c>
      <c r="AB19" s="15">
        <f>[15]Agosto!$H$31</f>
        <v>9</v>
      </c>
      <c r="AC19" s="15">
        <f>[15]Agosto!$H$32</f>
        <v>13.68</v>
      </c>
      <c r="AD19" s="15">
        <f>[15]Agosto!$H$33</f>
        <v>20.16</v>
      </c>
      <c r="AE19" s="15">
        <f>[15]Agosto!$H$34</f>
        <v>16.920000000000002</v>
      </c>
      <c r="AF19" s="15">
        <f>[15]Agosto!$H$35</f>
        <v>19.8</v>
      </c>
      <c r="AG19" s="22">
        <f t="shared" si="2"/>
        <v>24.12</v>
      </c>
      <c r="AH19" s="100">
        <f t="shared" si="1"/>
        <v>12.077419354838712</v>
      </c>
    </row>
    <row r="20" spans="1:34" ht="17.100000000000001" customHeight="1" x14ac:dyDescent="0.2">
      <c r="A20" s="129" t="s">
        <v>10</v>
      </c>
      <c r="B20" s="15">
        <f>[16]Agosto!$H$5</f>
        <v>8.64</v>
      </c>
      <c r="C20" s="15">
        <f>[16]Agosto!$H$6</f>
        <v>11.879999999999999</v>
      </c>
      <c r="D20" s="15">
        <f>[16]Agosto!$H$7</f>
        <v>10.8</v>
      </c>
      <c r="E20" s="15">
        <f>[16]Agosto!$H$8</f>
        <v>0</v>
      </c>
      <c r="F20" s="15">
        <f>[16]Agosto!$H$9</f>
        <v>0</v>
      </c>
      <c r="G20" s="15">
        <f>[16]Agosto!$H$10</f>
        <v>7.9200000000000008</v>
      </c>
      <c r="H20" s="15">
        <f>[16]Agosto!$H$11</f>
        <v>16.920000000000002</v>
      </c>
      <c r="I20" s="15">
        <f>[16]Agosto!$H$12</f>
        <v>14.76</v>
      </c>
      <c r="J20" s="15">
        <f>[16]Agosto!$H$13</f>
        <v>19.079999999999998</v>
      </c>
      <c r="K20" s="15">
        <f>[16]Agosto!$H$14</f>
        <v>6.84</v>
      </c>
      <c r="L20" s="15">
        <f>[16]Agosto!$H$15</f>
        <v>7.2</v>
      </c>
      <c r="M20" s="15">
        <f>[16]Agosto!$H$16</f>
        <v>9.3600000000000012</v>
      </c>
      <c r="N20" s="15">
        <f>[16]Agosto!$H$17</f>
        <v>14.4</v>
      </c>
      <c r="O20" s="15">
        <f>[16]Agosto!$H$18</f>
        <v>11.520000000000001</v>
      </c>
      <c r="P20" s="15">
        <f>[16]Agosto!$H$19</f>
        <v>6.84</v>
      </c>
      <c r="Q20" s="15">
        <f>[16]Agosto!$H$20</f>
        <v>9.7200000000000006</v>
      </c>
      <c r="R20" s="15">
        <f>[16]Agosto!$H$21</f>
        <v>15.120000000000001</v>
      </c>
      <c r="S20" s="15">
        <f>[16]Agosto!$H$22</f>
        <v>16.920000000000002</v>
      </c>
      <c r="T20" s="15">
        <f>[16]Agosto!$H$23</f>
        <v>16.920000000000002</v>
      </c>
      <c r="U20" s="15">
        <f>[16]Agosto!$H$24</f>
        <v>16.2</v>
      </c>
      <c r="V20" s="15">
        <f>[16]Agosto!$H$25</f>
        <v>11.520000000000001</v>
      </c>
      <c r="W20" s="15">
        <f>[16]Agosto!$H$26</f>
        <v>7.5600000000000005</v>
      </c>
      <c r="X20" s="15">
        <f>[16]Agosto!$H$27</f>
        <v>14.04</v>
      </c>
      <c r="Y20" s="15">
        <f>[16]Agosto!$H$28</f>
        <v>23.400000000000002</v>
      </c>
      <c r="Z20" s="15">
        <f>[16]Agosto!$H$29</f>
        <v>14.04</v>
      </c>
      <c r="AA20" s="15">
        <f>[16]Agosto!$H$30</f>
        <v>15.48</v>
      </c>
      <c r="AB20" s="15">
        <f>[16]Agosto!$H$31</f>
        <v>11.16</v>
      </c>
      <c r="AC20" s="15">
        <f>[16]Agosto!$H$32</f>
        <v>16.2</v>
      </c>
      <c r="AD20" s="15">
        <f>[16]Agosto!$H$33</f>
        <v>21.96</v>
      </c>
      <c r="AE20" s="15">
        <f>[16]Agosto!$H$34</f>
        <v>16.559999999999999</v>
      </c>
      <c r="AF20" s="15">
        <f>[16]Agosto!$H$35</f>
        <v>15.840000000000002</v>
      </c>
      <c r="AG20" s="22">
        <f>MAX(B20:AF20)</f>
        <v>23.400000000000002</v>
      </c>
      <c r="AH20" s="100">
        <f t="shared" si="1"/>
        <v>12.541935483870969</v>
      </c>
    </row>
    <row r="21" spans="1:34" ht="17.100000000000001" customHeight="1" x14ac:dyDescent="0.2">
      <c r="A21" s="129" t="s">
        <v>11</v>
      </c>
      <c r="B21" s="15">
        <f>[17]Agosto!$H$5</f>
        <v>5.4</v>
      </c>
      <c r="C21" s="15">
        <f>[17]Agosto!$H$6</f>
        <v>9.3600000000000012</v>
      </c>
      <c r="D21" s="15">
        <f>[17]Agosto!$H$7</f>
        <v>9</v>
      </c>
      <c r="E21" s="15">
        <f>[17]Agosto!$H$8</f>
        <v>7.9200000000000008</v>
      </c>
      <c r="F21" s="15">
        <f>[17]Agosto!$H$9</f>
        <v>9.7200000000000006</v>
      </c>
      <c r="G21" s="15">
        <f>[17]Agosto!$H$10</f>
        <v>9.3600000000000012</v>
      </c>
      <c r="H21" s="15">
        <f>[17]Agosto!$H$11</f>
        <v>9.7200000000000006</v>
      </c>
      <c r="I21" s="15">
        <f>[17]Agosto!$H$12</f>
        <v>12.24</v>
      </c>
      <c r="J21" s="15">
        <f>[17]Agosto!$H$13</f>
        <v>16.2</v>
      </c>
      <c r="K21" s="15">
        <f>[17]Agosto!$H$14</f>
        <v>8.2799999999999994</v>
      </c>
      <c r="L21" s="15">
        <f>[17]Agosto!$H$15</f>
        <v>7.5600000000000005</v>
      </c>
      <c r="M21" s="15">
        <f>[17]Agosto!$H$16</f>
        <v>6.12</v>
      </c>
      <c r="N21" s="15">
        <f>[17]Agosto!$H$17</f>
        <v>9</v>
      </c>
      <c r="O21" s="15">
        <f>[17]Agosto!$H$18</f>
        <v>13.68</v>
      </c>
      <c r="P21" s="15">
        <f>[17]Agosto!$H$19</f>
        <v>10.08</v>
      </c>
      <c r="Q21" s="15">
        <f>[17]Agosto!$H$20</f>
        <v>9.3600000000000012</v>
      </c>
      <c r="R21" s="15">
        <f>[17]Agosto!$H$21</f>
        <v>11.16</v>
      </c>
      <c r="S21" s="15">
        <f>[17]Agosto!$H$22</f>
        <v>10.08</v>
      </c>
      <c r="T21" s="15">
        <f>[17]Agosto!$H$23</f>
        <v>13.68</v>
      </c>
      <c r="U21" s="15">
        <f>[17]Agosto!$H$24</f>
        <v>13.68</v>
      </c>
      <c r="V21" s="15">
        <f>[17]Agosto!$H$25</f>
        <v>11.520000000000001</v>
      </c>
      <c r="W21" s="15">
        <f>[17]Agosto!$H$26</f>
        <v>5.04</v>
      </c>
      <c r="X21" s="15">
        <f>[17]Agosto!$H$27</f>
        <v>7.5600000000000005</v>
      </c>
      <c r="Y21" s="15">
        <f>[17]Agosto!$H$28</f>
        <v>18.720000000000002</v>
      </c>
      <c r="Z21" s="15">
        <f>[17]Agosto!$H$29</f>
        <v>19.8</v>
      </c>
      <c r="AA21" s="15">
        <f>[17]Agosto!$H$30</f>
        <v>11.520000000000001</v>
      </c>
      <c r="AB21" s="15">
        <f>[17]Agosto!$H$31</f>
        <v>10.44</v>
      </c>
      <c r="AC21" s="15">
        <f>[17]Agosto!$H$32</f>
        <v>11.520000000000001</v>
      </c>
      <c r="AD21" s="15">
        <f>[17]Agosto!$H$33</f>
        <v>8.64</v>
      </c>
      <c r="AE21" s="15">
        <f>[17]Agosto!$H$34</f>
        <v>8.2799999999999994</v>
      </c>
      <c r="AF21" s="15">
        <f>[17]Agosto!$H$35</f>
        <v>10.08</v>
      </c>
      <c r="AG21" s="22">
        <f>MAX(B21:AF21)</f>
        <v>19.8</v>
      </c>
      <c r="AH21" s="100">
        <f t="shared" si="1"/>
        <v>10.474838709677419</v>
      </c>
    </row>
    <row r="22" spans="1:34" ht="17.100000000000001" customHeight="1" x14ac:dyDescent="0.2">
      <c r="A22" s="129" t="s">
        <v>12</v>
      </c>
      <c r="B22" s="15">
        <f>[18]Agosto!$H$5</f>
        <v>4.6800000000000006</v>
      </c>
      <c r="C22" s="15">
        <f>[18]Agosto!$H$6</f>
        <v>3.6</v>
      </c>
      <c r="D22" s="15">
        <f>[18]Agosto!$H$7</f>
        <v>0.72000000000000008</v>
      </c>
      <c r="E22" s="15" t="str">
        <f>[18]Agosto!$H$8</f>
        <v>*</v>
      </c>
      <c r="F22" s="15" t="str">
        <f>[18]Agosto!$H$9</f>
        <v>*</v>
      </c>
      <c r="G22" s="15">
        <f>[18]Agosto!$H$10</f>
        <v>0.36000000000000004</v>
      </c>
      <c r="H22" s="15">
        <f>[18]Agosto!$H$11</f>
        <v>10.44</v>
      </c>
      <c r="I22" s="15">
        <f>[18]Agosto!$H$12</f>
        <v>4.6800000000000006</v>
      </c>
      <c r="J22" s="15">
        <f>[18]Agosto!$H$13</f>
        <v>14.04</v>
      </c>
      <c r="K22" s="15">
        <f>[18]Agosto!$H$14</f>
        <v>7.9200000000000008</v>
      </c>
      <c r="L22" s="15">
        <f>[18]Agosto!$H$15</f>
        <v>7.2</v>
      </c>
      <c r="M22" s="15">
        <f>[18]Agosto!$H$16</f>
        <v>3.9600000000000004</v>
      </c>
      <c r="N22" s="15">
        <f>[18]Agosto!$H$17</f>
        <v>6.12</v>
      </c>
      <c r="O22" s="15">
        <f>[18]Agosto!$H$18</f>
        <v>13.68</v>
      </c>
      <c r="P22" s="15">
        <f>[18]Agosto!$H$19</f>
        <v>10.08</v>
      </c>
      <c r="Q22" s="15">
        <f>[18]Agosto!$H$20</f>
        <v>3.24</v>
      </c>
      <c r="R22" s="15">
        <f>[18]Agosto!$H$21</f>
        <v>6.12</v>
      </c>
      <c r="S22" s="15">
        <f>[18]Agosto!$H$22</f>
        <v>7.5600000000000005</v>
      </c>
      <c r="T22" s="15">
        <f>[18]Agosto!$H$23</f>
        <v>5.4</v>
      </c>
      <c r="U22" s="15">
        <f>[18]Agosto!$H$24</f>
        <v>8.2799999999999994</v>
      </c>
      <c r="V22" s="15">
        <f>[18]Agosto!$H$25</f>
        <v>2.8800000000000003</v>
      </c>
      <c r="W22" s="15">
        <f>[18]Agosto!$H$26</f>
        <v>1.4400000000000002</v>
      </c>
      <c r="X22" s="15">
        <f>[18]Agosto!$H$27</f>
        <v>12.6</v>
      </c>
      <c r="Y22" s="15">
        <f>[18]Agosto!$H$28</f>
        <v>16.559999999999999</v>
      </c>
      <c r="Z22" s="15">
        <f>[18]Agosto!$H$29</f>
        <v>11.520000000000001</v>
      </c>
      <c r="AA22" s="15">
        <f>[18]Agosto!$H$30</f>
        <v>14.04</v>
      </c>
      <c r="AB22" s="15">
        <f>[18]Agosto!$H$31</f>
        <v>9.7200000000000006</v>
      </c>
      <c r="AC22" s="15">
        <f>[18]Agosto!$H$32</f>
        <v>6.84</v>
      </c>
      <c r="AD22" s="15">
        <f>[18]Agosto!$H$33</f>
        <v>16.2</v>
      </c>
      <c r="AE22" s="15">
        <f>[18]Agosto!$H$34</f>
        <v>15.120000000000001</v>
      </c>
      <c r="AF22" s="15">
        <f>[18]Agosto!$H$35</f>
        <v>14.4</v>
      </c>
      <c r="AG22" s="22">
        <f>MAX(B22:AF22)</f>
        <v>16.559999999999999</v>
      </c>
      <c r="AH22" s="100">
        <f t="shared" si="1"/>
        <v>8.2551724137931028</v>
      </c>
    </row>
    <row r="23" spans="1:34" ht="17.100000000000001" customHeight="1" x14ac:dyDescent="0.2">
      <c r="A23" s="129" t="s">
        <v>13</v>
      </c>
      <c r="B23" s="15">
        <f>[19]Agosto!$H$5</f>
        <v>12.24</v>
      </c>
      <c r="C23" s="15">
        <f>[19]Agosto!$H$6</f>
        <v>11.520000000000001</v>
      </c>
      <c r="D23" s="15">
        <f>[19]Agosto!$H$7</f>
        <v>12.96</v>
      </c>
      <c r="E23" s="15">
        <f>[19]Agosto!$H$8</f>
        <v>19.079999999999998</v>
      </c>
      <c r="F23" s="15">
        <f>[19]Agosto!$H$9</f>
        <v>18</v>
      </c>
      <c r="G23" s="15">
        <f>[19]Agosto!$H$10</f>
        <v>7.9200000000000008</v>
      </c>
      <c r="H23" s="15">
        <f>[19]Agosto!$H$11</f>
        <v>15.48</v>
      </c>
      <c r="I23" s="15">
        <f>[19]Agosto!$H$12</f>
        <v>18.720000000000002</v>
      </c>
      <c r="J23" s="15">
        <f>[19]Agosto!$H$13</f>
        <v>27</v>
      </c>
      <c r="K23" s="15">
        <f>[19]Agosto!$H$14</f>
        <v>14.76</v>
      </c>
      <c r="L23" s="15">
        <f>[19]Agosto!$H$15</f>
        <v>10.44</v>
      </c>
      <c r="M23" s="15">
        <f>[19]Agosto!$H$16</f>
        <v>8.2799999999999994</v>
      </c>
      <c r="N23" s="15">
        <f>[19]Agosto!$H$17</f>
        <v>10.8</v>
      </c>
      <c r="O23" s="15">
        <f>[19]Agosto!$H$18</f>
        <v>10.44</v>
      </c>
      <c r="P23" s="15">
        <f>[19]Agosto!$H$19</f>
        <v>26.64</v>
      </c>
      <c r="Q23" s="15">
        <f>[19]Agosto!$H$20</f>
        <v>16.2</v>
      </c>
      <c r="R23" s="15">
        <f>[19]Agosto!$H$21</f>
        <v>10.8</v>
      </c>
      <c r="S23" s="15">
        <f>[19]Agosto!$H$22</f>
        <v>15.120000000000001</v>
      </c>
      <c r="T23" s="15">
        <f>[19]Agosto!$H$23</f>
        <v>13.32</v>
      </c>
      <c r="U23" s="15">
        <f>[19]Agosto!$H$24</f>
        <v>31.680000000000003</v>
      </c>
      <c r="V23" s="15">
        <f>[19]Agosto!$H$25</f>
        <v>19.440000000000001</v>
      </c>
      <c r="W23" s="15">
        <f>[19]Agosto!$H$26</f>
        <v>12.24</v>
      </c>
      <c r="X23" s="15">
        <f>[19]Agosto!$H$27</f>
        <v>16.2</v>
      </c>
      <c r="Y23" s="15">
        <f>[19]Agosto!$H$28</f>
        <v>23.400000000000002</v>
      </c>
      <c r="Z23" s="15">
        <f>[19]Agosto!$H$29</f>
        <v>25.2</v>
      </c>
      <c r="AA23" s="15">
        <f>[19]Agosto!$H$30</f>
        <v>19.440000000000001</v>
      </c>
      <c r="AB23" s="15">
        <f>[19]Agosto!$H$31</f>
        <v>11.520000000000001</v>
      </c>
      <c r="AC23" s="15">
        <f>[19]Agosto!$H$32</f>
        <v>14.04</v>
      </c>
      <c r="AD23" s="15">
        <f>[19]Agosto!$H$33</f>
        <v>26.28</v>
      </c>
      <c r="AE23" s="15">
        <f>[19]Agosto!$H$34</f>
        <v>21.6</v>
      </c>
      <c r="AF23" s="15">
        <f>[19]Agosto!$H$35</f>
        <v>20.52</v>
      </c>
      <c r="AG23" s="22">
        <f>MAX(B23:AF23)</f>
        <v>31.680000000000003</v>
      </c>
      <c r="AH23" s="100">
        <f t="shared" si="1"/>
        <v>16.815483870967743</v>
      </c>
    </row>
    <row r="24" spans="1:34" ht="17.100000000000001" customHeight="1" x14ac:dyDescent="0.2">
      <c r="A24" s="129" t="s">
        <v>14</v>
      </c>
      <c r="B24" s="15">
        <f>[20]Agosto!$H$5</f>
        <v>9.7200000000000006</v>
      </c>
      <c r="C24" s="15">
        <f>[20]Agosto!$H$6</f>
        <v>15.48</v>
      </c>
      <c r="D24" s="15">
        <f>[20]Agosto!$H$7</f>
        <v>16.920000000000002</v>
      </c>
      <c r="E24" s="15">
        <f>[20]Agosto!$H$8</f>
        <v>21.96</v>
      </c>
      <c r="F24" s="15">
        <f>[20]Agosto!$H$9</f>
        <v>19.8</v>
      </c>
      <c r="G24" s="15">
        <f>[20]Agosto!$H$10</f>
        <v>18.36</v>
      </c>
      <c r="H24" s="15">
        <f>[20]Agosto!$H$11</f>
        <v>12.96</v>
      </c>
      <c r="I24" s="15">
        <f>[20]Agosto!$H$12</f>
        <v>16.920000000000002</v>
      </c>
      <c r="J24" s="15">
        <f>[20]Agosto!$H$13</f>
        <v>30.240000000000002</v>
      </c>
      <c r="K24" s="15">
        <f>[20]Agosto!$H$14</f>
        <v>12.24</v>
      </c>
      <c r="L24" s="15">
        <f>[20]Agosto!$H$15</f>
        <v>13.68</v>
      </c>
      <c r="M24" s="15">
        <f>[20]Agosto!$H$16</f>
        <v>12.6</v>
      </c>
      <c r="N24" s="15">
        <f>[20]Agosto!$H$17</f>
        <v>9.7200000000000006</v>
      </c>
      <c r="O24" s="15">
        <f>[20]Agosto!$H$18</f>
        <v>13.68</v>
      </c>
      <c r="P24" s="15">
        <f>[20]Agosto!$H$19</f>
        <v>18.720000000000002</v>
      </c>
      <c r="Q24" s="15">
        <f>[20]Agosto!$H$20</f>
        <v>18.720000000000002</v>
      </c>
      <c r="R24" s="15">
        <f>[20]Agosto!$H$21</f>
        <v>13.68</v>
      </c>
      <c r="S24" s="15">
        <f>[20]Agosto!$H$22</f>
        <v>13.68</v>
      </c>
      <c r="T24" s="15">
        <f>[20]Agosto!$H$23</f>
        <v>16.559999999999999</v>
      </c>
      <c r="U24" s="15">
        <f>[20]Agosto!$H$24</f>
        <v>16.2</v>
      </c>
      <c r="V24" s="15">
        <f>[20]Agosto!$H$25</f>
        <v>17.64</v>
      </c>
      <c r="W24" s="15">
        <f>[20]Agosto!$H$26</f>
        <v>24.840000000000003</v>
      </c>
      <c r="X24" s="15">
        <f>[20]Agosto!$H$27</f>
        <v>15.840000000000002</v>
      </c>
      <c r="Y24" s="15">
        <f>[20]Agosto!$H$28</f>
        <v>23.400000000000002</v>
      </c>
      <c r="Z24" s="15">
        <f>[20]Agosto!$H$29</f>
        <v>21.6</v>
      </c>
      <c r="AA24" s="15">
        <f>[20]Agosto!$H$30</f>
        <v>14.4</v>
      </c>
      <c r="AB24" s="15">
        <f>[20]Agosto!$H$31</f>
        <v>13.32</v>
      </c>
      <c r="AC24" s="15">
        <f>[20]Agosto!$H$32</f>
        <v>19.079999999999998</v>
      </c>
      <c r="AD24" s="15">
        <f>[20]Agosto!$H$33</f>
        <v>19.079999999999998</v>
      </c>
      <c r="AE24" s="15">
        <f>[20]Agosto!$H$34</f>
        <v>19.8</v>
      </c>
      <c r="AF24" s="15">
        <f>[20]Agosto!$H$35</f>
        <v>16.2</v>
      </c>
      <c r="AG24" s="22">
        <f>MAX(B24:AF24)</f>
        <v>30.240000000000002</v>
      </c>
      <c r="AH24" s="100">
        <f t="shared" si="1"/>
        <v>17.001290322580644</v>
      </c>
    </row>
    <row r="25" spans="1:34" ht="17.100000000000001" customHeight="1" x14ac:dyDescent="0.2">
      <c r="A25" s="129" t="s">
        <v>15</v>
      </c>
      <c r="B25" s="15">
        <f>[21]Agosto!$H$5</f>
        <v>12.24</v>
      </c>
      <c r="C25" s="15">
        <f>[21]Agosto!$H$6</f>
        <v>15.48</v>
      </c>
      <c r="D25" s="15">
        <f>[21]Agosto!$H$7</f>
        <v>12.6</v>
      </c>
      <c r="E25" s="15">
        <f>[21]Agosto!$H$8</f>
        <v>10.44</v>
      </c>
      <c r="F25" s="15">
        <f>[21]Agosto!$H$9</f>
        <v>7.9200000000000008</v>
      </c>
      <c r="G25" s="15">
        <f>[21]Agosto!$H$10</f>
        <v>10.8</v>
      </c>
      <c r="H25" s="15">
        <f>[21]Agosto!$H$11</f>
        <v>24.48</v>
      </c>
      <c r="I25" s="15">
        <f>[21]Agosto!$H$12</f>
        <v>18.36</v>
      </c>
      <c r="J25" s="15">
        <f>[21]Agosto!$H$13</f>
        <v>22.68</v>
      </c>
      <c r="K25" s="15">
        <f>[21]Agosto!$H$14</f>
        <v>11.16</v>
      </c>
      <c r="L25" s="15">
        <f>[21]Agosto!$H$15</f>
        <v>7.9200000000000008</v>
      </c>
      <c r="M25" s="15">
        <f>[21]Agosto!$H$16</f>
        <v>16.2</v>
      </c>
      <c r="N25" s="15">
        <f>[21]Agosto!$H$17</f>
        <v>23.040000000000003</v>
      </c>
      <c r="O25" s="15">
        <f>[21]Agosto!$H$18</f>
        <v>19.079999999999998</v>
      </c>
      <c r="P25" s="15">
        <f>[21]Agosto!$H$19</f>
        <v>13.32</v>
      </c>
      <c r="Q25" s="15">
        <f>[21]Agosto!$H$20</f>
        <v>9</v>
      </c>
      <c r="R25" s="15">
        <f>[21]Agosto!$H$21</f>
        <v>21.96</v>
      </c>
      <c r="S25" s="15">
        <f>[21]Agosto!$H$22</f>
        <v>23.400000000000002</v>
      </c>
      <c r="T25" s="15">
        <f>[21]Agosto!$H$23</f>
        <v>19.8</v>
      </c>
      <c r="U25" s="15">
        <f>[21]Agosto!$H$24</f>
        <v>21.96</v>
      </c>
      <c r="V25" s="15">
        <f>[21]Agosto!$H$25</f>
        <v>20.16</v>
      </c>
      <c r="W25" s="15">
        <f>[21]Agosto!$H$26</f>
        <v>10.44</v>
      </c>
      <c r="X25" s="15">
        <f>[21]Agosto!$H$27</f>
        <v>18</v>
      </c>
      <c r="Y25" s="15">
        <f>[21]Agosto!$H$28</f>
        <v>27.36</v>
      </c>
      <c r="Z25" s="15">
        <f>[21]Agosto!$H$29</f>
        <v>23.040000000000003</v>
      </c>
      <c r="AA25" s="15">
        <f>[21]Agosto!$H$30</f>
        <v>15.48</v>
      </c>
      <c r="AB25" s="15">
        <f>[21]Agosto!$H$31</f>
        <v>16.559999999999999</v>
      </c>
      <c r="AC25" s="15">
        <f>[21]Agosto!$H$32</f>
        <v>26.28</v>
      </c>
      <c r="AD25" s="15">
        <f>[21]Agosto!$H$33</f>
        <v>24.12</v>
      </c>
      <c r="AE25" s="15">
        <f>[21]Agosto!$H$34</f>
        <v>19.440000000000001</v>
      </c>
      <c r="AF25" s="15">
        <f>[21]Agosto!$H$35</f>
        <v>15.840000000000002</v>
      </c>
      <c r="AG25" s="22">
        <f t="shared" ref="AG25:AG30" si="3">MAX(B25:AF25)</f>
        <v>27.36</v>
      </c>
      <c r="AH25" s="100">
        <f t="shared" si="1"/>
        <v>17.372903225806454</v>
      </c>
    </row>
    <row r="26" spans="1:34" ht="17.100000000000001" customHeight="1" x14ac:dyDescent="0.2">
      <c r="A26" s="129" t="s">
        <v>16</v>
      </c>
      <c r="B26" s="15">
        <f>[22]Agosto!$H$5</f>
        <v>11.16</v>
      </c>
      <c r="C26" s="15">
        <f>[22]Agosto!$H$6</f>
        <v>11.16</v>
      </c>
      <c r="D26" s="15">
        <f>[22]Agosto!$H$7</f>
        <v>10.44</v>
      </c>
      <c r="E26" s="15">
        <f>[22]Agosto!$H$8</f>
        <v>9.7200000000000006</v>
      </c>
      <c r="F26" s="15">
        <f>[22]Agosto!$H$9</f>
        <v>4.32</v>
      </c>
      <c r="G26" s="15">
        <f>[22]Agosto!$H$10</f>
        <v>9</v>
      </c>
      <c r="H26" s="15">
        <f>[22]Agosto!$H$11</f>
        <v>14.76</v>
      </c>
      <c r="I26" s="15">
        <f>[22]Agosto!$H$12</f>
        <v>20.16</v>
      </c>
      <c r="J26" s="15">
        <f>[22]Agosto!$H$13</f>
        <v>16.2</v>
      </c>
      <c r="K26" s="15">
        <f>[22]Agosto!$H$14</f>
        <v>11.16</v>
      </c>
      <c r="L26" s="15">
        <f>[22]Agosto!$H$15</f>
        <v>9.7200000000000006</v>
      </c>
      <c r="M26" s="15">
        <f>[22]Agosto!$H$16</f>
        <v>9</v>
      </c>
      <c r="N26" s="15">
        <f>[22]Agosto!$H$17</f>
        <v>10.08</v>
      </c>
      <c r="O26" s="15">
        <f>[22]Agosto!$H$18</f>
        <v>29.880000000000003</v>
      </c>
      <c r="P26" s="15">
        <f>[22]Agosto!$H$19</f>
        <v>14.4</v>
      </c>
      <c r="Q26" s="15">
        <f>[22]Agosto!$H$20</f>
        <v>8.64</v>
      </c>
      <c r="R26" s="15">
        <f>[22]Agosto!$H$21</f>
        <v>7.9200000000000008</v>
      </c>
      <c r="S26" s="15">
        <f>[22]Agosto!$H$22</f>
        <v>13.32</v>
      </c>
      <c r="T26" s="15">
        <f>[22]Agosto!$H$23</f>
        <v>14.4</v>
      </c>
      <c r="U26" s="15">
        <f>[22]Agosto!$H$24</f>
        <v>18.36</v>
      </c>
      <c r="V26" s="15">
        <f>[22]Agosto!$H$25</f>
        <v>11.16</v>
      </c>
      <c r="W26" s="15">
        <f>[22]Agosto!$H$26</f>
        <v>5.7600000000000007</v>
      </c>
      <c r="X26" s="15">
        <f>[22]Agosto!$H$27</f>
        <v>17.64</v>
      </c>
      <c r="Y26" s="15">
        <f>[22]Agosto!$H$28</f>
        <v>27.36</v>
      </c>
      <c r="Z26" s="15">
        <f>[22]Agosto!$H$29</f>
        <v>23.400000000000002</v>
      </c>
      <c r="AA26" s="15">
        <f>[22]Agosto!$H$30</f>
        <v>18</v>
      </c>
      <c r="AB26" s="15">
        <f>[22]Agosto!$H$31</f>
        <v>7.5600000000000005</v>
      </c>
      <c r="AC26" s="15">
        <f>[22]Agosto!$H$32</f>
        <v>13.32</v>
      </c>
      <c r="AD26" s="15">
        <f>[22]Agosto!$H$33</f>
        <v>19.079999999999998</v>
      </c>
      <c r="AE26" s="15">
        <f>[22]Agosto!$H$34</f>
        <v>19.8</v>
      </c>
      <c r="AF26" s="15">
        <f>[22]Agosto!$H$35</f>
        <v>18.720000000000002</v>
      </c>
      <c r="AG26" s="22">
        <f t="shared" si="3"/>
        <v>29.880000000000003</v>
      </c>
      <c r="AH26" s="100">
        <f t="shared" si="1"/>
        <v>14.051612903225807</v>
      </c>
    </row>
    <row r="27" spans="1:34" ht="17.100000000000001" customHeight="1" x14ac:dyDescent="0.2">
      <c r="A27" s="129" t="s">
        <v>17</v>
      </c>
      <c r="B27" s="15">
        <f>[23]Agosto!$H$5</f>
        <v>7.9200000000000008</v>
      </c>
      <c r="C27" s="15">
        <f>[23]Agosto!$H$6</f>
        <v>11.520000000000001</v>
      </c>
      <c r="D27" s="15">
        <f>[23]Agosto!$H$7</f>
        <v>10.8</v>
      </c>
      <c r="E27" s="15">
        <f>[23]Agosto!$H$8</f>
        <v>7.5600000000000005</v>
      </c>
      <c r="F27" s="15">
        <f>[23]Agosto!$H$9</f>
        <v>10.44</v>
      </c>
      <c r="G27" s="15">
        <f>[23]Agosto!$H$10</f>
        <v>9.3600000000000012</v>
      </c>
      <c r="H27" s="15">
        <f>[23]Agosto!$H$11</f>
        <v>17.64</v>
      </c>
      <c r="I27" s="15">
        <f>[23]Agosto!$H$12</f>
        <v>12.24</v>
      </c>
      <c r="J27" s="15">
        <f>[23]Agosto!$H$13</f>
        <v>17.64</v>
      </c>
      <c r="K27" s="15">
        <f>[23]Agosto!$H$14</f>
        <v>8.2799999999999994</v>
      </c>
      <c r="L27" s="15">
        <f>[23]Agosto!$H$15</f>
        <v>7.9200000000000008</v>
      </c>
      <c r="M27" s="15">
        <f>[23]Agosto!$H$16</f>
        <v>8.2799999999999994</v>
      </c>
      <c r="N27" s="15">
        <f>[23]Agosto!$H$17</f>
        <v>12.24</v>
      </c>
      <c r="O27" s="15">
        <f>[23]Agosto!$H$18</f>
        <v>15.48</v>
      </c>
      <c r="P27" s="15">
        <f>[23]Agosto!$H$19</f>
        <v>11.520000000000001</v>
      </c>
      <c r="Q27" s="15">
        <f>[23]Agosto!$H$20</f>
        <v>9</v>
      </c>
      <c r="R27" s="15">
        <f>[23]Agosto!$H$21</f>
        <v>12.6</v>
      </c>
      <c r="S27" s="15">
        <f>[23]Agosto!$H$22</f>
        <v>12.96</v>
      </c>
      <c r="T27" s="15">
        <f>[23]Agosto!$H$23</f>
        <v>16.920000000000002</v>
      </c>
      <c r="U27" s="15">
        <f>[23]Agosto!$H$24</f>
        <v>15.840000000000002</v>
      </c>
      <c r="V27" s="15">
        <f>[23]Agosto!$H$25</f>
        <v>15.48</v>
      </c>
      <c r="W27" s="15">
        <f>[23]Agosto!$H$26</f>
        <v>14.4</v>
      </c>
      <c r="X27" s="15">
        <f>[23]Agosto!$H$27</f>
        <v>15.48</v>
      </c>
      <c r="Y27" s="15">
        <f>[23]Agosto!$H$28</f>
        <v>34.56</v>
      </c>
      <c r="Z27" s="15">
        <f>[23]Agosto!$H$29</f>
        <v>25.2</v>
      </c>
      <c r="AA27" s="15">
        <f>[23]Agosto!$H$30</f>
        <v>15.48</v>
      </c>
      <c r="AB27" s="15">
        <f>[23]Agosto!$H$31</f>
        <v>11.520000000000001</v>
      </c>
      <c r="AC27" s="15">
        <f>[23]Agosto!$H$32</f>
        <v>15.48</v>
      </c>
      <c r="AD27" s="15">
        <f>[23]Agosto!$H$33</f>
        <v>21.96</v>
      </c>
      <c r="AE27" s="15">
        <f>[23]Agosto!$H$34</f>
        <v>19.079999999999998</v>
      </c>
      <c r="AF27" s="15">
        <f>[23]Agosto!$H$35</f>
        <v>25.56</v>
      </c>
      <c r="AG27" s="22">
        <f t="shared" si="3"/>
        <v>34.56</v>
      </c>
      <c r="AH27" s="100">
        <f t="shared" si="1"/>
        <v>14.527741935483869</v>
      </c>
    </row>
    <row r="28" spans="1:34" ht="17.100000000000001" customHeight="1" x14ac:dyDescent="0.2">
      <c r="A28" s="129" t="s">
        <v>18</v>
      </c>
      <c r="B28" s="15">
        <f>[24]Agosto!$H$5</f>
        <v>5.04</v>
      </c>
      <c r="C28" s="15">
        <f>[24]Agosto!$H$6</f>
        <v>5.7600000000000007</v>
      </c>
      <c r="D28" s="15">
        <f>[24]Agosto!$H$7</f>
        <v>16.559999999999999</v>
      </c>
      <c r="E28" s="15">
        <f>[24]Agosto!$H$8</f>
        <v>20.88</v>
      </c>
      <c r="F28" s="15">
        <f>[24]Agosto!$H$9</f>
        <v>15.48</v>
      </c>
      <c r="G28" s="15">
        <f>[24]Agosto!$H$10</f>
        <v>16.920000000000002</v>
      </c>
      <c r="H28" s="15">
        <f>[24]Agosto!$H$11</f>
        <v>12.96</v>
      </c>
      <c r="I28" s="15">
        <f>[24]Agosto!$H$12</f>
        <v>0.72000000000000008</v>
      </c>
      <c r="J28" s="15">
        <f>[24]Agosto!$H$13</f>
        <v>16.920000000000002</v>
      </c>
      <c r="K28" s="15">
        <f>[24]Agosto!$H$14</f>
        <v>1.08</v>
      </c>
      <c r="L28" s="15">
        <f>[24]Agosto!$H$15</f>
        <v>4.6800000000000006</v>
      </c>
      <c r="M28" s="15">
        <f>[24]Agosto!$H$16</f>
        <v>0.72000000000000008</v>
      </c>
      <c r="N28" s="15">
        <f>[24]Agosto!$H$17</f>
        <v>3.9600000000000004</v>
      </c>
      <c r="O28" s="15">
        <f>[24]Agosto!$H$18</f>
        <v>15.120000000000001</v>
      </c>
      <c r="P28" s="15">
        <f>[24]Agosto!$H$19</f>
        <v>19.079999999999998</v>
      </c>
      <c r="Q28" s="15">
        <f>[24]Agosto!$H$20</f>
        <v>18</v>
      </c>
      <c r="R28" s="15">
        <f>[24]Agosto!$H$21</f>
        <v>11.16</v>
      </c>
      <c r="S28" s="15">
        <f>[24]Agosto!$H$22</f>
        <v>13.32</v>
      </c>
      <c r="T28" s="15">
        <f>[24]Agosto!$H$23</f>
        <v>4.32</v>
      </c>
      <c r="U28" s="15">
        <f>[24]Agosto!$H$24</f>
        <v>23.759999999999998</v>
      </c>
      <c r="V28" s="15">
        <f>[24]Agosto!$H$25</f>
        <v>14.76</v>
      </c>
      <c r="W28" s="15">
        <f>[24]Agosto!$H$26</f>
        <v>12.6</v>
      </c>
      <c r="X28" s="15">
        <f>[24]Agosto!$H$27</f>
        <v>13.32</v>
      </c>
      <c r="Y28" s="15">
        <f>[24]Agosto!$H$28</f>
        <v>34.92</v>
      </c>
      <c r="Z28" s="15">
        <f>[24]Agosto!$H$29</f>
        <v>25.56</v>
      </c>
      <c r="AA28" s="15">
        <f>[24]Agosto!$H$30</f>
        <v>20.52</v>
      </c>
      <c r="AB28" s="15">
        <f>[24]Agosto!$H$31</f>
        <v>3.9600000000000004</v>
      </c>
      <c r="AC28" s="15">
        <f>[24]Agosto!$H$32</f>
        <v>13.32</v>
      </c>
      <c r="AD28" s="15">
        <f>[24]Agosto!$H$33</f>
        <v>12.24</v>
      </c>
      <c r="AE28" s="15">
        <f>[24]Agosto!$H$34</f>
        <v>14.76</v>
      </c>
      <c r="AF28" s="15">
        <f>[24]Agosto!$H$35</f>
        <v>15.120000000000001</v>
      </c>
      <c r="AG28" s="22">
        <f t="shared" si="3"/>
        <v>34.92</v>
      </c>
      <c r="AH28" s="100">
        <f t="shared" si="1"/>
        <v>13.1458064516129</v>
      </c>
    </row>
    <row r="29" spans="1:34" ht="17.100000000000001" customHeight="1" x14ac:dyDescent="0.2">
      <c r="A29" s="129" t="s">
        <v>19</v>
      </c>
      <c r="B29" s="15">
        <f>[25]Agosto!$H$5</f>
        <v>14.76</v>
      </c>
      <c r="C29" s="15">
        <f>[25]Agosto!$H$6</f>
        <v>16.559999999999999</v>
      </c>
      <c r="D29" s="15">
        <f>[25]Agosto!$H$7</f>
        <v>9.7200000000000006</v>
      </c>
      <c r="E29" s="15">
        <f>[25]Agosto!$H$8</f>
        <v>7.5600000000000005</v>
      </c>
      <c r="F29" s="15">
        <f>[25]Agosto!$H$9</f>
        <v>12.96</v>
      </c>
      <c r="G29" s="15">
        <f>[25]Agosto!$H$10</f>
        <v>9.3600000000000012</v>
      </c>
      <c r="H29" s="15">
        <f>[25]Agosto!$H$11</f>
        <v>24.48</v>
      </c>
      <c r="I29" s="15">
        <f>[25]Agosto!$H$12</f>
        <v>21.6</v>
      </c>
      <c r="J29" s="15">
        <f>[25]Agosto!$H$13</f>
        <v>17.28</v>
      </c>
      <c r="K29" s="15">
        <f>[25]Agosto!$H$14</f>
        <v>11.520000000000001</v>
      </c>
      <c r="L29" s="15">
        <f>[25]Agosto!$H$15</f>
        <v>8.64</v>
      </c>
      <c r="M29" s="15">
        <f>[25]Agosto!$H$16</f>
        <v>16.559999999999999</v>
      </c>
      <c r="N29" s="15">
        <f>[25]Agosto!$H$17</f>
        <v>23.759999999999998</v>
      </c>
      <c r="O29" s="15">
        <f>[25]Agosto!$H$18</f>
        <v>16.920000000000002</v>
      </c>
      <c r="P29" s="15">
        <f>[25]Agosto!$H$19</f>
        <v>16.559999999999999</v>
      </c>
      <c r="Q29" s="15">
        <f>[25]Agosto!$H$20</f>
        <v>13.68</v>
      </c>
      <c r="R29" s="15">
        <f>[25]Agosto!$H$21</f>
        <v>18.36</v>
      </c>
      <c r="S29" s="15">
        <f>[25]Agosto!$H$22</f>
        <v>19.8</v>
      </c>
      <c r="T29" s="15">
        <f>[25]Agosto!$H$23</f>
        <v>21.6</v>
      </c>
      <c r="U29" s="15">
        <f>[25]Agosto!$H$24</f>
        <v>12.6</v>
      </c>
      <c r="V29" s="15">
        <f>[25]Agosto!$H$25</f>
        <v>16.920000000000002</v>
      </c>
      <c r="W29" s="15">
        <f>[25]Agosto!$H$26</f>
        <v>7.5600000000000005</v>
      </c>
      <c r="X29" s="15">
        <f>[25]Agosto!$H$27</f>
        <v>21.6</v>
      </c>
      <c r="Y29" s="15">
        <f>[25]Agosto!$H$28</f>
        <v>27.36</v>
      </c>
      <c r="Z29" s="15">
        <f>[25]Agosto!$H$29</f>
        <v>19.079999999999998</v>
      </c>
      <c r="AA29" s="15">
        <f>[25]Agosto!$H$30</f>
        <v>14.76</v>
      </c>
      <c r="AB29" s="15">
        <f>[25]Agosto!$H$31</f>
        <v>17.28</v>
      </c>
      <c r="AC29" s="15">
        <f>[25]Agosto!$H$32</f>
        <v>20.52</v>
      </c>
      <c r="AD29" s="15">
        <f>[25]Agosto!$H$33</f>
        <v>25.92</v>
      </c>
      <c r="AE29" s="15">
        <f>[25]Agosto!$H$34</f>
        <v>21.240000000000002</v>
      </c>
      <c r="AF29" s="15">
        <f>[25]Agosto!$H$35</f>
        <v>14.76</v>
      </c>
      <c r="AG29" s="22">
        <f t="shared" si="3"/>
        <v>27.36</v>
      </c>
      <c r="AH29" s="100">
        <f t="shared" si="1"/>
        <v>16.81548387096775</v>
      </c>
    </row>
    <row r="30" spans="1:34" ht="17.100000000000001" customHeight="1" x14ac:dyDescent="0.2">
      <c r="A30" s="129" t="s">
        <v>31</v>
      </c>
      <c r="B30" s="15">
        <f>[26]Agosto!$H$5</f>
        <v>11.879999999999999</v>
      </c>
      <c r="C30" s="15">
        <f>[26]Agosto!$H$6</f>
        <v>9</v>
      </c>
      <c r="D30" s="15">
        <f>[26]Agosto!$H$7</f>
        <v>9.7200000000000006</v>
      </c>
      <c r="E30" s="15">
        <f>[26]Agosto!$H$8</f>
        <v>9</v>
      </c>
      <c r="F30" s="15">
        <f>[26]Agosto!$H$9</f>
        <v>17.28</v>
      </c>
      <c r="G30" s="15">
        <f>[26]Agosto!$H$10</f>
        <v>11.16</v>
      </c>
      <c r="H30" s="15">
        <f>[26]Agosto!$H$11</f>
        <v>16.2</v>
      </c>
      <c r="I30" s="15">
        <f>[26]Agosto!$H$12</f>
        <v>16.2</v>
      </c>
      <c r="J30" s="15">
        <f>[26]Agosto!$H$13</f>
        <v>18.720000000000002</v>
      </c>
      <c r="K30" s="15">
        <f>[26]Agosto!$H$14</f>
        <v>10.44</v>
      </c>
      <c r="L30" s="15">
        <f>[26]Agosto!$H$15</f>
        <v>10.44</v>
      </c>
      <c r="M30" s="15">
        <f>[26]Agosto!$H$16</f>
        <v>10.08</v>
      </c>
      <c r="N30" s="15">
        <f>[26]Agosto!$H$17</f>
        <v>18.720000000000002</v>
      </c>
      <c r="O30" s="15">
        <f>[26]Agosto!$H$18</f>
        <v>14.04</v>
      </c>
      <c r="P30" s="15">
        <f>[26]Agosto!$H$19</f>
        <v>13.68</v>
      </c>
      <c r="Q30" s="15">
        <f>[26]Agosto!$H$20</f>
        <v>15.120000000000001</v>
      </c>
      <c r="R30" s="15">
        <f>[26]Agosto!$H$21</f>
        <v>12.24</v>
      </c>
      <c r="S30" s="15">
        <f>[26]Agosto!$H$22</f>
        <v>27.720000000000002</v>
      </c>
      <c r="T30" s="15">
        <f>[26]Agosto!$H$23</f>
        <v>23.759999999999998</v>
      </c>
      <c r="U30" s="15">
        <f>[26]Agosto!$H$24</f>
        <v>17.28</v>
      </c>
      <c r="V30" s="15">
        <f>[26]Agosto!$H$25</f>
        <v>14.04</v>
      </c>
      <c r="W30" s="15">
        <f>[26]Agosto!$H$26</f>
        <v>15.120000000000001</v>
      </c>
      <c r="X30" s="15">
        <f>[26]Agosto!$H$27</f>
        <v>14.04</v>
      </c>
      <c r="Y30" s="15">
        <f>[26]Agosto!$H$28</f>
        <v>19.8</v>
      </c>
      <c r="Z30" s="15">
        <f>[26]Agosto!$H$29</f>
        <v>22.68</v>
      </c>
      <c r="AA30" s="15">
        <f>[26]Agosto!$H$30</f>
        <v>24.48</v>
      </c>
      <c r="AB30" s="15">
        <f>[26]Agosto!$H$31</f>
        <v>14.76</v>
      </c>
      <c r="AC30" s="15">
        <f>[26]Agosto!$H$32</f>
        <v>19.8</v>
      </c>
      <c r="AD30" s="15">
        <f>[26]Agosto!$H$33</f>
        <v>21.96</v>
      </c>
      <c r="AE30" s="15">
        <f>[26]Agosto!$H$34</f>
        <v>17.28</v>
      </c>
      <c r="AF30" s="15">
        <f>[26]Agosto!$H$35</f>
        <v>14.76</v>
      </c>
      <c r="AG30" s="22">
        <f t="shared" si="3"/>
        <v>27.720000000000002</v>
      </c>
      <c r="AH30" s="100">
        <f t="shared" si="1"/>
        <v>15.85161290322581</v>
      </c>
    </row>
    <row r="31" spans="1:34" ht="17.100000000000001" customHeight="1" x14ac:dyDescent="0.2">
      <c r="A31" s="129" t="s">
        <v>48</v>
      </c>
      <c r="B31" s="15">
        <f>[27]Agosto!$H$5</f>
        <v>15.120000000000001</v>
      </c>
      <c r="C31" s="15">
        <f>[27]Agosto!$H$6</f>
        <v>13.68</v>
      </c>
      <c r="D31" s="15">
        <f>[27]Agosto!$H$7</f>
        <v>22.68</v>
      </c>
      <c r="E31" s="15">
        <f>[27]Agosto!$H$8</f>
        <v>19.8</v>
      </c>
      <c r="F31" s="15">
        <f>[27]Agosto!$H$9</f>
        <v>19.8</v>
      </c>
      <c r="G31" s="15">
        <f>[27]Agosto!$H$10</f>
        <v>26.64</v>
      </c>
      <c r="H31" s="15">
        <f>[27]Agosto!$H$11</f>
        <v>19.440000000000001</v>
      </c>
      <c r="I31" s="15">
        <f>[27]Agosto!$H$12</f>
        <v>20.88</v>
      </c>
      <c r="J31" s="15">
        <f>[27]Agosto!$H$13</f>
        <v>25.92</v>
      </c>
      <c r="K31" s="15">
        <f>[27]Agosto!$H$14</f>
        <v>24.48</v>
      </c>
      <c r="L31" s="15">
        <f>[27]Agosto!$H$15</f>
        <v>18.720000000000002</v>
      </c>
      <c r="M31" s="15">
        <f>[27]Agosto!$H$16</f>
        <v>20.16</v>
      </c>
      <c r="N31" s="15">
        <f>[27]Agosto!$H$17</f>
        <v>19.440000000000001</v>
      </c>
      <c r="O31" s="15">
        <f>[27]Agosto!$H$18</f>
        <v>18.720000000000002</v>
      </c>
      <c r="P31" s="15">
        <f>[27]Agosto!$H$19</f>
        <v>28.44</v>
      </c>
      <c r="Q31" s="15">
        <f>[27]Agosto!$H$20</f>
        <v>30.6</v>
      </c>
      <c r="R31" s="15">
        <f>[27]Agosto!$H$21</f>
        <v>26.28</v>
      </c>
      <c r="S31" s="15">
        <f>[27]Agosto!$H$22</f>
        <v>20.52</v>
      </c>
      <c r="T31" s="15">
        <f>[27]Agosto!$H$23</f>
        <v>20.16</v>
      </c>
      <c r="U31" s="15">
        <f>[27]Agosto!$H$24</f>
        <v>19.440000000000001</v>
      </c>
      <c r="V31" s="15">
        <f>[27]Agosto!$H$25</f>
        <v>16.559999999999999</v>
      </c>
      <c r="W31" s="15">
        <f>[27]Agosto!$H$26</f>
        <v>15.120000000000001</v>
      </c>
      <c r="X31" s="15">
        <f>[27]Agosto!$H$27</f>
        <v>19.440000000000001</v>
      </c>
      <c r="Y31" s="15">
        <f>[27]Agosto!$H$28</f>
        <v>26.64</v>
      </c>
      <c r="Z31" s="15">
        <f>[27]Agosto!$H$29</f>
        <v>29.880000000000003</v>
      </c>
      <c r="AA31" s="15">
        <f>[27]Agosto!$H$30</f>
        <v>42.84</v>
      </c>
      <c r="AB31" s="15">
        <f>[27]Agosto!$H$31</f>
        <v>25.92</v>
      </c>
      <c r="AC31" s="15">
        <f>[27]Agosto!$H$32</f>
        <v>25.92</v>
      </c>
      <c r="AD31" s="15">
        <f>[27]Agosto!$H$33</f>
        <v>22.68</v>
      </c>
      <c r="AE31" s="15">
        <f>[27]Agosto!$H$34</f>
        <v>26.64</v>
      </c>
      <c r="AF31" s="15">
        <f>[27]Agosto!$H$35</f>
        <v>26.64</v>
      </c>
      <c r="AG31" s="22">
        <f>MAX(B31:AF31)</f>
        <v>42.84</v>
      </c>
      <c r="AH31" s="100">
        <f t="shared" si="1"/>
        <v>22.877419354838707</v>
      </c>
    </row>
    <row r="32" spans="1:34" ht="17.100000000000001" customHeight="1" x14ac:dyDescent="0.2">
      <c r="A32" s="129" t="s">
        <v>20</v>
      </c>
      <c r="B32" s="15">
        <f>[28]Agosto!$H$5</f>
        <v>5.4</v>
      </c>
      <c r="C32" s="15">
        <f>[28]Agosto!$H$6</f>
        <v>6.48</v>
      </c>
      <c r="D32" s="15">
        <f>[28]Agosto!$H$7</f>
        <v>12.6</v>
      </c>
      <c r="E32" s="15">
        <f>[28]Agosto!$H$8</f>
        <v>11.16</v>
      </c>
      <c r="F32" s="15">
        <f>[28]Agosto!$H$9</f>
        <v>9.7200000000000006</v>
      </c>
      <c r="G32" s="15">
        <f>[28]Agosto!$H$10</f>
        <v>9.7200000000000006</v>
      </c>
      <c r="H32" s="15">
        <f>[28]Agosto!$H$11</f>
        <v>9</v>
      </c>
      <c r="I32" s="15">
        <f>[28]Agosto!$H$12</f>
        <v>13.68</v>
      </c>
      <c r="J32" s="15">
        <f>[28]Agosto!$H$13</f>
        <v>12.24</v>
      </c>
      <c r="K32" s="15">
        <f>[28]Agosto!$H$14</f>
        <v>10.08</v>
      </c>
      <c r="L32" s="15">
        <f>[28]Agosto!$H$15</f>
        <v>7.9200000000000008</v>
      </c>
      <c r="M32" s="15">
        <f>[28]Agosto!$H$16</f>
        <v>5.7600000000000007</v>
      </c>
      <c r="N32" s="15">
        <f>[28]Agosto!$H$17</f>
        <v>7.9200000000000008</v>
      </c>
      <c r="O32" s="15">
        <f>[28]Agosto!$H$18</f>
        <v>5.04</v>
      </c>
      <c r="P32" s="15">
        <f>[28]Agosto!$H$19</f>
        <v>10.44</v>
      </c>
      <c r="Q32" s="15">
        <f>[28]Agosto!$H$20</f>
        <v>11.520000000000001</v>
      </c>
      <c r="R32" s="15">
        <f>[28]Agosto!$H$21</f>
        <v>8.2799999999999994</v>
      </c>
      <c r="S32" s="15">
        <f>[28]Agosto!$H$22</f>
        <v>8.2799999999999994</v>
      </c>
      <c r="T32" s="15">
        <f>[28]Agosto!$H$23</f>
        <v>9.3600000000000012</v>
      </c>
      <c r="U32" s="15">
        <f>[28]Agosto!$H$24</f>
        <v>7.5600000000000005</v>
      </c>
      <c r="V32" s="15">
        <f>[28]Agosto!$H$25</f>
        <v>10.08</v>
      </c>
      <c r="W32" s="15">
        <f>[28]Agosto!$H$26</f>
        <v>12.24</v>
      </c>
      <c r="X32" s="15">
        <f>[28]Agosto!$H$27</f>
        <v>11.16</v>
      </c>
      <c r="Y32" s="15">
        <f>[28]Agosto!$H$28</f>
        <v>10.44</v>
      </c>
      <c r="Z32" s="15">
        <f>[28]Agosto!$H$29</f>
        <v>13.68</v>
      </c>
      <c r="AA32" s="15">
        <f>[28]Agosto!$H$30</f>
        <v>11.520000000000001</v>
      </c>
      <c r="AB32" s="15">
        <f>[28]Agosto!$H$31</f>
        <v>6.84</v>
      </c>
      <c r="AC32" s="15">
        <f>[28]Agosto!$H$32</f>
        <v>14.04</v>
      </c>
      <c r="AD32" s="15">
        <f>[28]Agosto!$H$33</f>
        <v>15.120000000000001</v>
      </c>
      <c r="AE32" s="15">
        <f>[28]Agosto!$H$34</f>
        <v>11.879999999999999</v>
      </c>
      <c r="AF32" s="15">
        <f>[28]Agosto!$H$35</f>
        <v>14.04</v>
      </c>
      <c r="AG32" s="22">
        <f t="shared" ref="AG32" si="4">MAX(B32:AF32)</f>
        <v>15.120000000000001</v>
      </c>
      <c r="AH32" s="100">
        <f t="shared" ref="AH32" si="5">AVERAGE(B32:AF32)</f>
        <v>10.103225806451617</v>
      </c>
    </row>
    <row r="33" spans="1:34" ht="17.100000000000001" customHeight="1" x14ac:dyDescent="0.2">
      <c r="A33" s="89" t="s">
        <v>145</v>
      </c>
      <c r="B33" s="15">
        <f>[29]Agosto!$H$5</f>
        <v>12.96</v>
      </c>
      <c r="C33" s="15">
        <f>[29]Agosto!$H$6</f>
        <v>14.4</v>
      </c>
      <c r="D33" s="15">
        <f>[29]Agosto!$H$7</f>
        <v>21.6</v>
      </c>
      <c r="E33" s="15">
        <f>[29]Agosto!$H$8</f>
        <v>10.44</v>
      </c>
      <c r="F33" s="15">
        <f>[29]Agosto!$H$9</f>
        <v>9.3600000000000012</v>
      </c>
      <c r="G33" s="15">
        <f>[29]Agosto!$H$10</f>
        <v>9.3600000000000012</v>
      </c>
      <c r="H33" s="15">
        <f>[29]Agosto!$H$11</f>
        <v>20.16</v>
      </c>
      <c r="I33" s="15">
        <f>[29]Agosto!$H$12</f>
        <v>17.64</v>
      </c>
      <c r="J33" s="15">
        <f>[29]Agosto!$H$13</f>
        <v>19.440000000000001</v>
      </c>
      <c r="K33" s="15">
        <f>[29]Agosto!$H$14</f>
        <v>12.24</v>
      </c>
      <c r="L33" s="15">
        <f>[29]Agosto!$H$15</f>
        <v>9.3600000000000012</v>
      </c>
      <c r="M33" s="15">
        <f>[29]Agosto!$H$16</f>
        <v>14.04</v>
      </c>
      <c r="N33" s="15">
        <f>[29]Agosto!$H$17</f>
        <v>14.04</v>
      </c>
      <c r="O33" s="15">
        <f>[29]Agosto!$H$18</f>
        <v>11.879999999999999</v>
      </c>
      <c r="P33" s="15">
        <f>[29]Agosto!$H$19</f>
        <v>14.04</v>
      </c>
      <c r="Q33" s="15">
        <f>[29]Agosto!$H$20</f>
        <v>18</v>
      </c>
      <c r="R33" s="15">
        <f>[29]Agosto!$H$21</f>
        <v>17.64</v>
      </c>
      <c r="S33" s="15">
        <f>[29]Agosto!$H$22</f>
        <v>21.96</v>
      </c>
      <c r="T33" s="15">
        <f>[29]Agosto!$H$23</f>
        <v>15.840000000000002</v>
      </c>
      <c r="U33" s="15">
        <f>[29]Agosto!$H$24</f>
        <v>17.28</v>
      </c>
      <c r="V33" s="15">
        <f>[29]Agosto!$H$25</f>
        <v>24.48</v>
      </c>
      <c r="W33" s="15">
        <f>[29]Agosto!$H$26</f>
        <v>15.120000000000001</v>
      </c>
      <c r="X33" s="15">
        <f>[29]Agosto!$H$27</f>
        <v>17.28</v>
      </c>
      <c r="Y33" s="15">
        <f>[29]Agosto!$H$28</f>
        <v>32.76</v>
      </c>
      <c r="Z33" s="15">
        <f>[29]Agosto!$H$29</f>
        <v>24.840000000000003</v>
      </c>
      <c r="AA33" s="15">
        <f>[29]Agosto!$H$30</f>
        <v>16.559999999999999</v>
      </c>
      <c r="AB33" s="15">
        <f>[29]Agosto!$H$31</f>
        <v>18.720000000000002</v>
      </c>
      <c r="AC33" s="15">
        <f>[29]Agosto!$H$32</f>
        <v>19.8</v>
      </c>
      <c r="AD33" s="15">
        <f>[29]Agosto!$H$33</f>
        <v>19.079999999999998</v>
      </c>
      <c r="AE33" s="15">
        <f>[29]Agosto!$H$34</f>
        <v>19.8</v>
      </c>
      <c r="AF33" s="15">
        <f>[29]Agosto!$H$35</f>
        <v>18.36</v>
      </c>
      <c r="AG33" s="21">
        <f>MAX(B33:AF33)</f>
        <v>32.76</v>
      </c>
      <c r="AH33" s="100">
        <f>AVERAGE(B33:AF33)</f>
        <v>17.04774193548387</v>
      </c>
    </row>
    <row r="34" spans="1:34" ht="17.100000000000001" customHeight="1" x14ac:dyDescent="0.2">
      <c r="A34" s="89" t="s">
        <v>146</v>
      </c>
      <c r="B34" s="15">
        <f>[30]Agosto!$H$5</f>
        <v>12.96</v>
      </c>
      <c r="C34" s="15">
        <f>[30]Agosto!$H$6</f>
        <v>15.48</v>
      </c>
      <c r="D34" s="15">
        <f>[30]Agosto!$H$7</f>
        <v>17.28</v>
      </c>
      <c r="E34" s="15">
        <f>[30]Agosto!$H$8</f>
        <v>14.4</v>
      </c>
      <c r="F34" s="15">
        <f>[30]Agosto!$H$9</f>
        <v>10.08</v>
      </c>
      <c r="G34" s="15">
        <f>[30]Agosto!$H$10</f>
        <v>13.32</v>
      </c>
      <c r="H34" s="15">
        <f>[30]Agosto!$H$11</f>
        <v>27.720000000000002</v>
      </c>
      <c r="I34" s="15">
        <f>[30]Agosto!$H$12</f>
        <v>20.52</v>
      </c>
      <c r="J34" s="15">
        <f>[30]Agosto!$H$13</f>
        <v>22.32</v>
      </c>
      <c r="K34" s="15">
        <f>[30]Agosto!$H$14</f>
        <v>11.16</v>
      </c>
      <c r="L34" s="15">
        <f>[30]Agosto!$H$15</f>
        <v>14.4</v>
      </c>
      <c r="M34" s="15">
        <f>[30]Agosto!$H$16</f>
        <v>18.720000000000002</v>
      </c>
      <c r="N34" s="15">
        <f>[30]Agosto!$H$17</f>
        <v>26.28</v>
      </c>
      <c r="O34" s="15">
        <f>[30]Agosto!$H$18</f>
        <v>18.720000000000002</v>
      </c>
      <c r="P34" s="15">
        <f>[30]Agosto!$H$19</f>
        <v>16.2</v>
      </c>
      <c r="Q34" s="15">
        <f>[30]Agosto!$H$20</f>
        <v>15.48</v>
      </c>
      <c r="R34" s="15">
        <f>[30]Agosto!$H$21</f>
        <v>24.840000000000003</v>
      </c>
      <c r="S34" s="15">
        <f>[30]Agosto!$H$22</f>
        <v>27.720000000000002</v>
      </c>
      <c r="T34" s="15">
        <f>[30]Agosto!$H$23</f>
        <v>20.88</v>
      </c>
      <c r="U34" s="15">
        <f>[30]Agosto!$H$24</f>
        <v>23.040000000000003</v>
      </c>
      <c r="V34" s="15">
        <f>[30]Agosto!$H$25</f>
        <v>18.36</v>
      </c>
      <c r="W34" s="15">
        <f>[30]Agosto!$H$26</f>
        <v>16.2</v>
      </c>
      <c r="X34" s="15">
        <f>[30]Agosto!$H$27</f>
        <v>19.079999999999998</v>
      </c>
      <c r="Y34" s="15">
        <f>[30]Agosto!$H$28</f>
        <v>27.36</v>
      </c>
      <c r="Z34" s="15">
        <f>[30]Agosto!$H$29</f>
        <v>20.16</v>
      </c>
      <c r="AA34" s="15">
        <f>[30]Agosto!$H$30</f>
        <v>22.32</v>
      </c>
      <c r="AB34" s="15">
        <f>[30]Agosto!$H$31</f>
        <v>21.6</v>
      </c>
      <c r="AC34" s="15">
        <f>[30]Agosto!$H$32</f>
        <v>23.759999999999998</v>
      </c>
      <c r="AD34" s="15">
        <f>[30]Agosto!$H$33</f>
        <v>28.8</v>
      </c>
      <c r="AE34" s="15">
        <f>[30]Agosto!$H$34</f>
        <v>22.32</v>
      </c>
      <c r="AF34" s="15">
        <f>[30]Agosto!$H$35</f>
        <v>22.68</v>
      </c>
      <c r="AG34" s="22">
        <f>MAX(B34:AF34)</f>
        <v>28.8</v>
      </c>
      <c r="AH34" s="100">
        <f t="shared" ref="AH34:AH49" si="6">AVERAGE(B34:AF34)</f>
        <v>19.811612903225804</v>
      </c>
    </row>
    <row r="35" spans="1:34" ht="17.100000000000001" customHeight="1" x14ac:dyDescent="0.2">
      <c r="A35" s="89" t="s">
        <v>147</v>
      </c>
      <c r="B35" s="15">
        <f>[31]Agosto!$H$5</f>
        <v>18.720000000000002</v>
      </c>
      <c r="C35" s="15">
        <f>[31]Agosto!$H$6</f>
        <v>18</v>
      </c>
      <c r="D35" s="15">
        <f>[31]Agosto!$H$7</f>
        <v>23.040000000000003</v>
      </c>
      <c r="E35" s="15">
        <f>[31]Agosto!$H$8</f>
        <v>20.88</v>
      </c>
      <c r="F35" s="15">
        <f>[31]Agosto!$H$9</f>
        <v>23.759999999999998</v>
      </c>
      <c r="G35" s="15">
        <f>[31]Agosto!$H$10</f>
        <v>24.48</v>
      </c>
      <c r="H35" s="15">
        <f>[31]Agosto!$H$11</f>
        <v>23.040000000000003</v>
      </c>
      <c r="I35" s="15">
        <f>[31]Agosto!$H$12</f>
        <v>22.68</v>
      </c>
      <c r="J35" s="15">
        <f>[31]Agosto!$H$13</f>
        <v>21.6</v>
      </c>
      <c r="K35" s="15">
        <f>[31]Agosto!$H$14</f>
        <v>21.96</v>
      </c>
      <c r="L35" s="15">
        <f>[31]Agosto!$H$15</f>
        <v>20.88</v>
      </c>
      <c r="M35" s="15">
        <f>[31]Agosto!$H$16</f>
        <v>19.8</v>
      </c>
      <c r="N35" s="15">
        <f>[31]Agosto!$H$17</f>
        <v>23.759999999999998</v>
      </c>
      <c r="O35" s="15">
        <f>[31]Agosto!$H$18</f>
        <v>18.720000000000002</v>
      </c>
      <c r="P35" s="15">
        <f>[31]Agosto!$H$19</f>
        <v>24.12</v>
      </c>
      <c r="Q35" s="15">
        <f>[31]Agosto!$H$20</f>
        <v>24.840000000000003</v>
      </c>
      <c r="R35" s="15">
        <f>[31]Agosto!$H$21</f>
        <v>21.240000000000002</v>
      </c>
      <c r="S35" s="15">
        <f>[31]Agosto!$H$22</f>
        <v>21.96</v>
      </c>
      <c r="T35" s="15">
        <f>[31]Agosto!$H$23</f>
        <v>23.400000000000002</v>
      </c>
      <c r="U35" s="15">
        <f>[31]Agosto!$H$24</f>
        <v>16.920000000000002</v>
      </c>
      <c r="V35" s="15">
        <f>[31]Agosto!$H$25</f>
        <v>14.04</v>
      </c>
      <c r="W35" s="15">
        <f>[31]Agosto!$H$26</f>
        <v>21.96</v>
      </c>
      <c r="X35" s="15">
        <f>[31]Agosto!$H$27</f>
        <v>22.68</v>
      </c>
      <c r="Y35" s="15">
        <f>[31]Agosto!$H$28</f>
        <v>27.36</v>
      </c>
      <c r="Z35" s="15">
        <f>[31]Agosto!$H$29</f>
        <v>31.319999999999997</v>
      </c>
      <c r="AA35" s="15">
        <f>[31]Agosto!$H$30</f>
        <v>34.200000000000003</v>
      </c>
      <c r="AB35" s="15">
        <f>[31]Agosto!$H$31</f>
        <v>28.08</v>
      </c>
      <c r="AC35" s="15">
        <f>[31]Agosto!$H$32</f>
        <v>25.2</v>
      </c>
      <c r="AD35" s="15">
        <f>[31]Agosto!$H$33</f>
        <v>22.68</v>
      </c>
      <c r="AE35" s="15">
        <f>[31]Agosto!$H$34</f>
        <v>26.64</v>
      </c>
      <c r="AF35" s="15">
        <f>[31]Agosto!$H$35</f>
        <v>25.2</v>
      </c>
      <c r="AG35" s="22">
        <f t="shared" ref="AG35:AG47" si="7">MAX(B35:AF35)</f>
        <v>34.200000000000003</v>
      </c>
      <c r="AH35" s="100">
        <f t="shared" si="6"/>
        <v>23.005161290322583</v>
      </c>
    </row>
    <row r="36" spans="1:34" ht="17.100000000000001" customHeight="1" x14ac:dyDescent="0.2">
      <c r="A36" s="89" t="s">
        <v>148</v>
      </c>
      <c r="B36" s="15" t="str">
        <f>[32]Agosto!$H$5</f>
        <v>*</v>
      </c>
      <c r="C36" s="15" t="str">
        <f>[32]Agosto!$H$6</f>
        <v>*</v>
      </c>
      <c r="D36" s="15" t="str">
        <f>[32]Agosto!$H$7</f>
        <v>*</v>
      </c>
      <c r="E36" s="15" t="str">
        <f>[32]Agosto!$H$8</f>
        <v>*</v>
      </c>
      <c r="F36" s="15" t="str">
        <f>[32]Agosto!$H$9</f>
        <v>*</v>
      </c>
      <c r="G36" s="15" t="str">
        <f>[32]Agosto!$H$10</f>
        <v>*</v>
      </c>
      <c r="H36" s="15">
        <f>[32]Agosto!$H$11</f>
        <v>20.52</v>
      </c>
      <c r="I36" s="15">
        <f>[32]Agosto!$H$12</f>
        <v>28.8</v>
      </c>
      <c r="J36" s="15">
        <f>[32]Agosto!$H$13</f>
        <v>33.840000000000003</v>
      </c>
      <c r="K36" s="15">
        <f>[32]Agosto!$H$14</f>
        <v>13.68</v>
      </c>
      <c r="L36" s="15">
        <f>[32]Agosto!$H$15</f>
        <v>12.6</v>
      </c>
      <c r="M36" s="15">
        <f>[32]Agosto!$H$16</f>
        <v>12.6</v>
      </c>
      <c r="N36" s="15">
        <f>[32]Agosto!$H$17</f>
        <v>16.559999999999999</v>
      </c>
      <c r="O36" s="15">
        <f>[32]Agosto!$H$18</f>
        <v>36.36</v>
      </c>
      <c r="P36" s="15">
        <f>[32]Agosto!$H$19</f>
        <v>22.32</v>
      </c>
      <c r="Q36" s="15">
        <f>[32]Agosto!$H$20</f>
        <v>14.04</v>
      </c>
      <c r="R36" s="15">
        <f>[32]Agosto!$H$21</f>
        <v>14.4</v>
      </c>
      <c r="S36" s="15">
        <f>[32]Agosto!$H$22</f>
        <v>18</v>
      </c>
      <c r="T36" s="15">
        <f>[32]Agosto!$H$23</f>
        <v>17.28</v>
      </c>
      <c r="U36" s="15">
        <f>[32]Agosto!$H$24</f>
        <v>29.52</v>
      </c>
      <c r="V36" s="15">
        <f>[32]Agosto!$H$25</f>
        <v>25.56</v>
      </c>
      <c r="W36" s="15">
        <f>[32]Agosto!$H$26</f>
        <v>17.64</v>
      </c>
      <c r="X36" s="15">
        <f>[32]Agosto!$H$27</f>
        <v>20.52</v>
      </c>
      <c r="Y36" s="15">
        <f>[32]Agosto!$H$28</f>
        <v>35.28</v>
      </c>
      <c r="Z36" s="15">
        <f>[32]Agosto!$H$29</f>
        <v>37.440000000000005</v>
      </c>
      <c r="AA36" s="15">
        <f>[32]Agosto!$H$30</f>
        <v>23.400000000000002</v>
      </c>
      <c r="AB36" s="15">
        <f>[32]Agosto!$H$31</f>
        <v>12.6</v>
      </c>
      <c r="AC36" s="15">
        <f>[32]Agosto!$H$32</f>
        <v>18.720000000000002</v>
      </c>
      <c r="AD36" s="15">
        <f>[32]Agosto!$H$33</f>
        <v>25.2</v>
      </c>
      <c r="AE36" s="15">
        <f>[32]Agosto!$H$34</f>
        <v>28.44</v>
      </c>
      <c r="AF36" s="15">
        <f>[32]Agosto!$H$35</f>
        <v>24.48</v>
      </c>
      <c r="AG36" s="22">
        <f t="shared" si="7"/>
        <v>37.440000000000005</v>
      </c>
      <c r="AH36" s="100">
        <f t="shared" si="6"/>
        <v>22.392000000000003</v>
      </c>
    </row>
    <row r="37" spans="1:34" ht="17.100000000000001" customHeight="1" x14ac:dyDescent="0.2">
      <c r="A37" s="89" t="s">
        <v>149</v>
      </c>
      <c r="B37" s="15">
        <f>[33]Agosto!$H$5</f>
        <v>16.2</v>
      </c>
      <c r="C37" s="15">
        <f>[33]Agosto!$H$6</f>
        <v>12.96</v>
      </c>
      <c r="D37" s="15">
        <f>[33]Agosto!$H$7</f>
        <v>19.8</v>
      </c>
      <c r="E37" s="15">
        <f>[33]Agosto!$H$8</f>
        <v>16.920000000000002</v>
      </c>
      <c r="F37" s="15">
        <f>[33]Agosto!$H$9</f>
        <v>18</v>
      </c>
      <c r="G37" s="15">
        <f>[33]Agosto!$H$10</f>
        <v>14.76</v>
      </c>
      <c r="H37" s="15">
        <f>[33]Agosto!$H$11</f>
        <v>16.920000000000002</v>
      </c>
      <c r="I37" s="15">
        <f>[33]Agosto!$H$12</f>
        <v>25.56</v>
      </c>
      <c r="J37" s="15">
        <f>[33]Agosto!$H$13</f>
        <v>28.8</v>
      </c>
      <c r="K37" s="15">
        <f>[33]Agosto!$H$14</f>
        <v>14.04</v>
      </c>
      <c r="L37" s="15">
        <f>[33]Agosto!$H$15</f>
        <v>15.120000000000001</v>
      </c>
      <c r="M37" s="15">
        <f>[33]Agosto!$H$16</f>
        <v>14.4</v>
      </c>
      <c r="N37" s="15">
        <f>[33]Agosto!$H$17</f>
        <v>16.2</v>
      </c>
      <c r="O37" s="15">
        <f>[33]Agosto!$H$18</f>
        <v>14.4</v>
      </c>
      <c r="P37" s="15">
        <f>[33]Agosto!$H$19</f>
        <v>18.720000000000002</v>
      </c>
      <c r="Q37" s="15">
        <f>[33]Agosto!$H$20</f>
        <v>16.2</v>
      </c>
      <c r="R37" s="15">
        <f>[33]Agosto!$H$21</f>
        <v>14.76</v>
      </c>
      <c r="S37" s="15">
        <f>[33]Agosto!$H$22</f>
        <v>14.76</v>
      </c>
      <c r="T37" s="15">
        <f>[33]Agosto!$H$23</f>
        <v>13.32</v>
      </c>
      <c r="U37" s="15">
        <f>[33]Agosto!$H$24</f>
        <v>17.64</v>
      </c>
      <c r="V37" s="15">
        <f>[33]Agosto!$H$25</f>
        <v>21.240000000000002</v>
      </c>
      <c r="W37" s="15">
        <f>[33]Agosto!$H$26</f>
        <v>21.6</v>
      </c>
      <c r="X37" s="15">
        <f>[33]Agosto!$H$27</f>
        <v>16.559999999999999</v>
      </c>
      <c r="Y37" s="15">
        <f>[33]Agosto!$H$28</f>
        <v>20.16</v>
      </c>
      <c r="Z37" s="15">
        <f>[33]Agosto!$H$29</f>
        <v>26.28</v>
      </c>
      <c r="AA37" s="15">
        <f>[33]Agosto!$H$30</f>
        <v>23.040000000000003</v>
      </c>
      <c r="AB37" s="15">
        <f>[33]Agosto!$H$31</f>
        <v>20.52</v>
      </c>
      <c r="AC37" s="15">
        <f>[33]Agosto!$H$32</f>
        <v>22.32</v>
      </c>
      <c r="AD37" s="15">
        <f>[33]Agosto!$H$33</f>
        <v>23.040000000000003</v>
      </c>
      <c r="AE37" s="15">
        <f>[33]Agosto!$H$34</f>
        <v>19.440000000000001</v>
      </c>
      <c r="AF37" s="15">
        <f>[33]Agosto!$H$35</f>
        <v>20.88</v>
      </c>
      <c r="AG37" s="22">
        <f t="shared" si="7"/>
        <v>28.8</v>
      </c>
      <c r="AH37" s="100">
        <f t="shared" si="6"/>
        <v>18.534193548387098</v>
      </c>
    </row>
    <row r="38" spans="1:34" ht="17.100000000000001" customHeight="1" x14ac:dyDescent="0.2">
      <c r="A38" s="89" t="s">
        <v>150</v>
      </c>
      <c r="B38" s="15">
        <f>[34]Agosto!$H$5</f>
        <v>9.3600000000000012</v>
      </c>
      <c r="C38" s="15">
        <f>[34]Agosto!$H$6</f>
        <v>19.079999999999998</v>
      </c>
      <c r="D38" s="15">
        <f>[34]Agosto!$H$7</f>
        <v>14.76</v>
      </c>
      <c r="E38" s="15">
        <f>[34]Agosto!$H$8</f>
        <v>12.6</v>
      </c>
      <c r="F38" s="15">
        <f>[34]Agosto!$H$9</f>
        <v>9.7200000000000006</v>
      </c>
      <c r="G38" s="15">
        <f>[34]Agosto!$H$10</f>
        <v>12.6</v>
      </c>
      <c r="H38" s="15">
        <f>[34]Agosto!$H$11</f>
        <v>24.12</v>
      </c>
      <c r="I38" s="15">
        <f>[34]Agosto!$H$12</f>
        <v>24.12</v>
      </c>
      <c r="J38" s="15">
        <f>[34]Agosto!$H$13</f>
        <v>26.28</v>
      </c>
      <c r="K38" s="15">
        <f>[34]Agosto!$H$14</f>
        <v>12.6</v>
      </c>
      <c r="L38" s="15">
        <f>[34]Agosto!$H$15</f>
        <v>10.08</v>
      </c>
      <c r="M38" s="15">
        <f>[34]Agosto!$H$16</f>
        <v>14.76</v>
      </c>
      <c r="N38" s="15">
        <f>[34]Agosto!$H$17</f>
        <v>19.8</v>
      </c>
      <c r="O38" s="15">
        <f>[34]Agosto!$H$18</f>
        <v>19.8</v>
      </c>
      <c r="P38" s="15">
        <f>[34]Agosto!$H$19</f>
        <v>11.520000000000001</v>
      </c>
      <c r="Q38" s="15">
        <f>[34]Agosto!$H$20</f>
        <v>16.2</v>
      </c>
      <c r="R38" s="15">
        <f>[34]Agosto!$H$21</f>
        <v>20.52</v>
      </c>
      <c r="S38" s="15">
        <f>[34]Agosto!$H$22</f>
        <v>25.2</v>
      </c>
      <c r="T38" s="15">
        <f>[34]Agosto!$H$23</f>
        <v>29.16</v>
      </c>
      <c r="U38" s="15">
        <f>[34]Agosto!$H$24</f>
        <v>26.64</v>
      </c>
      <c r="V38" s="15">
        <f>[34]Agosto!$H$25</f>
        <v>19.079999999999998</v>
      </c>
      <c r="W38" s="15">
        <f>[34]Agosto!$H$26</f>
        <v>12.24</v>
      </c>
      <c r="X38" s="15">
        <f>[34]Agosto!$H$27</f>
        <v>19.8</v>
      </c>
      <c r="Y38" s="15">
        <f>[34]Agosto!$H$28</f>
        <v>33.119999999999997</v>
      </c>
      <c r="Z38" s="15">
        <f>[34]Agosto!$H$29</f>
        <v>23.400000000000002</v>
      </c>
      <c r="AA38" s="15">
        <f>[34]Agosto!$H$30</f>
        <v>22.68</v>
      </c>
      <c r="AB38" s="15">
        <f>[34]Agosto!$H$31</f>
        <v>18.720000000000002</v>
      </c>
      <c r="AC38" s="15">
        <f>[34]Agosto!$H$32</f>
        <v>23.040000000000003</v>
      </c>
      <c r="AD38" s="15">
        <f>[34]Agosto!$H$33</f>
        <v>29.880000000000003</v>
      </c>
      <c r="AE38" s="15">
        <f>[34]Agosto!$H$34</f>
        <v>22.68</v>
      </c>
      <c r="AF38" s="15">
        <f>[34]Agosto!$H$35</f>
        <v>23.040000000000003</v>
      </c>
      <c r="AG38" s="22">
        <f t="shared" si="7"/>
        <v>33.119999999999997</v>
      </c>
      <c r="AH38" s="100">
        <f t="shared" si="6"/>
        <v>19.56774193548387</v>
      </c>
    </row>
    <row r="39" spans="1:34" ht="17.100000000000001" customHeight="1" x14ac:dyDescent="0.2">
      <c r="A39" s="89" t="s">
        <v>151</v>
      </c>
      <c r="B39" s="15">
        <f>[35]Agosto!$H$5</f>
        <v>16.920000000000002</v>
      </c>
      <c r="C39" s="15">
        <f>[35]Agosto!$H$6</f>
        <v>14.4</v>
      </c>
      <c r="D39" s="15">
        <f>[35]Agosto!$H$7</f>
        <v>18.720000000000002</v>
      </c>
      <c r="E39" s="15">
        <f>[35]Agosto!$H$8</f>
        <v>20.52</v>
      </c>
      <c r="F39" s="15">
        <f>[35]Agosto!$H$9</f>
        <v>20.52</v>
      </c>
      <c r="G39" s="15">
        <f>[35]Agosto!$H$10</f>
        <v>25.92</v>
      </c>
      <c r="H39" s="15">
        <f>[35]Agosto!$H$11</f>
        <v>15.48</v>
      </c>
      <c r="I39" s="15">
        <f>[35]Agosto!$H$12</f>
        <v>17.64</v>
      </c>
      <c r="J39" s="15">
        <f>[35]Agosto!$H$13</f>
        <v>29.880000000000003</v>
      </c>
      <c r="K39" s="15">
        <f>[35]Agosto!$H$14</f>
        <v>18.720000000000002</v>
      </c>
      <c r="L39" s="15">
        <f>[35]Agosto!$H$15</f>
        <v>17.28</v>
      </c>
      <c r="M39" s="15">
        <f>[35]Agosto!$H$16</f>
        <v>18.720000000000002</v>
      </c>
      <c r="N39" s="15">
        <f>[35]Agosto!$H$17</f>
        <v>16.2</v>
      </c>
      <c r="O39" s="15">
        <f>[35]Agosto!$H$18</f>
        <v>17.28</v>
      </c>
      <c r="P39" s="15">
        <f>[35]Agosto!$H$19</f>
        <v>23.759999999999998</v>
      </c>
      <c r="Q39" s="15">
        <f>[35]Agosto!$H$20</f>
        <v>26.28</v>
      </c>
      <c r="R39" s="15">
        <f>[35]Agosto!$H$21</f>
        <v>16.559999999999999</v>
      </c>
      <c r="S39" s="15">
        <f>[35]Agosto!$H$22</f>
        <v>16.2</v>
      </c>
      <c r="T39" s="15">
        <f>[35]Agosto!$H$23</f>
        <v>21.240000000000002</v>
      </c>
      <c r="U39" s="15">
        <f>[35]Agosto!$H$24</f>
        <v>24.840000000000003</v>
      </c>
      <c r="V39" s="15">
        <f>[35]Agosto!$H$25</f>
        <v>13.68</v>
      </c>
      <c r="W39" s="15">
        <f>[35]Agosto!$H$26</f>
        <v>22.68</v>
      </c>
      <c r="X39" s="15">
        <f>[35]Agosto!$H$27</f>
        <v>16.920000000000002</v>
      </c>
      <c r="Y39" s="15">
        <f>[35]Agosto!$H$28</f>
        <v>27.720000000000002</v>
      </c>
      <c r="Z39" s="15">
        <f>[35]Agosto!$H$29</f>
        <v>34.200000000000003</v>
      </c>
      <c r="AA39" s="15">
        <f>[35]Agosto!$H$30</f>
        <v>27.720000000000002</v>
      </c>
      <c r="AB39" s="15">
        <f>[35]Agosto!$H$31</f>
        <v>19.440000000000001</v>
      </c>
      <c r="AC39" s="15">
        <f>[35]Agosto!$H$32</f>
        <v>21.96</v>
      </c>
      <c r="AD39" s="15">
        <f>[35]Agosto!$H$33</f>
        <v>17.64</v>
      </c>
      <c r="AE39" s="15">
        <f>[35]Agosto!$H$34</f>
        <v>22.32</v>
      </c>
      <c r="AF39" s="15">
        <f>[35]Agosto!$H$35</f>
        <v>24.840000000000003</v>
      </c>
      <c r="AG39" s="22">
        <f>MAX(B39:AF39)</f>
        <v>34.200000000000003</v>
      </c>
      <c r="AH39" s="100">
        <f t="shared" si="6"/>
        <v>20.84516129032259</v>
      </c>
    </row>
    <row r="40" spans="1:34" ht="17.100000000000001" customHeight="1" x14ac:dyDescent="0.2">
      <c r="A40" s="89" t="s">
        <v>152</v>
      </c>
      <c r="B40" s="15">
        <f>[36]Agosto!$H$5</f>
        <v>14.4</v>
      </c>
      <c r="C40" s="15">
        <f>[36]Agosto!$H$6</f>
        <v>15.120000000000001</v>
      </c>
      <c r="D40" s="15">
        <f>[36]Agosto!$H$7</f>
        <v>17.64</v>
      </c>
      <c r="E40" s="15">
        <f>[36]Agosto!$H$8</f>
        <v>10.44</v>
      </c>
      <c r="F40" s="15">
        <f>[36]Agosto!$H$9</f>
        <v>9.7200000000000006</v>
      </c>
      <c r="G40" s="15">
        <f>[36]Agosto!$H$10</f>
        <v>16.2</v>
      </c>
      <c r="H40" s="15">
        <f>[36]Agosto!$H$11</f>
        <v>23.759999999999998</v>
      </c>
      <c r="I40" s="15">
        <f>[36]Agosto!$H$12</f>
        <v>17.64</v>
      </c>
      <c r="J40" s="15">
        <f>[36]Agosto!$H$13</f>
        <v>19.8</v>
      </c>
      <c r="K40" s="15">
        <f>[36]Agosto!$H$14</f>
        <v>8.64</v>
      </c>
      <c r="L40" s="15">
        <f>[36]Agosto!$H$15</f>
        <v>11.16</v>
      </c>
      <c r="M40" s="15">
        <f>[36]Agosto!$H$16</f>
        <v>13.68</v>
      </c>
      <c r="N40" s="15">
        <f>[36]Agosto!$H$17</f>
        <v>20.16</v>
      </c>
      <c r="O40" s="15">
        <f>[36]Agosto!$H$18</f>
        <v>16.2</v>
      </c>
      <c r="P40" s="15">
        <f>[36]Agosto!$H$19</f>
        <v>12.24</v>
      </c>
      <c r="Q40" s="15">
        <f>[36]Agosto!$H$20</f>
        <v>15.48</v>
      </c>
      <c r="R40" s="15">
        <f>[36]Agosto!$H$21</f>
        <v>16.920000000000002</v>
      </c>
      <c r="S40" s="15">
        <f>[36]Agosto!$H$22</f>
        <v>21.240000000000002</v>
      </c>
      <c r="T40" s="15">
        <f>[36]Agosto!$H$23</f>
        <v>24.12</v>
      </c>
      <c r="U40" s="15">
        <f>[36]Agosto!$H$24</f>
        <v>20.16</v>
      </c>
      <c r="V40" s="15">
        <f>[36]Agosto!$H$25</f>
        <v>21.240000000000002</v>
      </c>
      <c r="W40" s="15">
        <f>[36]Agosto!$H$26</f>
        <v>11.520000000000001</v>
      </c>
      <c r="X40" s="15">
        <f>[36]Agosto!$H$27</f>
        <v>19.079999999999998</v>
      </c>
      <c r="Y40" s="15">
        <f>[36]Agosto!$H$28</f>
        <v>32.4</v>
      </c>
      <c r="Z40" s="15">
        <f>[36]Agosto!$H$29</f>
        <v>21.240000000000002</v>
      </c>
      <c r="AA40" s="15">
        <f>[36]Agosto!$H$30</f>
        <v>15.48</v>
      </c>
      <c r="AB40" s="15">
        <f>[36]Agosto!$H$31</f>
        <v>20.52</v>
      </c>
      <c r="AC40" s="15">
        <f>[36]Agosto!$H$32</f>
        <v>21.96</v>
      </c>
      <c r="AD40" s="15">
        <f>[36]Agosto!$H$33</f>
        <v>26.64</v>
      </c>
      <c r="AE40" s="15">
        <f>[36]Agosto!$H$34</f>
        <v>20.52</v>
      </c>
      <c r="AF40" s="15">
        <f>[36]Agosto!$H$35</f>
        <v>23.759999999999998</v>
      </c>
      <c r="AG40" s="22">
        <f>MAX(B40:AF40)</f>
        <v>32.4</v>
      </c>
      <c r="AH40" s="100">
        <f t="shared" si="6"/>
        <v>18.034838709677416</v>
      </c>
    </row>
    <row r="41" spans="1:34" ht="17.100000000000001" customHeight="1" x14ac:dyDescent="0.2">
      <c r="A41" s="89" t="s">
        <v>153</v>
      </c>
      <c r="B41" s="15">
        <f>[37]Agosto!$H$5</f>
        <v>10.08</v>
      </c>
      <c r="C41" s="15">
        <f>[37]Agosto!$H$6</f>
        <v>20.88</v>
      </c>
      <c r="D41" s="15">
        <f>[37]Agosto!$H$7</f>
        <v>18</v>
      </c>
      <c r="E41" s="15">
        <f>[37]Agosto!$H$8</f>
        <v>8.2799999999999994</v>
      </c>
      <c r="F41" s="15">
        <f>[37]Agosto!$H$9</f>
        <v>8.2799999999999994</v>
      </c>
      <c r="G41" s="15">
        <f>[37]Agosto!$H$10</f>
        <v>10.8</v>
      </c>
      <c r="H41" s="15">
        <f>[37]Agosto!$H$11</f>
        <v>27</v>
      </c>
      <c r="I41" s="15">
        <f>[37]Agosto!$H$12</f>
        <v>24.840000000000003</v>
      </c>
      <c r="J41" s="15">
        <f>[37]Agosto!$H$13</f>
        <v>20.52</v>
      </c>
      <c r="K41" s="15">
        <f>[37]Agosto!$H$14</f>
        <v>13.68</v>
      </c>
      <c r="L41" s="15">
        <f>[37]Agosto!$H$15</f>
        <v>9.3600000000000012</v>
      </c>
      <c r="M41" s="15">
        <f>[37]Agosto!$H$16</f>
        <v>20.52</v>
      </c>
      <c r="N41" s="15">
        <f>[37]Agosto!$H$17</f>
        <v>28.8</v>
      </c>
      <c r="O41" s="15">
        <f>[37]Agosto!$H$18</f>
        <v>25.92</v>
      </c>
      <c r="P41" s="15">
        <f>[37]Agosto!$H$19</f>
        <v>11.879999999999999</v>
      </c>
      <c r="Q41" s="15">
        <f>[37]Agosto!$H$20</f>
        <v>15.48</v>
      </c>
      <c r="R41" s="15">
        <f>[37]Agosto!$H$21</f>
        <v>23.759999999999998</v>
      </c>
      <c r="S41" s="15">
        <f>[37]Agosto!$H$22</f>
        <v>24.48</v>
      </c>
      <c r="T41" s="15">
        <f>[37]Agosto!$H$23</f>
        <v>29.52</v>
      </c>
      <c r="U41" s="15">
        <f>[37]Agosto!$H$24</f>
        <v>18.36</v>
      </c>
      <c r="V41" s="15">
        <f>[37]Agosto!$H$25</f>
        <v>15.840000000000002</v>
      </c>
      <c r="W41" s="15">
        <f>[37]Agosto!$H$26</f>
        <v>10.8</v>
      </c>
      <c r="X41" s="15">
        <f>[37]Agosto!$H$27</f>
        <v>24.840000000000003</v>
      </c>
      <c r="Y41" s="15">
        <f>[37]Agosto!$H$28</f>
        <v>29.16</v>
      </c>
      <c r="Z41" s="15">
        <f>[37]Agosto!$H$29</f>
        <v>27.720000000000002</v>
      </c>
      <c r="AA41" s="15">
        <f>[37]Agosto!$H$30</f>
        <v>17.28</v>
      </c>
      <c r="AB41" s="15">
        <f>[37]Agosto!$H$31</f>
        <v>18.36</v>
      </c>
      <c r="AC41" s="15">
        <f>[37]Agosto!$H$32</f>
        <v>25.92</v>
      </c>
      <c r="AD41" s="15">
        <f>[37]Agosto!$H$33</f>
        <v>34.56</v>
      </c>
      <c r="AE41" s="15">
        <f>[37]Agosto!$H$34</f>
        <v>28.08</v>
      </c>
      <c r="AF41" s="15">
        <f>[37]Agosto!$H$35</f>
        <v>29.52</v>
      </c>
      <c r="AG41" s="22">
        <f t="shared" si="7"/>
        <v>34.56</v>
      </c>
      <c r="AH41" s="100">
        <f t="shared" si="6"/>
        <v>20.403870967741938</v>
      </c>
    </row>
    <row r="42" spans="1:34" ht="17.100000000000001" customHeight="1" x14ac:dyDescent="0.2">
      <c r="A42" s="89" t="s">
        <v>154</v>
      </c>
      <c r="B42" s="15">
        <f>[38]Agosto!$H$5</f>
        <v>16.559999999999999</v>
      </c>
      <c r="C42" s="15">
        <f>[38]Agosto!$H$6</f>
        <v>12.24</v>
      </c>
      <c r="D42" s="15">
        <f>[38]Agosto!$H$7</f>
        <v>16.2</v>
      </c>
      <c r="E42" s="15">
        <f>[38]Agosto!$H$8</f>
        <v>6.84</v>
      </c>
      <c r="F42" s="15">
        <f>[38]Agosto!$H$9</f>
        <v>8.64</v>
      </c>
      <c r="G42" s="15">
        <f>[38]Agosto!$H$10</f>
        <v>9.3600000000000012</v>
      </c>
      <c r="H42" s="15">
        <f>[38]Agosto!$H$11</f>
        <v>16.2</v>
      </c>
      <c r="I42" s="15">
        <f>[38]Agosto!$H$12</f>
        <v>15.48</v>
      </c>
      <c r="J42" s="15">
        <f>[38]Agosto!$H$13</f>
        <v>17.64</v>
      </c>
      <c r="K42" s="15">
        <f>[38]Agosto!$H$14</f>
        <v>10.44</v>
      </c>
      <c r="L42" s="15">
        <f>[38]Agosto!$H$15</f>
        <v>11.16</v>
      </c>
      <c r="M42" s="15">
        <f>[38]Agosto!$H$16</f>
        <v>11.16</v>
      </c>
      <c r="N42" s="15">
        <f>[38]Agosto!$H$17</f>
        <v>14.4</v>
      </c>
      <c r="O42" s="15">
        <f>[38]Agosto!$H$18</f>
        <v>13.68</v>
      </c>
      <c r="P42" s="15">
        <f>[38]Agosto!$H$19</f>
        <v>12.96</v>
      </c>
      <c r="Q42" s="15">
        <f>[38]Agosto!$H$20</f>
        <v>9.7200000000000006</v>
      </c>
      <c r="R42" s="15">
        <f>[38]Agosto!$H$21</f>
        <v>15.840000000000002</v>
      </c>
      <c r="S42" s="15">
        <f>[38]Agosto!$H$22</f>
        <v>15.840000000000002</v>
      </c>
      <c r="T42" s="15">
        <f>[38]Agosto!$H$23</f>
        <v>12.24</v>
      </c>
      <c r="U42" s="15">
        <f>[38]Agosto!$H$24</f>
        <v>20.52</v>
      </c>
      <c r="V42" s="15">
        <f>[38]Agosto!$H$25</f>
        <v>15.48</v>
      </c>
      <c r="W42" s="15">
        <f>[38]Agosto!$H$26</f>
        <v>10.8</v>
      </c>
      <c r="X42" s="15">
        <f>[38]Agosto!$H$27</f>
        <v>11.520000000000001</v>
      </c>
      <c r="Y42" s="15">
        <f>[38]Agosto!$H$28</f>
        <v>35.64</v>
      </c>
      <c r="Z42" s="15">
        <f>[38]Agosto!$H$29</f>
        <v>20.16</v>
      </c>
      <c r="AA42" s="15">
        <f>[38]Agosto!$H$30</f>
        <v>17.64</v>
      </c>
      <c r="AB42" s="15">
        <f>[38]Agosto!$H$31</f>
        <v>14.76</v>
      </c>
      <c r="AC42" s="15">
        <f>[38]Agosto!$H$32</f>
        <v>15.840000000000002</v>
      </c>
      <c r="AD42" s="15">
        <f>[38]Agosto!$H$33</f>
        <v>18</v>
      </c>
      <c r="AE42" s="15">
        <f>[38]Agosto!$H$34</f>
        <v>21.96</v>
      </c>
      <c r="AF42" s="15">
        <f>[38]Agosto!$H$35</f>
        <v>27</v>
      </c>
      <c r="AG42" s="22">
        <f>MAX(B42:AF42)</f>
        <v>35.64</v>
      </c>
      <c r="AH42" s="100">
        <f t="shared" si="6"/>
        <v>15.35225806451613</v>
      </c>
    </row>
    <row r="43" spans="1:34" ht="17.100000000000001" customHeight="1" x14ac:dyDescent="0.2">
      <c r="A43" s="89" t="s">
        <v>155</v>
      </c>
      <c r="B43" s="15">
        <f>[39]Agosto!$H$5</f>
        <v>19.8</v>
      </c>
      <c r="C43" s="15">
        <f>[39]Agosto!$H$6</f>
        <v>21.240000000000002</v>
      </c>
      <c r="D43" s="15">
        <f>[39]Agosto!$H$7</f>
        <v>16.559999999999999</v>
      </c>
      <c r="E43" s="15">
        <f>[39]Agosto!$H$8</f>
        <v>12.6</v>
      </c>
      <c r="F43" s="15">
        <f>[39]Agosto!$H$9</f>
        <v>15.48</v>
      </c>
      <c r="G43" s="15">
        <f>[39]Agosto!$H$10</f>
        <v>15.840000000000002</v>
      </c>
      <c r="H43" s="15">
        <f>[39]Agosto!$H$11</f>
        <v>27</v>
      </c>
      <c r="I43" s="15">
        <f>[39]Agosto!$H$12</f>
        <v>22.32</v>
      </c>
      <c r="J43" s="15">
        <f>[39]Agosto!$H$13</f>
        <v>29.16</v>
      </c>
      <c r="K43" s="15">
        <f>[39]Agosto!$H$14</f>
        <v>15.120000000000001</v>
      </c>
      <c r="L43" s="15">
        <f>[39]Agosto!$H$15</f>
        <v>12.6</v>
      </c>
      <c r="M43" s="15">
        <f>[39]Agosto!$H$16</f>
        <v>17.28</v>
      </c>
      <c r="N43" s="15">
        <f>[39]Agosto!$H$17</f>
        <v>24.840000000000003</v>
      </c>
      <c r="O43" s="15">
        <f>[39]Agosto!$H$18</f>
        <v>23.400000000000002</v>
      </c>
      <c r="P43" s="15">
        <f>[39]Agosto!$H$19</f>
        <v>25.56</v>
      </c>
      <c r="Q43" s="15">
        <f>[39]Agosto!$H$20</f>
        <v>18</v>
      </c>
      <c r="R43" s="15">
        <f>[39]Agosto!$H$21</f>
        <v>23.040000000000003</v>
      </c>
      <c r="S43" s="15">
        <f>[39]Agosto!$H$22</f>
        <v>24.840000000000003</v>
      </c>
      <c r="T43" s="15">
        <f>[39]Agosto!$H$23</f>
        <v>29.16</v>
      </c>
      <c r="U43" s="15">
        <f>[39]Agosto!$H$24</f>
        <v>29.880000000000003</v>
      </c>
      <c r="V43" s="15">
        <f>[39]Agosto!$H$25</f>
        <v>28.44</v>
      </c>
      <c r="W43" s="15">
        <f>[39]Agosto!$H$26</f>
        <v>15.48</v>
      </c>
      <c r="X43" s="15">
        <f>[39]Agosto!$H$27</f>
        <v>25.56</v>
      </c>
      <c r="Y43" s="15">
        <f>[39]Agosto!$H$28</f>
        <v>39.6</v>
      </c>
      <c r="Z43" s="15">
        <f>[39]Agosto!$H$29</f>
        <v>42.12</v>
      </c>
      <c r="AA43" s="15">
        <f>[39]Agosto!$H$30</f>
        <v>21.96</v>
      </c>
      <c r="AB43" s="15">
        <f>[39]Agosto!$H$31</f>
        <v>21.96</v>
      </c>
      <c r="AC43" s="15">
        <f>[39]Agosto!$H$32</f>
        <v>27.36</v>
      </c>
      <c r="AD43" s="15">
        <f>[39]Agosto!$H$33</f>
        <v>32.04</v>
      </c>
      <c r="AE43" s="15">
        <f>[39]Agosto!$H$34</f>
        <v>25.56</v>
      </c>
      <c r="AF43" s="15">
        <f>[39]Agosto!$H$35</f>
        <v>27</v>
      </c>
      <c r="AG43" s="22">
        <f t="shared" si="7"/>
        <v>42.12</v>
      </c>
      <c r="AH43" s="100">
        <f t="shared" si="6"/>
        <v>23.5741935483871</v>
      </c>
    </row>
    <row r="44" spans="1:34" ht="17.100000000000001" customHeight="1" x14ac:dyDescent="0.2">
      <c r="A44" s="89" t="s">
        <v>156</v>
      </c>
      <c r="B44" s="15">
        <f>[40]Agosto!$H$5</f>
        <v>8.2799999999999994</v>
      </c>
      <c r="C44" s="15">
        <f>[40]Agosto!$H$6</f>
        <v>12.96</v>
      </c>
      <c r="D44" s="15">
        <f>[40]Agosto!$H$7</f>
        <v>14.04</v>
      </c>
      <c r="E44" s="15">
        <f>[40]Agosto!$H$8</f>
        <v>9</v>
      </c>
      <c r="F44" s="15">
        <f>[40]Agosto!$H$9</f>
        <v>10.44</v>
      </c>
      <c r="G44" s="15">
        <f>[40]Agosto!$H$10</f>
        <v>8.2799999999999994</v>
      </c>
      <c r="H44" s="15">
        <f>[40]Agosto!$H$11</f>
        <v>15.120000000000001</v>
      </c>
      <c r="I44" s="15">
        <f>[40]Agosto!$H$12</f>
        <v>24.12</v>
      </c>
      <c r="J44" s="15">
        <f>[40]Agosto!$H$13</f>
        <v>18</v>
      </c>
      <c r="K44" s="15">
        <f>[40]Agosto!$H$14</f>
        <v>9.7200000000000006</v>
      </c>
      <c r="L44" s="15">
        <f>[40]Agosto!$H$15</f>
        <v>8.2799999999999994</v>
      </c>
      <c r="M44" s="15">
        <f>[40]Agosto!$H$16</f>
        <v>12.24</v>
      </c>
      <c r="N44" s="15">
        <f>[40]Agosto!$H$17</f>
        <v>18.36</v>
      </c>
      <c r="O44" s="15">
        <f>[40]Agosto!$H$18</f>
        <v>14.4</v>
      </c>
      <c r="P44" s="15">
        <f>[40]Agosto!$H$19</f>
        <v>11.520000000000001</v>
      </c>
      <c r="Q44" s="15">
        <f>[40]Agosto!$H$20</f>
        <v>24.48</v>
      </c>
      <c r="R44" s="15">
        <f>[40]Agosto!$H$21</f>
        <v>19.079999999999998</v>
      </c>
      <c r="S44" s="15">
        <f>[40]Agosto!$H$22</f>
        <v>22.68</v>
      </c>
      <c r="T44" s="15">
        <f>[40]Agosto!$H$23</f>
        <v>16.2</v>
      </c>
      <c r="U44" s="15">
        <f>[40]Agosto!$H$24</f>
        <v>13.32</v>
      </c>
      <c r="V44" s="15">
        <f>[40]Agosto!$H$25</f>
        <v>13.68</v>
      </c>
      <c r="W44" s="15">
        <f>[40]Agosto!$H$26</f>
        <v>9</v>
      </c>
      <c r="X44" s="15">
        <f>[40]Agosto!$H$27</f>
        <v>15.840000000000002</v>
      </c>
      <c r="Y44" s="15">
        <f>[40]Agosto!$H$28</f>
        <v>27</v>
      </c>
      <c r="Z44" s="15">
        <f>[40]Agosto!$H$29</f>
        <v>21.6</v>
      </c>
      <c r="AA44" s="15">
        <f>[40]Agosto!$H$30</f>
        <v>15.840000000000002</v>
      </c>
      <c r="AB44" s="15">
        <f>[40]Agosto!$H$31</f>
        <v>15.48</v>
      </c>
      <c r="AC44" s="15">
        <f>[40]Agosto!$H$32</f>
        <v>21.96</v>
      </c>
      <c r="AD44" s="15">
        <f>[40]Agosto!$H$33</f>
        <v>19.079999999999998</v>
      </c>
      <c r="AE44" s="15">
        <f>[40]Agosto!$H$34</f>
        <v>19.8</v>
      </c>
      <c r="AF44" s="15">
        <f>[40]Agosto!$H$35</f>
        <v>21.6</v>
      </c>
      <c r="AG44" s="22">
        <f t="shared" si="7"/>
        <v>27</v>
      </c>
      <c r="AH44" s="100">
        <f t="shared" si="6"/>
        <v>15.851612903225808</v>
      </c>
    </row>
    <row r="45" spans="1:34" ht="17.100000000000001" customHeight="1" x14ac:dyDescent="0.2">
      <c r="A45" s="89" t="s">
        <v>157</v>
      </c>
      <c r="B45" s="15">
        <f>[41]Agosto!$H$5</f>
        <v>8.64</v>
      </c>
      <c r="C45" s="15">
        <f>[41]Agosto!$H$6</f>
        <v>15.48</v>
      </c>
      <c r="D45" s="15">
        <f>[41]Agosto!$H$7</f>
        <v>16.559999999999999</v>
      </c>
      <c r="E45" s="15">
        <f>[41]Agosto!$H$8</f>
        <v>13.32</v>
      </c>
      <c r="F45" s="15">
        <f>[41]Agosto!$H$9</f>
        <v>7.9200000000000008</v>
      </c>
      <c r="G45" s="15">
        <f>[41]Agosto!$H$10</f>
        <v>7.5600000000000005</v>
      </c>
      <c r="H45" s="15">
        <f>[41]Agosto!$H$11</f>
        <v>15.840000000000002</v>
      </c>
      <c r="I45" s="15">
        <f>[41]Agosto!$H$12</f>
        <v>17.64</v>
      </c>
      <c r="J45" s="15">
        <f>[41]Agosto!$H$13</f>
        <v>0</v>
      </c>
      <c r="K45" s="15">
        <f>[41]Agosto!$H$14</f>
        <v>0</v>
      </c>
      <c r="L45" s="15">
        <f>[41]Agosto!$H$15</f>
        <v>0</v>
      </c>
      <c r="M45" s="15">
        <f>[41]Agosto!$H$16</f>
        <v>0</v>
      </c>
      <c r="N45" s="15">
        <f>[41]Agosto!$H$17</f>
        <v>0</v>
      </c>
      <c r="O45" s="15">
        <f>[41]Agosto!$H$18</f>
        <v>0</v>
      </c>
      <c r="P45" s="15">
        <f>[41]Agosto!$H$19</f>
        <v>0</v>
      </c>
      <c r="Q45" s="15">
        <f>[41]Agosto!$H$20</f>
        <v>0</v>
      </c>
      <c r="R45" s="15">
        <f>[41]Agosto!$H$21</f>
        <v>0</v>
      </c>
      <c r="S45" s="15">
        <f>[41]Agosto!$H$22</f>
        <v>0</v>
      </c>
      <c r="T45" s="15">
        <f>[41]Agosto!$H$23</f>
        <v>0</v>
      </c>
      <c r="U45" s="15">
        <f>[41]Agosto!$H$24</f>
        <v>0</v>
      </c>
      <c r="V45" s="15">
        <f>[41]Agosto!$H$25</f>
        <v>18.36</v>
      </c>
      <c r="W45" s="15">
        <f>[41]Agosto!$H$26</f>
        <v>23.040000000000003</v>
      </c>
      <c r="X45" s="15">
        <f>[41]Agosto!$H$27</f>
        <v>20.16</v>
      </c>
      <c r="Y45" s="15">
        <f>[41]Agosto!$H$28</f>
        <v>33.840000000000003</v>
      </c>
      <c r="Z45" s="15">
        <f>[41]Agosto!$H$29</f>
        <v>19.440000000000001</v>
      </c>
      <c r="AA45" s="15">
        <f>[41]Agosto!$H$30</f>
        <v>17.64</v>
      </c>
      <c r="AB45" s="15">
        <f>[41]Agosto!$H$31</f>
        <v>14.4</v>
      </c>
      <c r="AC45" s="15">
        <f>[41]Agosto!$H$32</f>
        <v>18</v>
      </c>
      <c r="AD45" s="15">
        <f>[41]Agosto!$H$33</f>
        <v>21.6</v>
      </c>
      <c r="AE45" s="15">
        <f>[41]Agosto!$H$34</f>
        <v>29.16</v>
      </c>
      <c r="AF45" s="15">
        <f>[41]Agosto!$H$35</f>
        <v>23.759999999999998</v>
      </c>
      <c r="AG45" s="22">
        <f t="shared" si="7"/>
        <v>33.840000000000003</v>
      </c>
      <c r="AH45" s="100">
        <f t="shared" si="6"/>
        <v>11.043870967741938</v>
      </c>
    </row>
    <row r="46" spans="1:34" ht="17.100000000000001" customHeight="1" x14ac:dyDescent="0.2">
      <c r="A46" s="89" t="s">
        <v>158</v>
      </c>
      <c r="B46" s="15">
        <f>[42]Agosto!$H$5</f>
        <v>7.2</v>
      </c>
      <c r="C46" s="15">
        <f>[42]Agosto!$H$6</f>
        <v>7.2</v>
      </c>
      <c r="D46" s="15">
        <f>[42]Agosto!$H$7</f>
        <v>19.079999999999998</v>
      </c>
      <c r="E46" s="15">
        <f>[42]Agosto!$H$8</f>
        <v>18</v>
      </c>
      <c r="F46" s="15">
        <f>[42]Agosto!$H$9</f>
        <v>13.32</v>
      </c>
      <c r="G46" s="15">
        <f>[42]Agosto!$H$10</f>
        <v>12.6</v>
      </c>
      <c r="H46" s="15">
        <f>[42]Agosto!$H$11</f>
        <v>8.2799999999999994</v>
      </c>
      <c r="I46" s="15">
        <f>[42]Agosto!$H$12</f>
        <v>16.2</v>
      </c>
      <c r="J46" s="15">
        <f>[42]Agosto!$H$13</f>
        <v>13.68</v>
      </c>
      <c r="K46" s="15">
        <f>[42]Agosto!$H$14</f>
        <v>11.520000000000001</v>
      </c>
      <c r="L46" s="15">
        <f>[42]Agosto!$H$15</f>
        <v>9.7200000000000006</v>
      </c>
      <c r="M46" s="15">
        <f>[42]Agosto!$H$16</f>
        <v>11.16</v>
      </c>
      <c r="N46" s="15">
        <f>[42]Agosto!$H$17</f>
        <v>8.2799999999999994</v>
      </c>
      <c r="O46" s="15">
        <f>[42]Agosto!$H$18</f>
        <v>12.6</v>
      </c>
      <c r="P46" s="15">
        <f>[42]Agosto!$H$19</f>
        <v>13.32</v>
      </c>
      <c r="Q46" s="15">
        <f>[42]Agosto!$H$20</f>
        <v>13.68</v>
      </c>
      <c r="R46" s="15">
        <f>[42]Agosto!$H$21</f>
        <v>13.32</v>
      </c>
      <c r="S46" s="15">
        <f>[42]Agosto!$H$22</f>
        <v>11.16</v>
      </c>
      <c r="T46" s="15">
        <f>[42]Agosto!$H$23</f>
        <v>15.840000000000002</v>
      </c>
      <c r="U46" s="15">
        <f>[42]Agosto!$H$24</f>
        <v>18.36</v>
      </c>
      <c r="V46" s="15">
        <f>[42]Agosto!$H$25</f>
        <v>12.96</v>
      </c>
      <c r="W46" s="15">
        <f>[42]Agosto!$H$26</f>
        <v>14.4</v>
      </c>
      <c r="X46" s="15">
        <f>[42]Agosto!$H$27</f>
        <v>14.4</v>
      </c>
      <c r="Y46" s="15">
        <f>[42]Agosto!$H$28</f>
        <v>24.12</v>
      </c>
      <c r="Z46" s="15">
        <f>[42]Agosto!$H$29</f>
        <v>20.88</v>
      </c>
      <c r="AA46" s="15">
        <f>[42]Agosto!$H$30</f>
        <v>20.16</v>
      </c>
      <c r="AB46" s="15">
        <f>[42]Agosto!$H$31</f>
        <v>11.520000000000001</v>
      </c>
      <c r="AC46" s="15">
        <f>[42]Agosto!$H$32</f>
        <v>10.8</v>
      </c>
      <c r="AD46" s="15">
        <f>[42]Agosto!$H$33</f>
        <v>13.32</v>
      </c>
      <c r="AE46" s="15">
        <f>[42]Agosto!$H$34</f>
        <v>17.28</v>
      </c>
      <c r="AF46" s="15">
        <f>[42]Agosto!$H$35</f>
        <v>20.52</v>
      </c>
      <c r="AG46" s="22">
        <f t="shared" si="7"/>
        <v>24.12</v>
      </c>
      <c r="AH46" s="100">
        <f t="shared" si="6"/>
        <v>14.028387096774189</v>
      </c>
    </row>
    <row r="47" spans="1:34" ht="17.100000000000001" customHeight="1" x14ac:dyDescent="0.2">
      <c r="A47" s="89" t="s">
        <v>159</v>
      </c>
      <c r="B47" s="15">
        <f>[43]Agosto!$H$5</f>
        <v>11.879999999999999</v>
      </c>
      <c r="C47" s="15">
        <f>[43]Agosto!$H$6</f>
        <v>11.520000000000001</v>
      </c>
      <c r="D47" s="15">
        <f>[43]Agosto!$H$7</f>
        <v>14.4</v>
      </c>
      <c r="E47" s="15">
        <f>[43]Agosto!$H$8</f>
        <v>16.920000000000002</v>
      </c>
      <c r="F47" s="15">
        <f>[43]Agosto!$H$9</f>
        <v>16.2</v>
      </c>
      <c r="G47" s="15">
        <f>[43]Agosto!$H$10</f>
        <v>15.840000000000002</v>
      </c>
      <c r="H47" s="15">
        <f>[43]Agosto!$H$11</f>
        <v>13.32</v>
      </c>
      <c r="I47" s="15">
        <f>[43]Agosto!$H$12</f>
        <v>20.16</v>
      </c>
      <c r="J47" s="15">
        <f>[43]Agosto!$H$13</f>
        <v>24.48</v>
      </c>
      <c r="K47" s="15">
        <f>[43]Agosto!$H$14</f>
        <v>14.76</v>
      </c>
      <c r="L47" s="15">
        <f>[43]Agosto!$H$15</f>
        <v>10.08</v>
      </c>
      <c r="M47" s="15">
        <f>[43]Agosto!$H$16</f>
        <v>10.08</v>
      </c>
      <c r="N47" s="15">
        <f>[43]Agosto!$H$17</f>
        <v>12.24</v>
      </c>
      <c r="O47" s="15">
        <f>[43]Agosto!$H$18</f>
        <v>11.520000000000001</v>
      </c>
      <c r="P47" s="15">
        <f>[43]Agosto!$H$19</f>
        <v>16.920000000000002</v>
      </c>
      <c r="Q47" s="15">
        <f>[43]Agosto!$H$20</f>
        <v>19.079999999999998</v>
      </c>
      <c r="R47" s="15">
        <f>[43]Agosto!$H$21</f>
        <v>12.24</v>
      </c>
      <c r="S47" s="15">
        <f>[43]Agosto!$H$22</f>
        <v>15.840000000000002</v>
      </c>
      <c r="T47" s="15">
        <f>[43]Agosto!$H$23</f>
        <v>14.76</v>
      </c>
      <c r="U47" s="15">
        <f>[43]Agosto!$H$24</f>
        <v>18</v>
      </c>
      <c r="V47" s="15">
        <f>[43]Agosto!$H$25</f>
        <v>13.32</v>
      </c>
      <c r="W47" s="15">
        <f>[43]Agosto!$H$26</f>
        <v>18.720000000000002</v>
      </c>
      <c r="X47" s="15">
        <f>[43]Agosto!$H$27</f>
        <v>15.120000000000001</v>
      </c>
      <c r="Y47" s="15">
        <f>[43]Agosto!$H$28</f>
        <v>23.400000000000002</v>
      </c>
      <c r="Z47" s="15">
        <f>[43]Agosto!$H$29</f>
        <v>34.56</v>
      </c>
      <c r="AA47" s="15">
        <f>[43]Agosto!$H$30</f>
        <v>20.88</v>
      </c>
      <c r="AB47" s="15">
        <f>[43]Agosto!$H$31</f>
        <v>12.6</v>
      </c>
      <c r="AC47" s="15">
        <f>[43]Agosto!$H$32</f>
        <v>12.96</v>
      </c>
      <c r="AD47" s="15">
        <f>[43]Agosto!$H$33</f>
        <v>15.48</v>
      </c>
      <c r="AE47" s="15">
        <f>[43]Agosto!$H$34</f>
        <v>17.64</v>
      </c>
      <c r="AF47" s="15">
        <f>[43]Agosto!$H$35</f>
        <v>21.96</v>
      </c>
      <c r="AG47" s="22">
        <f t="shared" si="7"/>
        <v>34.56</v>
      </c>
      <c r="AH47" s="100">
        <f t="shared" si="6"/>
        <v>16.350967741935484</v>
      </c>
    </row>
    <row r="48" spans="1:34" ht="17.100000000000001" customHeight="1" x14ac:dyDescent="0.2">
      <c r="A48" s="89" t="s">
        <v>160</v>
      </c>
      <c r="B48" s="15">
        <f>[44]Agosto!$H$5</f>
        <v>14.76</v>
      </c>
      <c r="C48" s="15">
        <f>[44]Agosto!$H$6</f>
        <v>19.8</v>
      </c>
      <c r="D48" s="15">
        <f>[44]Agosto!$H$7</f>
        <v>25.56</v>
      </c>
      <c r="E48" s="15">
        <f>[44]Agosto!$H$8</f>
        <v>25.56</v>
      </c>
      <c r="F48" s="15">
        <f>[44]Agosto!$H$9</f>
        <v>18</v>
      </c>
      <c r="G48" s="15">
        <f>[44]Agosto!$H$10</f>
        <v>19.8</v>
      </c>
      <c r="H48" s="15">
        <f>[44]Agosto!$H$11</f>
        <v>19.8</v>
      </c>
      <c r="I48" s="15">
        <f>[44]Agosto!$H$12</f>
        <v>23.400000000000002</v>
      </c>
      <c r="J48" s="15">
        <f>[44]Agosto!$H$13</f>
        <v>23.040000000000003</v>
      </c>
      <c r="K48" s="15">
        <f>[44]Agosto!$H$14</f>
        <v>14.04</v>
      </c>
      <c r="L48" s="15">
        <f>[44]Agosto!$H$15</f>
        <v>12.24</v>
      </c>
      <c r="M48" s="15">
        <f>[44]Agosto!$H$16</f>
        <v>17.28</v>
      </c>
      <c r="N48" s="15">
        <f>[44]Agosto!$H$17</f>
        <v>20.88</v>
      </c>
      <c r="O48" s="15">
        <f>[44]Agosto!$H$18</f>
        <v>16.2</v>
      </c>
      <c r="P48" s="15">
        <f>[44]Agosto!$H$19</f>
        <v>14.4</v>
      </c>
      <c r="Q48" s="15">
        <f>[44]Agosto!$H$20</f>
        <v>21.240000000000002</v>
      </c>
      <c r="R48" s="15">
        <f>[44]Agosto!$H$21</f>
        <v>26.64</v>
      </c>
      <c r="S48" s="15">
        <f>[44]Agosto!$H$22</f>
        <v>30.240000000000002</v>
      </c>
      <c r="T48" s="15">
        <f>[44]Agosto!$H$23</f>
        <v>18.720000000000002</v>
      </c>
      <c r="U48" s="15">
        <f>[44]Agosto!$H$24</f>
        <v>17.64</v>
      </c>
      <c r="V48" s="15">
        <f>[44]Agosto!$H$25</f>
        <v>18.720000000000002</v>
      </c>
      <c r="W48" s="15">
        <f>[44]Agosto!$H$26</f>
        <v>14.04</v>
      </c>
      <c r="X48" s="15">
        <f>[44]Agosto!$H$27</f>
        <v>22.68</v>
      </c>
      <c r="Y48" s="15">
        <f>[44]Agosto!$H$28</f>
        <v>21.96</v>
      </c>
      <c r="Z48" s="15">
        <f>[44]Agosto!$H$29</f>
        <v>25.92</v>
      </c>
      <c r="AA48" s="15">
        <f>[44]Agosto!$H$30</f>
        <v>19.8</v>
      </c>
      <c r="AB48" s="15">
        <f>[44]Agosto!$H$31</f>
        <v>27.720000000000002</v>
      </c>
      <c r="AC48" s="15">
        <f>[44]Agosto!$H$32</f>
        <v>32.76</v>
      </c>
      <c r="AD48" s="15">
        <f>[44]Agosto!$H$33</f>
        <v>20.52</v>
      </c>
      <c r="AE48" s="15">
        <f>[44]Agosto!$H$34</f>
        <v>25.92</v>
      </c>
      <c r="AF48" s="15">
        <f>[44]Agosto!$H$35</f>
        <v>22.32</v>
      </c>
      <c r="AG48" s="22">
        <f>MAX(B48:AF48)</f>
        <v>32.76</v>
      </c>
      <c r="AH48" s="100">
        <f t="shared" si="6"/>
        <v>21.019354838709678</v>
      </c>
    </row>
    <row r="49" spans="1:35" ht="17.100000000000001" customHeight="1" x14ac:dyDescent="0.2">
      <c r="A49" s="89" t="s">
        <v>161</v>
      </c>
      <c r="B49" s="15">
        <f>[45]Agosto!$H$5</f>
        <v>12.6</v>
      </c>
      <c r="C49" s="15">
        <f>[45]Agosto!$H$6</f>
        <v>14.4</v>
      </c>
      <c r="D49" s="15">
        <f>[45]Agosto!$H$7</f>
        <v>19.440000000000001</v>
      </c>
      <c r="E49" s="15">
        <f>[45]Agosto!$H$8</f>
        <v>23.040000000000003</v>
      </c>
      <c r="F49" s="15">
        <f>[45]Agosto!$H$9</f>
        <v>16.920000000000002</v>
      </c>
      <c r="G49" s="15">
        <f>[45]Agosto!$H$10</f>
        <v>18.720000000000002</v>
      </c>
      <c r="H49" s="15">
        <f>[45]Agosto!$H$11</f>
        <v>13.32</v>
      </c>
      <c r="I49" s="15">
        <f>[45]Agosto!$H$12</f>
        <v>26.28</v>
      </c>
      <c r="J49" s="15">
        <f>[45]Agosto!$H$13</f>
        <v>19.440000000000001</v>
      </c>
      <c r="K49" s="15">
        <f>[45]Agosto!$H$14</f>
        <v>12.6</v>
      </c>
      <c r="L49" s="15">
        <f>[45]Agosto!$H$15</f>
        <v>15.120000000000001</v>
      </c>
      <c r="M49" s="15">
        <f>[45]Agosto!$H$16</f>
        <v>10.8</v>
      </c>
      <c r="N49" s="15">
        <f>[45]Agosto!$H$17</f>
        <v>17.28</v>
      </c>
      <c r="O49" s="15">
        <f>[45]Agosto!$H$18</f>
        <v>11.16</v>
      </c>
      <c r="P49" s="15">
        <f>[45]Agosto!$H$19</f>
        <v>15.840000000000002</v>
      </c>
      <c r="Q49" s="15">
        <f>[45]Agosto!$H$20</f>
        <v>20.52</v>
      </c>
      <c r="R49" s="15">
        <f>[45]Agosto!$H$21</f>
        <v>17.64</v>
      </c>
      <c r="S49" s="15">
        <f>[45]Agosto!$H$22</f>
        <v>17.28</v>
      </c>
      <c r="T49" s="15">
        <f>[45]Agosto!$H$23</f>
        <v>17.28</v>
      </c>
      <c r="U49" s="15">
        <f>[45]Agosto!$H$24</f>
        <v>20.88</v>
      </c>
      <c r="V49" s="15">
        <f>[45]Agosto!$H$25</f>
        <v>16.559999999999999</v>
      </c>
      <c r="W49" s="15">
        <f>[45]Agosto!$H$26</f>
        <v>18.36</v>
      </c>
      <c r="X49" s="15">
        <f>[45]Agosto!$H$27</f>
        <v>18.36</v>
      </c>
      <c r="Y49" s="15">
        <f>[45]Agosto!$H$28</f>
        <v>26.28</v>
      </c>
      <c r="Z49" s="15">
        <f>[45]Agosto!$H$29</f>
        <v>21.96</v>
      </c>
      <c r="AA49" s="15">
        <f>[45]Agosto!$H$30</f>
        <v>17.28</v>
      </c>
      <c r="AB49" s="15">
        <f>[45]Agosto!$H$31</f>
        <v>16.2</v>
      </c>
      <c r="AC49" s="15">
        <f>[45]Agosto!$H$32</f>
        <v>23.040000000000003</v>
      </c>
      <c r="AD49" s="15">
        <f>[45]Agosto!$H$33</f>
        <v>21.6</v>
      </c>
      <c r="AE49" s="15">
        <f>[45]Agosto!$H$34</f>
        <v>24.48</v>
      </c>
      <c r="AF49" s="15">
        <f>[45]Agosto!$H$35</f>
        <v>26.28</v>
      </c>
      <c r="AG49" s="22">
        <f>MAX(B49:AF49)</f>
        <v>26.28</v>
      </c>
      <c r="AH49" s="100">
        <f t="shared" si="6"/>
        <v>18.418064516129032</v>
      </c>
    </row>
    <row r="50" spans="1:35" s="5" customFormat="1" ht="17.100000000000001" customHeight="1" x14ac:dyDescent="0.2">
      <c r="A50" s="92" t="s">
        <v>33</v>
      </c>
      <c r="B50" s="19">
        <f t="shared" ref="B50:AG50" si="8">MAX(B5:B49)</f>
        <v>21.96</v>
      </c>
      <c r="C50" s="19">
        <f t="shared" si="8"/>
        <v>22.32</v>
      </c>
      <c r="D50" s="19">
        <f t="shared" si="8"/>
        <v>28.44</v>
      </c>
      <c r="E50" s="19">
        <f t="shared" si="8"/>
        <v>27</v>
      </c>
      <c r="F50" s="19">
        <f t="shared" si="8"/>
        <v>23.759999999999998</v>
      </c>
      <c r="G50" s="19">
        <f t="shared" si="8"/>
        <v>26.64</v>
      </c>
      <c r="H50" s="19">
        <f t="shared" si="8"/>
        <v>27.720000000000002</v>
      </c>
      <c r="I50" s="19">
        <f t="shared" si="8"/>
        <v>28.8</v>
      </c>
      <c r="J50" s="19">
        <f t="shared" si="8"/>
        <v>33.840000000000003</v>
      </c>
      <c r="K50" s="19">
        <f t="shared" si="8"/>
        <v>24.48</v>
      </c>
      <c r="L50" s="19">
        <f t="shared" si="8"/>
        <v>20.88</v>
      </c>
      <c r="M50" s="19">
        <f t="shared" si="8"/>
        <v>20.52</v>
      </c>
      <c r="N50" s="19">
        <f t="shared" si="8"/>
        <v>28.8</v>
      </c>
      <c r="O50" s="19">
        <f t="shared" si="8"/>
        <v>36.36</v>
      </c>
      <c r="P50" s="19">
        <f t="shared" si="8"/>
        <v>28.44</v>
      </c>
      <c r="Q50" s="19">
        <f t="shared" si="8"/>
        <v>30.6</v>
      </c>
      <c r="R50" s="19">
        <f t="shared" si="8"/>
        <v>26.64</v>
      </c>
      <c r="S50" s="19">
        <f t="shared" si="8"/>
        <v>30.240000000000002</v>
      </c>
      <c r="T50" s="19">
        <f t="shared" si="8"/>
        <v>29.52</v>
      </c>
      <c r="U50" s="19">
        <f t="shared" si="8"/>
        <v>31.680000000000003</v>
      </c>
      <c r="V50" s="19">
        <f t="shared" si="8"/>
        <v>28.44</v>
      </c>
      <c r="W50" s="19">
        <f t="shared" si="8"/>
        <v>29.16</v>
      </c>
      <c r="X50" s="19">
        <f t="shared" si="8"/>
        <v>25.56</v>
      </c>
      <c r="Y50" s="19">
        <f t="shared" si="8"/>
        <v>39.6</v>
      </c>
      <c r="Z50" s="19">
        <f t="shared" si="8"/>
        <v>42.12</v>
      </c>
      <c r="AA50" s="19">
        <f t="shared" si="8"/>
        <v>42.84</v>
      </c>
      <c r="AB50" s="19">
        <f t="shared" si="8"/>
        <v>28.08</v>
      </c>
      <c r="AC50" s="19">
        <f t="shared" si="8"/>
        <v>32.76</v>
      </c>
      <c r="AD50" s="19">
        <f t="shared" si="8"/>
        <v>34.56</v>
      </c>
      <c r="AE50" s="19">
        <f t="shared" si="8"/>
        <v>29.16</v>
      </c>
      <c r="AF50" s="19">
        <f t="shared" si="8"/>
        <v>29.52</v>
      </c>
      <c r="AG50" s="22">
        <f t="shared" si="8"/>
        <v>42.84</v>
      </c>
      <c r="AH50" s="103">
        <f>AVERAGE(AH5:AH49)</f>
        <v>16.047475311192333</v>
      </c>
    </row>
    <row r="51" spans="1:35" x14ac:dyDescent="0.2">
      <c r="A51" s="63"/>
      <c r="B51" s="64"/>
      <c r="C51" s="64"/>
      <c r="D51" s="64" t="s">
        <v>136</v>
      </c>
      <c r="E51" s="64"/>
      <c r="F51" s="64"/>
      <c r="G51" s="64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6"/>
      <c r="AE51" s="104" t="s">
        <v>51</v>
      </c>
      <c r="AF51" s="105"/>
      <c r="AG51" s="72"/>
      <c r="AH51" s="75"/>
    </row>
    <row r="52" spans="1:35" x14ac:dyDescent="0.2">
      <c r="A52" s="63"/>
      <c r="B52" s="65" t="s">
        <v>137</v>
      </c>
      <c r="C52" s="65"/>
      <c r="D52" s="65"/>
      <c r="E52" s="65"/>
      <c r="F52" s="65"/>
      <c r="G52" s="65"/>
      <c r="H52" s="65"/>
      <c r="I52" s="65"/>
      <c r="J52" s="79"/>
      <c r="K52" s="79"/>
      <c r="L52" s="79"/>
      <c r="M52" s="79" t="s">
        <v>49</v>
      </c>
      <c r="N52" s="79"/>
      <c r="O52" s="79"/>
      <c r="P52" s="79"/>
      <c r="Q52" s="79"/>
      <c r="R52" s="79"/>
      <c r="S52" s="79"/>
      <c r="T52" s="131" t="s">
        <v>132</v>
      </c>
      <c r="U52" s="131"/>
      <c r="V52" s="131"/>
      <c r="W52" s="131"/>
      <c r="X52" s="131"/>
      <c r="Y52" s="79"/>
      <c r="Z52" s="79"/>
      <c r="AA52" s="79"/>
      <c r="AB52" s="79"/>
      <c r="AC52" s="79"/>
      <c r="AD52" s="79"/>
      <c r="AE52" s="79"/>
      <c r="AF52" s="105"/>
      <c r="AG52" s="72"/>
      <c r="AH52" s="68"/>
    </row>
    <row r="53" spans="1:35" x14ac:dyDescent="0.2">
      <c r="A53" s="67"/>
      <c r="B53" s="79"/>
      <c r="C53" s="79"/>
      <c r="D53" s="79"/>
      <c r="E53" s="79"/>
      <c r="F53" s="79"/>
      <c r="G53" s="79"/>
      <c r="H53" s="79"/>
      <c r="I53" s="79"/>
      <c r="J53" s="80"/>
      <c r="K53" s="80"/>
      <c r="L53" s="80"/>
      <c r="M53" s="80" t="s">
        <v>50</v>
      </c>
      <c r="N53" s="80"/>
      <c r="O53" s="80"/>
      <c r="P53" s="80"/>
      <c r="Q53" s="79"/>
      <c r="R53" s="79"/>
      <c r="S53" s="79"/>
      <c r="T53" s="132" t="s">
        <v>133</v>
      </c>
      <c r="U53" s="132"/>
      <c r="V53" s="132"/>
      <c r="W53" s="132"/>
      <c r="X53" s="132"/>
      <c r="Y53" s="79"/>
      <c r="Z53" s="79"/>
      <c r="AA53" s="79"/>
      <c r="AB53" s="79"/>
      <c r="AC53" s="79"/>
      <c r="AD53" s="76"/>
      <c r="AE53" s="76"/>
      <c r="AF53" s="105"/>
      <c r="AG53" s="72"/>
      <c r="AH53" s="68"/>
      <c r="AI53" s="2"/>
    </row>
    <row r="54" spans="1:35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6"/>
      <c r="AE54" s="76"/>
      <c r="AF54" s="105"/>
      <c r="AG54" s="72"/>
      <c r="AH54" s="85"/>
      <c r="AI54" s="2"/>
    </row>
    <row r="55" spans="1:35" x14ac:dyDescent="0.2">
      <c r="A55" s="67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6"/>
      <c r="AF55" s="105"/>
      <c r="AG55" s="72"/>
      <c r="AH55" s="75"/>
    </row>
    <row r="56" spans="1:35" x14ac:dyDescent="0.2">
      <c r="A56" s="67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7"/>
      <c r="AF56" s="105"/>
      <c r="AG56" s="72"/>
      <c r="AH56" s="75"/>
    </row>
    <row r="57" spans="1:35" ht="13.5" thickBot="1" x14ac:dyDescent="0.25">
      <c r="A57" s="106"/>
      <c r="B57" s="107"/>
      <c r="C57" s="107"/>
      <c r="D57" s="107"/>
      <c r="E57" s="107"/>
      <c r="F57" s="107"/>
      <c r="G57" s="107" t="s">
        <v>51</v>
      </c>
      <c r="H57" s="107"/>
      <c r="I57" s="107"/>
      <c r="J57" s="107"/>
      <c r="K57" s="107"/>
      <c r="L57" s="107" t="s">
        <v>51</v>
      </c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8"/>
      <c r="AG57" s="109"/>
      <c r="AH57" s="110"/>
    </row>
    <row r="60" spans="1:35" x14ac:dyDescent="0.2">
      <c r="AG60" s="9" t="s">
        <v>51</v>
      </c>
    </row>
    <row r="62" spans="1:35" x14ac:dyDescent="0.2">
      <c r="AE62" s="3" t="s">
        <v>51</v>
      </c>
    </row>
    <row r="63" spans="1:35" x14ac:dyDescent="0.2">
      <c r="C63" s="3" t="s">
        <v>51</v>
      </c>
    </row>
    <row r="65" spans="16:16" x14ac:dyDescent="0.2">
      <c r="P65" s="3" t="s">
        <v>51</v>
      </c>
    </row>
    <row r="66" spans="16:16" x14ac:dyDescent="0.2">
      <c r="P66" s="3" t="s">
        <v>51</v>
      </c>
    </row>
  </sheetData>
  <sheetProtection algorithmName="SHA-512" hashValue="wIiG5NIApH4ATD+auOjMtHUFM4i279xe7D1PchnpBP62XFPQujGssII2WIPWljj9LDv0eUAkMPkGPSkgX1cBwg==" saltValue="Xdgh1zHbquG0PSY0oxDDOw==" spinCount="100000" sheet="1" objects="1" scenarios="1"/>
  <mergeCells count="36">
    <mergeCell ref="B2:AH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workbookViewId="0">
      <selection activeCell="AI67" sqref="AI67"/>
    </sheetView>
  </sheetViews>
  <sheetFormatPr defaultRowHeight="12.75" x14ac:dyDescent="0.2"/>
  <cols>
    <col min="1" max="1" width="22.4257812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6.42578125" style="6" customWidth="1"/>
  </cols>
  <sheetData>
    <row r="1" spans="1:35" ht="20.100000000000001" customHeight="1" x14ac:dyDescent="0.2">
      <c r="A1" s="141" t="s">
        <v>29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3"/>
    </row>
    <row r="2" spans="1:35" s="4" customFormat="1" ht="16.5" customHeight="1" x14ac:dyDescent="0.2">
      <c r="A2" s="140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5" s="5" customFormat="1" ht="12" customHeight="1" x14ac:dyDescent="0.2">
      <c r="A3" s="140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114" t="s">
        <v>131</v>
      </c>
    </row>
    <row r="4" spans="1:35" s="5" customFormat="1" ht="13.5" customHeight="1" x14ac:dyDescent="0.2">
      <c r="A4" s="14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14" t="s">
        <v>37</v>
      </c>
    </row>
    <row r="5" spans="1:35" s="5" customFormat="1" ht="13.5" customHeight="1" x14ac:dyDescent="0.2">
      <c r="A5" s="129" t="s">
        <v>44</v>
      </c>
      <c r="B5" s="83" t="str">
        <f>[1]Agosto!$I$5</f>
        <v>SO</v>
      </c>
      <c r="C5" s="83" t="str">
        <f>[1]Agosto!$I$6</f>
        <v>SO</v>
      </c>
      <c r="D5" s="83" t="str">
        <f>[1]Agosto!$I$7</f>
        <v>SO</v>
      </c>
      <c r="E5" s="83" t="str">
        <f>[1]Agosto!$I$8</f>
        <v>SO</v>
      </c>
      <c r="F5" s="83" t="str">
        <f>[1]Agosto!$I$9</f>
        <v>SO</v>
      </c>
      <c r="G5" s="83" t="str">
        <f>[1]Agosto!$I$10</f>
        <v>SO</v>
      </c>
      <c r="H5" s="83" t="str">
        <f>[1]Agosto!$I$11</f>
        <v>SO</v>
      </c>
      <c r="I5" s="83" t="str">
        <f>[1]Agosto!$I$12</f>
        <v>SO</v>
      </c>
      <c r="J5" s="83" t="str">
        <f>[1]Agosto!$I$13</f>
        <v>SO</v>
      </c>
      <c r="K5" s="83" t="str">
        <f>[1]Agosto!$I$14</f>
        <v>SO</v>
      </c>
      <c r="L5" s="83" t="str">
        <f>[1]Agosto!$I$15</f>
        <v>SO</v>
      </c>
      <c r="M5" s="83" t="str">
        <f>[1]Agosto!$I$16</f>
        <v>SO</v>
      </c>
      <c r="N5" s="83" t="str">
        <f>[1]Agosto!$I$17</f>
        <v>SO</v>
      </c>
      <c r="O5" s="83" t="str">
        <f>[1]Agosto!$I$18</f>
        <v>SO</v>
      </c>
      <c r="P5" s="83" t="str">
        <f>[1]Agosto!$I$19</f>
        <v>SO</v>
      </c>
      <c r="Q5" s="83" t="str">
        <f>[1]Agosto!$I$20</f>
        <v>SO</v>
      </c>
      <c r="R5" s="83" t="str">
        <f>[1]Agosto!$I$21</f>
        <v>SO</v>
      </c>
      <c r="S5" s="83" t="str">
        <f>[1]Agosto!$I$22</f>
        <v>SO</v>
      </c>
      <c r="T5" s="83" t="str">
        <f>[1]Agosto!$I$23</f>
        <v>SO</v>
      </c>
      <c r="U5" s="83" t="str">
        <f>[1]Agosto!$I$24</f>
        <v>SO</v>
      </c>
      <c r="V5" s="83" t="str">
        <f>[1]Agosto!$I$25</f>
        <v>SO</v>
      </c>
      <c r="W5" s="83" t="str">
        <f>[1]Agosto!$I$26</f>
        <v>SO</v>
      </c>
      <c r="X5" s="83" t="str">
        <f>[1]Agosto!$I$27</f>
        <v>SO</v>
      </c>
      <c r="Y5" s="83" t="str">
        <f>[1]Agosto!$I$28</f>
        <v>SO</v>
      </c>
      <c r="Z5" s="83" t="str">
        <f>[1]Agosto!$I$29</f>
        <v>SO</v>
      </c>
      <c r="AA5" s="83" t="str">
        <f>[1]Agosto!$I$30</f>
        <v>SO</v>
      </c>
      <c r="AB5" s="83" t="str">
        <f>[1]Agosto!$I$31</f>
        <v>SO</v>
      </c>
      <c r="AC5" s="83" t="str">
        <f>[1]Agosto!$I$32</f>
        <v>SO</v>
      </c>
      <c r="AD5" s="83" t="str">
        <f>[1]Agosto!$I$33</f>
        <v>SO</v>
      </c>
      <c r="AE5" s="83" t="str">
        <f>[1]Agosto!$I$34</f>
        <v>SO</v>
      </c>
      <c r="AF5" s="83" t="str">
        <f>[1]Agosto!$I$35</f>
        <v>SO</v>
      </c>
      <c r="AG5" s="115" t="str">
        <f>[1]Agosto!$I$36</f>
        <v>SO</v>
      </c>
    </row>
    <row r="6" spans="1:35" s="1" customFormat="1" ht="12.75" customHeight="1" x14ac:dyDescent="0.2">
      <c r="A6" s="129" t="s">
        <v>0</v>
      </c>
      <c r="B6" s="15" t="str">
        <f>[2]Agosto!$I$5</f>
        <v>SO</v>
      </c>
      <c r="C6" s="15" t="str">
        <f>[2]Agosto!$I$6</f>
        <v>SO</v>
      </c>
      <c r="D6" s="15" t="str">
        <f>[2]Agosto!$I$7</f>
        <v>SO</v>
      </c>
      <c r="E6" s="15" t="str">
        <f>[2]Agosto!$I$8</f>
        <v>SO</v>
      </c>
      <c r="F6" s="15" t="str">
        <f>[2]Agosto!$I$9</f>
        <v>SO</v>
      </c>
      <c r="G6" s="15" t="str">
        <f>[2]Agosto!$I$10</f>
        <v>SO</v>
      </c>
      <c r="H6" s="15" t="str">
        <f>[2]Agosto!$I$11</f>
        <v>SO</v>
      </c>
      <c r="I6" s="15" t="str">
        <f>[2]Agosto!$I$12</f>
        <v>SO</v>
      </c>
      <c r="J6" s="15" t="str">
        <f>[2]Agosto!$I$13</f>
        <v>SO</v>
      </c>
      <c r="K6" s="15" t="str">
        <f>[2]Agosto!$I$14</f>
        <v>SO</v>
      </c>
      <c r="L6" s="15" t="str">
        <f>[2]Agosto!$I$15</f>
        <v>SO</v>
      </c>
      <c r="M6" s="15" t="str">
        <f>[2]Agosto!$I$16</f>
        <v>SO</v>
      </c>
      <c r="N6" s="15" t="str">
        <f>[2]Agosto!$I$17</f>
        <v>SO</v>
      </c>
      <c r="O6" s="15" t="str">
        <f>[2]Agosto!$I$18</f>
        <v>SO</v>
      </c>
      <c r="P6" s="15" t="str">
        <f>[2]Agosto!$I$19</f>
        <v>SO</v>
      </c>
      <c r="Q6" s="15" t="str">
        <f>[2]Agosto!$I$20</f>
        <v>SO</v>
      </c>
      <c r="R6" s="15" t="str">
        <f>[2]Agosto!$I$21</f>
        <v>SO</v>
      </c>
      <c r="S6" s="15" t="str">
        <f>[2]Agosto!$I$22</f>
        <v>SO</v>
      </c>
      <c r="T6" s="83" t="str">
        <f>[2]Agosto!$I$23</f>
        <v>SO</v>
      </c>
      <c r="U6" s="83" t="str">
        <f>[2]Agosto!$I$24</f>
        <v>SO</v>
      </c>
      <c r="V6" s="83" t="str">
        <f>[2]Agosto!$I$25</f>
        <v>SO</v>
      </c>
      <c r="W6" s="83" t="str">
        <f>[2]Agosto!$I$26</f>
        <v>SO</v>
      </c>
      <c r="X6" s="83" t="str">
        <f>[2]Agosto!$I$27</f>
        <v>SO</v>
      </c>
      <c r="Y6" s="83" t="str">
        <f>[2]Agosto!$I$28</f>
        <v>SO</v>
      </c>
      <c r="Z6" s="83" t="str">
        <f>[2]Agosto!$I$29</f>
        <v>SO</v>
      </c>
      <c r="AA6" s="83" t="str">
        <f>[2]Agosto!$I$30</f>
        <v>SO</v>
      </c>
      <c r="AB6" s="83" t="str">
        <f>[2]Agosto!$I$31</f>
        <v>SO</v>
      </c>
      <c r="AC6" s="83" t="str">
        <f>[2]Agosto!$I$32</f>
        <v>SO</v>
      </c>
      <c r="AD6" s="83" t="str">
        <f>[2]Agosto!$I$33</f>
        <v>SO</v>
      </c>
      <c r="AE6" s="83" t="str">
        <f>[2]Agosto!$I$34</f>
        <v>SO</v>
      </c>
      <c r="AF6" s="83" t="str">
        <f>[2]Agosto!$I$35</f>
        <v>SO</v>
      </c>
      <c r="AG6" s="116" t="str">
        <f>[2]Agosto!$I$36</f>
        <v>SO</v>
      </c>
    </row>
    <row r="7" spans="1:35" ht="12" customHeight="1" x14ac:dyDescent="0.2">
      <c r="A7" s="129" t="s">
        <v>1</v>
      </c>
      <c r="B7" s="15" t="str">
        <f>[3]Agosto!$I$5</f>
        <v>S</v>
      </c>
      <c r="C7" s="15" t="str">
        <f>[3]Agosto!$I$6</f>
        <v>S</v>
      </c>
      <c r="D7" s="15" t="str">
        <f>[3]Agosto!$I$7</f>
        <v>S</v>
      </c>
      <c r="E7" s="15" t="str">
        <f>[3]Agosto!$I$8</f>
        <v>N</v>
      </c>
      <c r="F7" s="15" t="str">
        <f>[3]Agosto!$I$9</f>
        <v>S</v>
      </c>
      <c r="G7" s="15" t="str">
        <f>[3]Agosto!$I$10</f>
        <v>SE</v>
      </c>
      <c r="H7" s="15" t="str">
        <f>[3]Agosto!$I$11</f>
        <v>L</v>
      </c>
      <c r="I7" s="15" t="str">
        <f>[3]Agosto!$I$12</f>
        <v>SE</v>
      </c>
      <c r="J7" s="15" t="str">
        <f>[3]Agosto!$I$13</f>
        <v>S</v>
      </c>
      <c r="K7" s="15" t="str">
        <f>[3]Agosto!$I$14</f>
        <v>SE</v>
      </c>
      <c r="L7" s="15" t="str">
        <f>[3]Agosto!$I$15</f>
        <v>SE</v>
      </c>
      <c r="M7" s="15" t="str">
        <f>[3]Agosto!$I$16</f>
        <v>SE</v>
      </c>
      <c r="N7" s="15" t="str">
        <f>[3]Agosto!$I$17</f>
        <v>SE</v>
      </c>
      <c r="O7" s="15" t="str">
        <f>[3]Agosto!$I$18</f>
        <v>S</v>
      </c>
      <c r="P7" s="15" t="str">
        <f>[3]Agosto!$I$19</f>
        <v>S</v>
      </c>
      <c r="Q7" s="15" t="str">
        <f>[3]Agosto!$I$20</f>
        <v>S</v>
      </c>
      <c r="R7" s="15" t="str">
        <f>[3]Agosto!$I$21</f>
        <v>SE</v>
      </c>
      <c r="S7" s="15" t="str">
        <f>[3]Agosto!$I$22</f>
        <v>SE</v>
      </c>
      <c r="T7" s="83" t="str">
        <f>[3]Agosto!$I$23</f>
        <v>SE</v>
      </c>
      <c r="U7" s="83" t="str">
        <f>[3]Agosto!$I$24</f>
        <v>SO</v>
      </c>
      <c r="V7" s="83" t="str">
        <f>[3]Agosto!$I$25</f>
        <v>SO</v>
      </c>
      <c r="W7" s="83" t="str">
        <f>[3]Agosto!$I$26</f>
        <v>S</v>
      </c>
      <c r="X7" s="83" t="str">
        <f>[3]Agosto!$I$27</f>
        <v>N</v>
      </c>
      <c r="Y7" s="83" t="str">
        <f>[3]Agosto!$I$28</f>
        <v>NO</v>
      </c>
      <c r="Z7" s="83" t="str">
        <f>[3]Agosto!$I$29</f>
        <v>S</v>
      </c>
      <c r="AA7" s="83" t="str">
        <f>[3]Agosto!$I$30</f>
        <v>S</v>
      </c>
      <c r="AB7" s="83" t="str">
        <f>[3]Agosto!$I$31</f>
        <v>SE</v>
      </c>
      <c r="AC7" s="83" t="str">
        <f>[3]Agosto!$I$32</f>
        <v>SE</v>
      </c>
      <c r="AD7" s="83" t="str">
        <f>[3]Agosto!$I$33</f>
        <v>NE</v>
      </c>
      <c r="AE7" s="83" t="str">
        <f>[3]Agosto!$I$34</f>
        <v>N</v>
      </c>
      <c r="AF7" s="83" t="str">
        <f>[3]Agosto!$I$35</f>
        <v>N</v>
      </c>
      <c r="AG7" s="116" t="str">
        <f>[3]Agosto!$I$36</f>
        <v>S</v>
      </c>
    </row>
    <row r="8" spans="1:35" ht="12" customHeight="1" x14ac:dyDescent="0.2">
      <c r="A8" s="129" t="s">
        <v>71</v>
      </c>
      <c r="B8" s="15" t="str">
        <f>[4]Agosto!$I$5</f>
        <v>S</v>
      </c>
      <c r="C8" s="15" t="str">
        <f>[4]Agosto!$I$6</f>
        <v>SE</v>
      </c>
      <c r="D8" s="15" t="str">
        <f>[4]Agosto!$I$7</f>
        <v>SE</v>
      </c>
      <c r="E8" s="15" t="str">
        <f>[4]Agosto!$I$8</f>
        <v>L</v>
      </c>
      <c r="F8" s="15" t="str">
        <f>[4]Agosto!$I$9</f>
        <v>S</v>
      </c>
      <c r="G8" s="15" t="str">
        <f>[4]Agosto!$I$10</f>
        <v>SE</v>
      </c>
      <c r="H8" s="15" t="str">
        <f>[4]Agosto!$I$11</f>
        <v>L</v>
      </c>
      <c r="I8" s="15" t="str">
        <f>[4]Agosto!$I$12</f>
        <v>L</v>
      </c>
      <c r="J8" s="15" t="str">
        <f>[4]Agosto!$I$13</f>
        <v>SO</v>
      </c>
      <c r="K8" s="15" t="str">
        <f>[4]Agosto!$I$14</f>
        <v>SO</v>
      </c>
      <c r="L8" s="15" t="str">
        <f>[4]Agosto!$I$15</f>
        <v>SO</v>
      </c>
      <c r="M8" s="15" t="str">
        <f>[4]Agosto!$I$16</f>
        <v>L</v>
      </c>
      <c r="N8" s="15" t="str">
        <f>[4]Agosto!$I$17</f>
        <v>L</v>
      </c>
      <c r="O8" s="15" t="str">
        <f>[4]Agosto!$I$18</f>
        <v>SE</v>
      </c>
      <c r="P8" s="15" t="str">
        <f>[4]Agosto!$I$19</f>
        <v>S</v>
      </c>
      <c r="Q8" s="15" t="str">
        <f>[4]Agosto!$I$20</f>
        <v>SE</v>
      </c>
      <c r="R8" s="15" t="str">
        <f>[4]Agosto!$I$21</f>
        <v>SE</v>
      </c>
      <c r="S8" s="15" t="str">
        <f>[4]Agosto!$I$22</f>
        <v>SE</v>
      </c>
      <c r="T8" s="83" t="str">
        <f>[4]Agosto!$I$23</f>
        <v>SE</v>
      </c>
      <c r="U8" s="83" t="str">
        <f>[4]Agosto!$I$24</f>
        <v>SE</v>
      </c>
      <c r="V8" s="83" t="str">
        <f>[4]Agosto!$I$25</f>
        <v>SO</v>
      </c>
      <c r="W8" s="83" t="str">
        <f>[4]Agosto!$I$26</f>
        <v>SO</v>
      </c>
      <c r="X8" s="83" t="str">
        <f>[4]Agosto!$I$27</f>
        <v>NE</v>
      </c>
      <c r="Y8" s="83" t="str">
        <f>[4]Agosto!$I$28</f>
        <v>L</v>
      </c>
      <c r="Z8" s="83" t="str">
        <f>[4]Agosto!$I$29</f>
        <v>SO</v>
      </c>
      <c r="AA8" s="83" t="str">
        <f>[4]Agosto!$I$30</f>
        <v>S</v>
      </c>
      <c r="AB8" s="83" t="str">
        <f>[4]Agosto!$I$31</f>
        <v>SE</v>
      </c>
      <c r="AC8" s="83" t="str">
        <f>[4]Agosto!$I$32</f>
        <v>L</v>
      </c>
      <c r="AD8" s="83" t="str">
        <f>[4]Agosto!$I$33</f>
        <v>L</v>
      </c>
      <c r="AE8" s="83" t="str">
        <f>[4]Agosto!$I$34</f>
        <v>L</v>
      </c>
      <c r="AF8" s="83" t="str">
        <f>[4]Agosto!$I$35</f>
        <v>NE</v>
      </c>
      <c r="AG8" s="116" t="str">
        <f>[4]Agosto!$I$36</f>
        <v>SE</v>
      </c>
    </row>
    <row r="9" spans="1:35" ht="13.5" customHeight="1" x14ac:dyDescent="0.2">
      <c r="A9" s="129" t="s">
        <v>45</v>
      </c>
      <c r="B9" s="82" t="str">
        <f>[5]Agosto!$I$5</f>
        <v>SO</v>
      </c>
      <c r="C9" s="82" t="str">
        <f>[5]Agosto!$I$6</f>
        <v>SO</v>
      </c>
      <c r="D9" s="82" t="str">
        <f>[5]Agosto!$I$7</f>
        <v>SO</v>
      </c>
      <c r="E9" s="82" t="str">
        <f>[5]Agosto!$I$8</f>
        <v>SO</v>
      </c>
      <c r="F9" s="82" t="str">
        <f>[5]Agosto!$I$9</f>
        <v>SO</v>
      </c>
      <c r="G9" s="82" t="str">
        <f>[5]Agosto!$I$10</f>
        <v>NE</v>
      </c>
      <c r="H9" s="82" t="str">
        <f>[5]Agosto!$I$11</f>
        <v>NE</v>
      </c>
      <c r="I9" s="82" t="str">
        <f>[5]Agosto!$I$12</f>
        <v>NE</v>
      </c>
      <c r="J9" s="82" t="str">
        <f>[5]Agosto!$I$13</f>
        <v>SO</v>
      </c>
      <c r="K9" s="82" t="str">
        <f>[5]Agosto!$I$14</f>
        <v>NE</v>
      </c>
      <c r="L9" s="82" t="str">
        <f>[5]Agosto!$I$15</f>
        <v>NE</v>
      </c>
      <c r="M9" s="82" t="str">
        <f>[5]Agosto!$I$16</f>
        <v>NE</v>
      </c>
      <c r="N9" s="82" t="str">
        <f>[5]Agosto!$I$17</f>
        <v>NE</v>
      </c>
      <c r="O9" s="82" t="str">
        <f>[5]Agosto!$I$18</f>
        <v>SE</v>
      </c>
      <c r="P9" s="82" t="str">
        <f>[5]Agosto!$I$19</f>
        <v>SO</v>
      </c>
      <c r="Q9" s="82" t="str">
        <f>[5]Agosto!$I$20</f>
        <v>SO</v>
      </c>
      <c r="R9" s="82" t="str">
        <f>[5]Agosto!$I$21</f>
        <v>NE</v>
      </c>
      <c r="S9" s="82" t="str">
        <f>[5]Agosto!$I$22</f>
        <v>NE</v>
      </c>
      <c r="T9" s="83" t="str">
        <f>[5]Agosto!$I$23</f>
        <v>NE</v>
      </c>
      <c r="U9" s="83" t="str">
        <f>[5]Agosto!$I$24</f>
        <v>SO</v>
      </c>
      <c r="V9" s="83" t="str">
        <f>[5]Agosto!$I$25</f>
        <v>SO</v>
      </c>
      <c r="W9" s="83" t="str">
        <f>[5]Agosto!$I$26</f>
        <v>S</v>
      </c>
      <c r="X9" s="83" t="str">
        <f>[5]Agosto!$I$27</f>
        <v>NE</v>
      </c>
      <c r="Y9" s="83" t="str">
        <f>[5]Agosto!$I$28</f>
        <v>NE</v>
      </c>
      <c r="Z9" s="83" t="str">
        <f>[5]Agosto!$I$29</f>
        <v>S</v>
      </c>
      <c r="AA9" s="83" t="str">
        <f>[5]Agosto!$I$30</f>
        <v>S</v>
      </c>
      <c r="AB9" s="83" t="str">
        <f>[5]Agosto!$I$31</f>
        <v>N</v>
      </c>
      <c r="AC9" s="83" t="str">
        <f>[5]Agosto!$I$32</f>
        <v>NE</v>
      </c>
      <c r="AD9" s="83" t="str">
        <f>[5]Agosto!$I$33</f>
        <v>NE</v>
      </c>
      <c r="AE9" s="83" t="str">
        <f>[5]Agosto!$I$34</f>
        <v>N</v>
      </c>
      <c r="AF9" s="83" t="str">
        <f>[5]Agosto!$I$35</f>
        <v>N</v>
      </c>
      <c r="AG9" s="116" t="str">
        <f>[5]Agosto!$I$36</f>
        <v>NE</v>
      </c>
    </row>
    <row r="10" spans="1:35" ht="13.5" customHeight="1" x14ac:dyDescent="0.2">
      <c r="A10" s="129" t="s">
        <v>2</v>
      </c>
      <c r="B10" s="82" t="str">
        <f>[6]Agosto!$I$5</f>
        <v>SE</v>
      </c>
      <c r="C10" s="82" t="str">
        <f>[6]Agosto!$I$6</f>
        <v>L</v>
      </c>
      <c r="D10" s="82" t="str">
        <f>[6]Agosto!$I$7</f>
        <v>N</v>
      </c>
      <c r="E10" s="82" t="str">
        <f>[6]Agosto!$I$8</f>
        <v>L</v>
      </c>
      <c r="F10" s="82" t="str">
        <f>[6]Agosto!$I$9</f>
        <v>N</v>
      </c>
      <c r="G10" s="82" t="str">
        <f>[6]Agosto!$I$10</f>
        <v>L</v>
      </c>
      <c r="H10" s="82" t="str">
        <f>[6]Agosto!$I$11</f>
        <v>L</v>
      </c>
      <c r="I10" s="82" t="str">
        <f>[6]Agosto!$I$12</f>
        <v>L</v>
      </c>
      <c r="J10" s="82" t="str">
        <f>[6]Agosto!$I$13</f>
        <v>N</v>
      </c>
      <c r="K10" s="82" t="str">
        <f>[6]Agosto!$I$14</f>
        <v>SE</v>
      </c>
      <c r="L10" s="82" t="str">
        <f>[6]Agosto!$I$15</f>
        <v>SE</v>
      </c>
      <c r="M10" s="82" t="str">
        <f>[6]Agosto!$I$16</f>
        <v>SE</v>
      </c>
      <c r="N10" s="82" t="str">
        <f>[6]Agosto!$I$17</f>
        <v>L</v>
      </c>
      <c r="O10" s="82" t="str">
        <f>[6]Agosto!$I$18</f>
        <v>L</v>
      </c>
      <c r="P10" s="82" t="str">
        <f>[6]Agosto!$I$19</f>
        <v>N</v>
      </c>
      <c r="Q10" s="82" t="str">
        <f>[6]Agosto!$I$20</f>
        <v>L</v>
      </c>
      <c r="R10" s="82" t="str">
        <f>[6]Agosto!$I$21</f>
        <v>SE</v>
      </c>
      <c r="S10" s="82" t="str">
        <f>[6]Agosto!$I$22</f>
        <v>L</v>
      </c>
      <c r="T10" s="83" t="str">
        <f>[6]Agosto!$I$23</f>
        <v>L</v>
      </c>
      <c r="U10" s="83" t="str">
        <f>[6]Agosto!$I$24</f>
        <v>N</v>
      </c>
      <c r="V10" s="82" t="str">
        <f>[6]Agosto!$I$25</f>
        <v>N</v>
      </c>
      <c r="W10" s="83" t="str">
        <f>[6]Agosto!$I$26</f>
        <v>L</v>
      </c>
      <c r="X10" s="83" t="str">
        <f>[6]Agosto!$I$27</f>
        <v>L</v>
      </c>
      <c r="Y10" s="83" t="str">
        <f>[6]Agosto!$I$28</f>
        <v>N</v>
      </c>
      <c r="Z10" s="83" t="str">
        <f>[6]Agosto!$I$29</f>
        <v>N</v>
      </c>
      <c r="AA10" s="83" t="str">
        <f>[6]Agosto!$I$30</f>
        <v>L</v>
      </c>
      <c r="AB10" s="83" t="str">
        <f>[6]Agosto!$I$31</f>
        <v>SE</v>
      </c>
      <c r="AC10" s="83" t="str">
        <f>[6]Agosto!$I$32</f>
        <v>L</v>
      </c>
      <c r="AD10" s="83" t="str">
        <f>[6]Agosto!$I$33</f>
        <v>L</v>
      </c>
      <c r="AE10" s="83" t="str">
        <f>[6]Agosto!$I$34</f>
        <v>N</v>
      </c>
      <c r="AF10" s="83" t="str">
        <f>[6]Agosto!$I$35</f>
        <v>N</v>
      </c>
      <c r="AG10" s="116" t="str">
        <f>[6]Agosto!$I$36</f>
        <v>L</v>
      </c>
    </row>
    <row r="11" spans="1:35" ht="12.75" customHeight="1" x14ac:dyDescent="0.2">
      <c r="A11" s="129" t="s">
        <v>3</v>
      </c>
      <c r="B11" s="82" t="str">
        <f>[7]Agosto!$I$5</f>
        <v>SO</v>
      </c>
      <c r="C11" s="82" t="str">
        <f>[7]Agosto!$I$6</f>
        <v>L</v>
      </c>
      <c r="D11" s="82" t="str">
        <f>[7]Agosto!$I$7</f>
        <v>O</v>
      </c>
      <c r="E11" s="82" t="str">
        <f>[7]Agosto!$I$8</f>
        <v>SE</v>
      </c>
      <c r="F11" s="82" t="str">
        <f>[7]Agosto!$I$9</f>
        <v>L</v>
      </c>
      <c r="G11" s="82" t="str">
        <f>[7]Agosto!$I$10</f>
        <v>SE</v>
      </c>
      <c r="H11" s="82" t="str">
        <f>[7]Agosto!$I$11</f>
        <v>L</v>
      </c>
      <c r="I11" s="82" t="str">
        <f>[7]Agosto!$I$12</f>
        <v>L</v>
      </c>
      <c r="J11" s="82" t="str">
        <f>[7]Agosto!$I$13</f>
        <v>SO</v>
      </c>
      <c r="K11" s="82" t="str">
        <f>[7]Agosto!$I$14</f>
        <v>SO</v>
      </c>
      <c r="L11" s="82" t="str">
        <f>[7]Agosto!$I$15</f>
        <v>SO</v>
      </c>
      <c r="M11" s="82" t="str">
        <f>[7]Agosto!$I$16</f>
        <v>O</v>
      </c>
      <c r="N11" s="82" t="str">
        <f>[7]Agosto!$I$17</f>
        <v>L</v>
      </c>
      <c r="O11" s="82" t="str">
        <f>[7]Agosto!$I$18</f>
        <v>O</v>
      </c>
      <c r="P11" s="82" t="str">
        <f>[7]Agosto!$I$19</f>
        <v>SE</v>
      </c>
      <c r="Q11" s="82" t="str">
        <f>[7]Agosto!$I$20</f>
        <v>L</v>
      </c>
      <c r="R11" s="82" t="str">
        <f>[7]Agosto!$I$21</f>
        <v>L</v>
      </c>
      <c r="S11" s="82" t="str">
        <f>[7]Agosto!$I$22</f>
        <v>L</v>
      </c>
      <c r="T11" s="83" t="str">
        <f>[7]Agosto!$I$23</f>
        <v>SE</v>
      </c>
      <c r="U11" s="83" t="str">
        <f>[7]Agosto!$I$24</f>
        <v>NE</v>
      </c>
      <c r="V11" s="83" t="str">
        <f>[7]Agosto!$I$25</f>
        <v>NO</v>
      </c>
      <c r="W11" s="83" t="str">
        <f>[7]Agosto!$I$26</f>
        <v>SE</v>
      </c>
      <c r="X11" s="83" t="str">
        <f>[7]Agosto!$I$27</f>
        <v>L</v>
      </c>
      <c r="Y11" s="83" t="str">
        <f>[7]Agosto!$I$28</f>
        <v>NO</v>
      </c>
      <c r="Z11" s="83" t="str">
        <f>[7]Agosto!$I$29</f>
        <v>O</v>
      </c>
      <c r="AA11" s="83" t="str">
        <f>[7]Agosto!$I$30</f>
        <v>SE</v>
      </c>
      <c r="AB11" s="83" t="str">
        <f>[7]Agosto!$I$31</f>
        <v>L</v>
      </c>
      <c r="AC11" s="83" t="str">
        <f>[7]Agosto!$I$32</f>
        <v>L</v>
      </c>
      <c r="AD11" s="83" t="str">
        <f>[7]Agosto!$I$33</f>
        <v>L</v>
      </c>
      <c r="AE11" s="83" t="str">
        <f>[7]Agosto!$I$34</f>
        <v>L</v>
      </c>
      <c r="AF11" s="83" t="str">
        <f>[7]Agosto!$I$35</f>
        <v>SE</v>
      </c>
      <c r="AG11" s="116" t="str">
        <f>[7]Agosto!$I$36</f>
        <v>L</v>
      </c>
    </row>
    <row r="12" spans="1:35" ht="13.5" customHeight="1" x14ac:dyDescent="0.2">
      <c r="A12" s="129" t="s">
        <v>4</v>
      </c>
      <c r="B12" s="82" t="str">
        <f>[8]Agosto!$I$5</f>
        <v>O</v>
      </c>
      <c r="C12" s="82" t="str">
        <f>[8]Agosto!$I$6</f>
        <v>O</v>
      </c>
      <c r="D12" s="82" t="str">
        <f>[8]Agosto!$I$7</f>
        <v>SO</v>
      </c>
      <c r="E12" s="82" t="str">
        <f>[8]Agosto!$I$8</f>
        <v>O</v>
      </c>
      <c r="F12" s="82" t="str">
        <f>[8]Agosto!$I$9</f>
        <v>NO</v>
      </c>
      <c r="G12" s="82" t="str">
        <f>[8]Agosto!$I$10</f>
        <v>N</v>
      </c>
      <c r="H12" s="82" t="str">
        <f>[8]Agosto!$I$11</f>
        <v>NO</v>
      </c>
      <c r="I12" s="82" t="str">
        <f>[8]Agosto!$I$12</f>
        <v>O</v>
      </c>
      <c r="J12" s="82" t="str">
        <f>[8]Agosto!$I$13</f>
        <v>L</v>
      </c>
      <c r="K12" s="82" t="str">
        <f>[8]Agosto!$I$14</f>
        <v>NE</v>
      </c>
      <c r="L12" s="82" t="str">
        <f>[8]Agosto!$I$15</f>
        <v>N</v>
      </c>
      <c r="M12" s="82" t="str">
        <f>[8]Agosto!$I$16</f>
        <v>N</v>
      </c>
      <c r="N12" s="82" t="str">
        <f>[8]Agosto!$I$17</f>
        <v>N</v>
      </c>
      <c r="O12" s="82" t="str">
        <f>[8]Agosto!$I$18</f>
        <v>O</v>
      </c>
      <c r="P12" s="82" t="str">
        <f>[8]Agosto!$I$19</f>
        <v>NO</v>
      </c>
      <c r="Q12" s="82" t="str">
        <f>[8]Agosto!$I$20</f>
        <v>NO</v>
      </c>
      <c r="R12" s="82" t="str">
        <f>[8]Agosto!$I$21</f>
        <v>NO</v>
      </c>
      <c r="S12" s="82" t="str">
        <f>[8]Agosto!$I$22</f>
        <v>O</v>
      </c>
      <c r="T12" s="83" t="str">
        <f>[8]Agosto!$I$23</f>
        <v>SO</v>
      </c>
      <c r="U12" s="83" t="str">
        <f>[8]Agosto!$I$24</f>
        <v>O</v>
      </c>
      <c r="V12" s="83" t="str">
        <f>[8]Agosto!$I$25</f>
        <v>NE</v>
      </c>
      <c r="W12" s="83" t="str">
        <f>[8]Agosto!$I$26</f>
        <v>N</v>
      </c>
      <c r="X12" s="83" t="str">
        <f>[8]Agosto!$I$27</f>
        <v>O</v>
      </c>
      <c r="Y12" s="83" t="str">
        <f>[8]Agosto!$I$28</f>
        <v>S</v>
      </c>
      <c r="Z12" s="83" t="str">
        <f>[8]Agosto!$I$29</f>
        <v>NE</v>
      </c>
      <c r="AA12" s="83" t="str">
        <f>[8]Agosto!$I$30</f>
        <v>N</v>
      </c>
      <c r="AB12" s="83" t="str">
        <f>[8]Agosto!$I$31</f>
        <v>NO</v>
      </c>
      <c r="AC12" s="83" t="str">
        <f>[8]Agosto!$I$32</f>
        <v>NO</v>
      </c>
      <c r="AD12" s="83" t="str">
        <f>[8]Agosto!$I$33</f>
        <v>O</v>
      </c>
      <c r="AE12" s="83" t="str">
        <f>[8]Agosto!$I$34</f>
        <v>O</v>
      </c>
      <c r="AF12" s="83" t="str">
        <f>[8]Agosto!$I$35</f>
        <v>S</v>
      </c>
      <c r="AG12" s="116" t="str">
        <f>[8]Agosto!$I$36</f>
        <v>O</v>
      </c>
    </row>
    <row r="13" spans="1:35" ht="12" customHeight="1" x14ac:dyDescent="0.2">
      <c r="A13" s="129" t="s">
        <v>5</v>
      </c>
      <c r="B13" s="83" t="str">
        <f>[9]Agosto!$I$5</f>
        <v>S</v>
      </c>
      <c r="C13" s="83" t="str">
        <f>[9]Agosto!$I$6</f>
        <v>N</v>
      </c>
      <c r="D13" s="83" t="str">
        <f>[9]Agosto!$I$7</f>
        <v>SO</v>
      </c>
      <c r="E13" s="83" t="str">
        <f>[9]Agosto!$I$8</f>
        <v>SO</v>
      </c>
      <c r="F13" s="83" t="str">
        <f>[9]Agosto!$I$9</f>
        <v>*</v>
      </c>
      <c r="G13" s="83" t="str">
        <f>[9]Agosto!$I$10</f>
        <v>*</v>
      </c>
      <c r="H13" s="83" t="str">
        <f>[9]Agosto!$I$11</f>
        <v>NE</v>
      </c>
      <c r="I13" s="83" t="str">
        <f>[9]Agosto!$I$12</f>
        <v>SE</v>
      </c>
      <c r="J13" s="83" t="str">
        <f>[9]Agosto!$I$13</f>
        <v>SO</v>
      </c>
      <c r="K13" s="83" t="str">
        <f>[9]Agosto!$I$14</f>
        <v>NE</v>
      </c>
      <c r="L13" s="83" t="str">
        <f>[9]Agosto!$I$15</f>
        <v>NE</v>
      </c>
      <c r="M13" s="83" t="str">
        <f>[9]Agosto!$I$16</f>
        <v>L</v>
      </c>
      <c r="N13" s="83" t="str">
        <f>[9]Agosto!$I$17</f>
        <v>SE</v>
      </c>
      <c r="O13" s="83" t="str">
        <f>[9]Agosto!$I$18</f>
        <v>*</v>
      </c>
      <c r="P13" s="83" t="str">
        <f>[9]Agosto!$I$19</f>
        <v>*</v>
      </c>
      <c r="Q13" s="83" t="str">
        <f>[9]Agosto!$I$20</f>
        <v>N</v>
      </c>
      <c r="R13" s="83" t="str">
        <f>[9]Agosto!$I$21</f>
        <v>L</v>
      </c>
      <c r="S13" s="83" t="str">
        <f>[9]Agosto!$I$22</f>
        <v>L</v>
      </c>
      <c r="T13" s="83" t="str">
        <f>[9]Agosto!$I$23</f>
        <v>SE</v>
      </c>
      <c r="U13" s="83" t="str">
        <f>[9]Agosto!$I$24</f>
        <v>SO</v>
      </c>
      <c r="V13" s="83" t="str">
        <f>[9]Agosto!$I$25</f>
        <v>*</v>
      </c>
      <c r="W13" s="83" t="str">
        <f>[9]Agosto!$I$26</f>
        <v>L</v>
      </c>
      <c r="X13" s="83" t="str">
        <f>[9]Agosto!$I$27</f>
        <v>L</v>
      </c>
      <c r="Y13" s="83" t="str">
        <f>[9]Agosto!$I$28</f>
        <v>L</v>
      </c>
      <c r="Z13" s="83" t="str">
        <f>[9]Agosto!$I$29</f>
        <v>S</v>
      </c>
      <c r="AA13" s="83" t="str">
        <f>[9]Agosto!$I$30</f>
        <v>S</v>
      </c>
      <c r="AB13" s="83" t="str">
        <f>[9]Agosto!$I$31</f>
        <v>*</v>
      </c>
      <c r="AC13" s="83" t="str">
        <f>[9]Agosto!$I$32</f>
        <v>*</v>
      </c>
      <c r="AD13" s="83" t="str">
        <f>[9]Agosto!$I$33</f>
        <v>*</v>
      </c>
      <c r="AE13" s="83" t="str">
        <f>[9]Agosto!$I$34</f>
        <v>*</v>
      </c>
      <c r="AF13" s="83" t="str">
        <f>[9]Agosto!$I$35</f>
        <v>*</v>
      </c>
      <c r="AG13" s="116" t="str">
        <f>[9]Agosto!$I$36</f>
        <v>L</v>
      </c>
    </row>
    <row r="14" spans="1:35" ht="12.75" customHeight="1" x14ac:dyDescent="0.2">
      <c r="A14" s="129" t="s">
        <v>47</v>
      </c>
      <c r="B14" s="83" t="str">
        <f>[10]Agosto!$I$5</f>
        <v>NE</v>
      </c>
      <c r="C14" s="83" t="str">
        <f>[10]Agosto!$I$6</f>
        <v>NE</v>
      </c>
      <c r="D14" s="83" t="str">
        <f>[10]Agosto!$I$7</f>
        <v>NE</v>
      </c>
      <c r="E14" s="83" t="str">
        <f>[10]Agosto!$I$8</f>
        <v>S</v>
      </c>
      <c r="F14" s="83" t="str">
        <f>[10]Agosto!$I$9</f>
        <v>SE</v>
      </c>
      <c r="G14" s="83" t="str">
        <f>[10]Agosto!$I$10</f>
        <v>SE</v>
      </c>
      <c r="H14" s="83" t="str">
        <f>[10]Agosto!$I$11</f>
        <v>L</v>
      </c>
      <c r="I14" s="83" t="str">
        <f>[10]Agosto!$I$12</f>
        <v>NE</v>
      </c>
      <c r="J14" s="83" t="str">
        <f>[10]Agosto!$I$13</f>
        <v>SO</v>
      </c>
      <c r="K14" s="83" t="str">
        <f>[10]Agosto!$I$14</f>
        <v>SO</v>
      </c>
      <c r="L14" s="83" t="str">
        <f>[10]Agosto!$I$15</f>
        <v>NE</v>
      </c>
      <c r="M14" s="83" t="str">
        <f>[10]Agosto!$I$16</f>
        <v>NE</v>
      </c>
      <c r="N14" s="83" t="str">
        <f>[10]Agosto!$I$17</f>
        <v>NE</v>
      </c>
      <c r="O14" s="83" t="str">
        <f>[10]Agosto!$I$18</f>
        <v>NE</v>
      </c>
      <c r="P14" s="83" t="str">
        <f>[10]Agosto!$I$19</f>
        <v>L</v>
      </c>
      <c r="Q14" s="83" t="str">
        <f>[10]Agosto!$I$20</f>
        <v>SE</v>
      </c>
      <c r="R14" s="83" t="str">
        <f>[10]Agosto!$I$21</f>
        <v>L</v>
      </c>
      <c r="S14" s="83" t="str">
        <f>[10]Agosto!$I$22</f>
        <v>NE</v>
      </c>
      <c r="T14" s="83" t="str">
        <f>[10]Agosto!$I$23</f>
        <v>NE</v>
      </c>
      <c r="U14" s="83" t="str">
        <f>[10]Agosto!$I$24</f>
        <v>O</v>
      </c>
      <c r="V14" s="83" t="str">
        <f>[10]Agosto!$I$25</f>
        <v>O</v>
      </c>
      <c r="W14" s="83" t="str">
        <f>[10]Agosto!$I$26</f>
        <v>SE</v>
      </c>
      <c r="X14" s="83" t="str">
        <f>[10]Agosto!$I$27</f>
        <v>NE</v>
      </c>
      <c r="Y14" s="83" t="str">
        <f>[10]Agosto!$I$28</f>
        <v>NO</v>
      </c>
      <c r="Z14" s="83" t="str">
        <f>[10]Agosto!$I$29</f>
        <v>S</v>
      </c>
      <c r="AA14" s="83" t="str">
        <f>[10]Agosto!$I$30</f>
        <v>SE</v>
      </c>
      <c r="AB14" s="83" t="str">
        <f>[10]Agosto!$I$31</f>
        <v>L</v>
      </c>
      <c r="AC14" s="83" t="str">
        <f>[10]Agosto!$I$32</f>
        <v>L</v>
      </c>
      <c r="AD14" s="83" t="str">
        <f>[10]Agosto!$I$33</f>
        <v>NE</v>
      </c>
      <c r="AE14" s="83" t="str">
        <f>[10]Agosto!$I$34</f>
        <v>NE</v>
      </c>
      <c r="AF14" s="83" t="str">
        <f>[10]Agosto!$I$35</f>
        <v>NE</v>
      </c>
      <c r="AG14" s="116" t="str">
        <f>[10]Agosto!$I$36</f>
        <v>NE</v>
      </c>
    </row>
    <row r="15" spans="1:35" ht="13.5" customHeight="1" x14ac:dyDescent="0.2">
      <c r="A15" s="129" t="s">
        <v>6</v>
      </c>
      <c r="B15" s="83" t="str">
        <f>[11]Agosto!$I$5</f>
        <v>O</v>
      </c>
      <c r="C15" s="83" t="str">
        <f>[11]Agosto!$I$6</f>
        <v>O</v>
      </c>
      <c r="D15" s="83" t="str">
        <f>[11]Agosto!$I$7</f>
        <v>L</v>
      </c>
      <c r="E15" s="83" t="str">
        <f>[11]Agosto!$I$8</f>
        <v>S</v>
      </c>
      <c r="F15" s="83" t="str">
        <f>[11]Agosto!$I$9</f>
        <v>SE</v>
      </c>
      <c r="G15" s="83" t="str">
        <f>[11]Agosto!$I$10</f>
        <v>SE</v>
      </c>
      <c r="H15" s="83" t="str">
        <f>[11]Agosto!$I$11</f>
        <v>SE</v>
      </c>
      <c r="I15" s="83" t="str">
        <f>[11]Agosto!$I$12</f>
        <v>SE</v>
      </c>
      <c r="J15" s="83" t="str">
        <f>[11]Agosto!$I$13</f>
        <v>SO</v>
      </c>
      <c r="K15" s="83" t="str">
        <f>[11]Agosto!$I$14</f>
        <v>SE</v>
      </c>
      <c r="L15" s="83" t="str">
        <f>[11]Agosto!$I$15</f>
        <v>SE</v>
      </c>
      <c r="M15" s="83" t="str">
        <f>[11]Agosto!$I$16</f>
        <v>SE</v>
      </c>
      <c r="N15" s="83" t="str">
        <f>[11]Agosto!$I$17</f>
        <v>SE</v>
      </c>
      <c r="O15" s="83" t="str">
        <f>[11]Agosto!$I$18</f>
        <v>SE</v>
      </c>
      <c r="P15" s="83" t="str">
        <f>[11]Agosto!$I$19</f>
        <v>SE</v>
      </c>
      <c r="Q15" s="83" t="str">
        <f>[11]Agosto!$I$20</f>
        <v>SE</v>
      </c>
      <c r="R15" s="83" t="str">
        <f>[11]Agosto!$I$21</f>
        <v>SE</v>
      </c>
      <c r="S15" s="83" t="str">
        <f>[11]Agosto!$I$22</f>
        <v>SE</v>
      </c>
      <c r="T15" s="83" t="str">
        <f>[11]Agosto!$I$23</f>
        <v>SE</v>
      </c>
      <c r="U15" s="83" t="str">
        <f>[11]Agosto!$I$24</f>
        <v>O</v>
      </c>
      <c r="V15" s="83" t="str">
        <f>[11]Agosto!$I$25</f>
        <v>O</v>
      </c>
      <c r="W15" s="83" t="str">
        <f>[11]Agosto!$I$26</f>
        <v>SE</v>
      </c>
      <c r="X15" s="83" t="str">
        <f>[11]Agosto!$I$27</f>
        <v>SE</v>
      </c>
      <c r="Y15" s="83" t="str">
        <f>[11]Agosto!$I$28</f>
        <v>NO</v>
      </c>
      <c r="Z15" s="83" t="str">
        <f>[11]Agosto!$I$29</f>
        <v>L</v>
      </c>
      <c r="AA15" s="83" t="str">
        <f>[11]Agosto!$I$30</f>
        <v>SE</v>
      </c>
      <c r="AB15" s="83" t="str">
        <f>[11]Agosto!$I$31</f>
        <v>SE</v>
      </c>
      <c r="AC15" s="83" t="str">
        <f>[11]Agosto!$I$32</f>
        <v>SE</v>
      </c>
      <c r="AD15" s="83" t="str">
        <f>[11]Agosto!$I$33</f>
        <v>NE</v>
      </c>
      <c r="AE15" s="83" t="str">
        <f>[11]Agosto!$I$34</f>
        <v>NO</v>
      </c>
      <c r="AF15" s="83" t="str">
        <f>[11]Agosto!$I$35</f>
        <v>NO</v>
      </c>
      <c r="AG15" s="116" t="str">
        <f>[11]Agosto!$I$36</f>
        <v>SE</v>
      </c>
      <c r="AH15" s="18" t="s">
        <v>51</v>
      </c>
      <c r="AI15" s="18" t="s">
        <v>51</v>
      </c>
    </row>
    <row r="16" spans="1:35" ht="13.5" customHeight="1" x14ac:dyDescent="0.2">
      <c r="A16" s="129" t="s">
        <v>7</v>
      </c>
      <c r="B16" s="82" t="str">
        <f>[12]Agosto!$I$5</f>
        <v>N</v>
      </c>
      <c r="C16" s="82" t="str">
        <f>[12]Agosto!$I$6</f>
        <v>SO</v>
      </c>
      <c r="D16" s="82" t="str">
        <f>[12]Agosto!$I$7</f>
        <v>O</v>
      </c>
      <c r="E16" s="82" t="str">
        <f>[12]Agosto!$I$8</f>
        <v>SO</v>
      </c>
      <c r="F16" s="82" t="str">
        <f>[12]Agosto!$I$9</f>
        <v>N</v>
      </c>
      <c r="G16" s="82" t="str">
        <f>[12]Agosto!$I$10</f>
        <v>SO</v>
      </c>
      <c r="H16" s="82" t="str">
        <f>[12]Agosto!$I$11</f>
        <v>SO</v>
      </c>
      <c r="I16" s="82" t="str">
        <f>[12]Agosto!$I$12</f>
        <v>SO</v>
      </c>
      <c r="J16" s="82" t="str">
        <f>[12]Agosto!$I$13</f>
        <v>N</v>
      </c>
      <c r="K16" s="82" t="str">
        <f>[12]Agosto!$I$14</f>
        <v>N</v>
      </c>
      <c r="L16" s="82" t="str">
        <f>[12]Agosto!$I$15</f>
        <v>NO</v>
      </c>
      <c r="M16" s="82" t="str">
        <f>[12]Agosto!$I$16</f>
        <v>O</v>
      </c>
      <c r="N16" s="82" t="str">
        <f>[12]Agosto!$I$17</f>
        <v>SO</v>
      </c>
      <c r="O16" s="82" t="str">
        <f>[12]Agosto!$I$18</f>
        <v>SO</v>
      </c>
      <c r="P16" s="82" t="str">
        <f>[12]Agosto!$I$19</f>
        <v>N</v>
      </c>
      <c r="Q16" s="82" t="str">
        <f>[12]Agosto!$I$20</f>
        <v>N</v>
      </c>
      <c r="R16" s="82" t="str">
        <f>[12]Agosto!$I$21</f>
        <v>SO</v>
      </c>
      <c r="S16" s="82" t="str">
        <f>[12]Agosto!$I$22</f>
        <v>SO</v>
      </c>
      <c r="T16" s="83" t="str">
        <f>[12]Agosto!$I$23</f>
        <v>O</v>
      </c>
      <c r="U16" s="83" t="str">
        <f>[12]Agosto!$I$24</f>
        <v>N</v>
      </c>
      <c r="V16" s="83" t="str">
        <f>[12]Agosto!$I$25</f>
        <v>N</v>
      </c>
      <c r="W16" s="83" t="str">
        <f>[12]Agosto!$I$26</f>
        <v>N</v>
      </c>
      <c r="X16" s="83" t="str">
        <f>[12]Agosto!$I$27</f>
        <v>SO</v>
      </c>
      <c r="Y16" s="83" t="str">
        <f>[12]Agosto!$I$28</f>
        <v>S</v>
      </c>
      <c r="Z16" s="83" t="str">
        <f>[12]Agosto!$I$29</f>
        <v>N</v>
      </c>
      <c r="AA16" s="83" t="str">
        <f>[12]Agosto!$I$30</f>
        <v>N</v>
      </c>
      <c r="AB16" s="83" t="str">
        <f>[12]Agosto!$I$31</f>
        <v>NO</v>
      </c>
      <c r="AC16" s="83" t="str">
        <f>[12]Agosto!$I$32</f>
        <v>SO</v>
      </c>
      <c r="AD16" s="83" t="str">
        <f>[12]Agosto!$I$33</f>
        <v>SO</v>
      </c>
      <c r="AE16" s="83" t="str">
        <f>[12]Agosto!$I$34</f>
        <v>SO</v>
      </c>
      <c r="AF16" s="83" t="str">
        <f>[12]Agosto!$I$35</f>
        <v>SE</v>
      </c>
      <c r="AG16" s="116" t="str">
        <f>[12]Agosto!$I$36</f>
        <v>SO</v>
      </c>
      <c r="AI16" t="s">
        <v>51</v>
      </c>
    </row>
    <row r="17" spans="1:34" ht="12.75" customHeight="1" x14ac:dyDescent="0.2">
      <c r="A17" s="129" t="s">
        <v>8</v>
      </c>
      <c r="B17" s="82" t="str">
        <f>[13]Agosto!$I$5</f>
        <v>O</v>
      </c>
      <c r="C17" s="82" t="str">
        <f>[13]Agosto!$I$6</f>
        <v>S</v>
      </c>
      <c r="D17" s="82" t="str">
        <f>[13]Agosto!$I$7</f>
        <v>S</v>
      </c>
      <c r="E17" s="82" t="str">
        <f>[13]Agosto!$I$8</f>
        <v>S</v>
      </c>
      <c r="F17" s="82" t="str">
        <f>[13]Agosto!$I$9</f>
        <v>O</v>
      </c>
      <c r="G17" s="82" t="str">
        <f>[13]Agosto!$I$10</f>
        <v>SO</v>
      </c>
      <c r="H17" s="82" t="str">
        <f>[13]Agosto!$I$11</f>
        <v>SE</v>
      </c>
      <c r="I17" s="82" t="str">
        <f>[13]Agosto!$I$12</f>
        <v>SE</v>
      </c>
      <c r="J17" s="82" t="str">
        <f>[13]Agosto!$I$13</f>
        <v>NO</v>
      </c>
      <c r="K17" s="82" t="str">
        <f>[13]Agosto!$I$14</f>
        <v>O</v>
      </c>
      <c r="L17" s="82" t="str">
        <f>[13]Agosto!$I$15</f>
        <v>O</v>
      </c>
      <c r="M17" s="82" t="str">
        <f>[13]Agosto!$I$16</f>
        <v>SE</v>
      </c>
      <c r="N17" s="82" t="str">
        <f>[13]Agosto!$I$17</f>
        <v>S</v>
      </c>
      <c r="O17" s="82" t="str">
        <f>[13]Agosto!$I$18</f>
        <v>SE</v>
      </c>
      <c r="P17" s="82" t="str">
        <f>[13]Agosto!$I$19</f>
        <v>O</v>
      </c>
      <c r="Q17" s="83" t="str">
        <f>[13]Agosto!$I$20</f>
        <v>SE</v>
      </c>
      <c r="R17" s="83" t="str">
        <f>[13]Agosto!$I$21</f>
        <v>S</v>
      </c>
      <c r="S17" s="83" t="str">
        <f>[13]Agosto!$I$22</f>
        <v>S</v>
      </c>
      <c r="T17" s="83" t="str">
        <f>[13]Agosto!$I$23</f>
        <v>SE</v>
      </c>
      <c r="U17" s="83" t="str">
        <f>[13]Agosto!$I$24</f>
        <v>NO</v>
      </c>
      <c r="V17" s="83" t="str">
        <f>[13]Agosto!$I$25</f>
        <v>NO</v>
      </c>
      <c r="W17" s="83" t="str">
        <f>[13]Agosto!$I$26</f>
        <v>NO</v>
      </c>
      <c r="X17" s="83" t="str">
        <f>[13]Agosto!$I$27</f>
        <v>SE</v>
      </c>
      <c r="Y17" s="83" t="str">
        <f>[13]Agosto!$I$28</f>
        <v>SE</v>
      </c>
      <c r="Z17" s="83" t="str">
        <f>[13]Agosto!$I$29</f>
        <v>NO</v>
      </c>
      <c r="AA17" s="83" t="str">
        <f>[13]Agosto!$I$30</f>
        <v>O</v>
      </c>
      <c r="AB17" s="83" t="str">
        <f>[13]Agosto!$I$31</f>
        <v>O</v>
      </c>
      <c r="AC17" s="83" t="str">
        <f>[13]Agosto!$I$32</f>
        <v>SE</v>
      </c>
      <c r="AD17" s="83" t="str">
        <f>[13]Agosto!$I$33</f>
        <v>SE</v>
      </c>
      <c r="AE17" s="83" t="str">
        <f>[13]Agosto!$I$34</f>
        <v>SE</v>
      </c>
      <c r="AF17" s="83" t="str">
        <f>[13]Agosto!$I$35</f>
        <v>SE</v>
      </c>
      <c r="AG17" s="116" t="str">
        <f>[13]Agosto!$I$36</f>
        <v>SE</v>
      </c>
    </row>
    <row r="18" spans="1:34" ht="13.5" customHeight="1" x14ac:dyDescent="0.2">
      <c r="A18" s="129" t="s">
        <v>9</v>
      </c>
      <c r="B18" s="82" t="str">
        <f>[14]Agosto!$I$5</f>
        <v>S</v>
      </c>
      <c r="C18" s="82" t="str">
        <f>[14]Agosto!$I$6</f>
        <v>L</v>
      </c>
      <c r="D18" s="82" t="str">
        <f>[14]Agosto!$I$7</f>
        <v>L</v>
      </c>
      <c r="E18" s="82" t="str">
        <f>[14]Agosto!$I$8</f>
        <v>NE</v>
      </c>
      <c r="F18" s="82" t="str">
        <f>[14]Agosto!$I$9</f>
        <v>S</v>
      </c>
      <c r="G18" s="82" t="str">
        <f>[14]Agosto!$I$10</f>
        <v>NE</v>
      </c>
      <c r="H18" s="82" t="str">
        <f>[14]Agosto!$I$11</f>
        <v>L</v>
      </c>
      <c r="I18" s="82" t="str">
        <f>[14]Agosto!$I$12</f>
        <v>L</v>
      </c>
      <c r="J18" s="82" t="str">
        <f>[14]Agosto!$I$13</f>
        <v>SO</v>
      </c>
      <c r="K18" s="82" t="str">
        <f>[14]Agosto!$I$14</f>
        <v>SO</v>
      </c>
      <c r="L18" s="82" t="str">
        <f>[14]Agosto!$I$15</f>
        <v>S</v>
      </c>
      <c r="M18" s="82" t="str">
        <f>[14]Agosto!$I$16</f>
        <v>S</v>
      </c>
      <c r="N18" s="82" t="str">
        <f>[14]Agosto!$I$17</f>
        <v>L</v>
      </c>
      <c r="O18" s="82" t="str">
        <f>[14]Agosto!$I$18</f>
        <v>L</v>
      </c>
      <c r="P18" s="82" t="str">
        <f>[14]Agosto!$I$19</f>
        <v>S</v>
      </c>
      <c r="Q18" s="82" t="str">
        <f>[14]Agosto!$I$20</f>
        <v>L</v>
      </c>
      <c r="R18" s="82" t="str">
        <f>[14]Agosto!$I$21</f>
        <v>L</v>
      </c>
      <c r="S18" s="82" t="str">
        <f>[14]Agosto!$I$22</f>
        <v>L</v>
      </c>
      <c r="T18" s="83" t="str">
        <f>[14]Agosto!$I$23</f>
        <v>L</v>
      </c>
      <c r="U18" s="83" t="str">
        <f>[14]Agosto!$I$24</f>
        <v>SO</v>
      </c>
      <c r="V18" s="83" t="str">
        <f>[14]Agosto!$I$25</f>
        <v>SO</v>
      </c>
      <c r="W18" s="83" t="str">
        <f>[14]Agosto!$I$26</f>
        <v>S</v>
      </c>
      <c r="X18" s="83" t="str">
        <f>[14]Agosto!$I$27</f>
        <v>NE</v>
      </c>
      <c r="Y18" s="83" t="str">
        <f>[14]Agosto!$I$28</f>
        <v>NE</v>
      </c>
      <c r="Z18" s="83" t="str">
        <f>[14]Agosto!$I$29</f>
        <v>S</v>
      </c>
      <c r="AA18" s="83" t="str">
        <f>[14]Agosto!$I$30</f>
        <v>S</v>
      </c>
      <c r="AB18" s="83" t="str">
        <f>[14]Agosto!$I$31</f>
        <v>S</v>
      </c>
      <c r="AC18" s="83" t="str">
        <f>[14]Agosto!$I$32</f>
        <v>L</v>
      </c>
      <c r="AD18" s="83" t="str">
        <f>[14]Agosto!$I$33</f>
        <v>L</v>
      </c>
      <c r="AE18" s="83" t="str">
        <f>[14]Agosto!$I$34</f>
        <v>NE</v>
      </c>
      <c r="AF18" s="83" t="str">
        <f>[14]Agosto!$I$35</f>
        <v>NE</v>
      </c>
      <c r="AG18" s="116" t="str">
        <f>[14]Agosto!$I$36</f>
        <v>L</v>
      </c>
    </row>
    <row r="19" spans="1:34" ht="12.75" customHeight="1" x14ac:dyDescent="0.2">
      <c r="A19" s="129" t="s">
        <v>46</v>
      </c>
      <c r="B19" s="82" t="str">
        <f>[15]Agosto!$I$5</f>
        <v>S</v>
      </c>
      <c r="C19" s="82" t="str">
        <f>[15]Agosto!$I$6</f>
        <v>S</v>
      </c>
      <c r="D19" s="82" t="str">
        <f>[15]Agosto!$I$7</f>
        <v>SO</v>
      </c>
      <c r="E19" s="82" t="str">
        <f>[15]Agosto!$I$8</f>
        <v>S</v>
      </c>
      <c r="F19" s="82" t="str">
        <f>[15]Agosto!$I$9</f>
        <v>SO</v>
      </c>
      <c r="G19" s="82" t="str">
        <f>[15]Agosto!$I$10</f>
        <v>L</v>
      </c>
      <c r="H19" s="82" t="str">
        <f>[15]Agosto!$I$11</f>
        <v>NE</v>
      </c>
      <c r="I19" s="82" t="str">
        <f>[15]Agosto!$I$12</f>
        <v>SE</v>
      </c>
      <c r="J19" s="82" t="str">
        <f>[15]Agosto!$I$13</f>
        <v>S</v>
      </c>
      <c r="K19" s="82" t="str">
        <f>[15]Agosto!$I$14</f>
        <v>SE</v>
      </c>
      <c r="L19" s="82" t="str">
        <f>[15]Agosto!$I$15</f>
        <v>SE</v>
      </c>
      <c r="M19" s="82" t="str">
        <f>[15]Agosto!$I$16</f>
        <v>SE</v>
      </c>
      <c r="N19" s="82" t="str">
        <f>[15]Agosto!$I$17</f>
        <v>SE</v>
      </c>
      <c r="O19" s="82" t="str">
        <f>[15]Agosto!$I$18</f>
        <v>SE</v>
      </c>
      <c r="P19" s="82" t="str">
        <f>[15]Agosto!$I$19</f>
        <v>S</v>
      </c>
      <c r="Q19" s="82" t="str">
        <f>[15]Agosto!$I$20</f>
        <v>S</v>
      </c>
      <c r="R19" s="82" t="str">
        <f>[15]Agosto!$I$21</f>
        <v>SE</v>
      </c>
      <c r="S19" s="82" t="str">
        <f>[15]Agosto!$I$22</f>
        <v>SE</v>
      </c>
      <c r="T19" s="83" t="str">
        <f>[15]Agosto!$I$23</f>
        <v>SE</v>
      </c>
      <c r="U19" s="83" t="str">
        <f>[15]Agosto!$I$24</f>
        <v>SO</v>
      </c>
      <c r="V19" s="83" t="str">
        <f>[15]Agosto!$I$25</f>
        <v>S</v>
      </c>
      <c r="W19" s="83" t="str">
        <f>[15]Agosto!$I$26</f>
        <v>SO</v>
      </c>
      <c r="X19" s="83" t="str">
        <f>[15]Agosto!$I$27</f>
        <v>N</v>
      </c>
      <c r="Y19" s="83" t="str">
        <f>[15]Agosto!$I$28</f>
        <v>N</v>
      </c>
      <c r="Z19" s="83" t="str">
        <f>[15]Agosto!$I$29</f>
        <v>S</v>
      </c>
      <c r="AA19" s="83" t="str">
        <f>[15]Agosto!$I$30</f>
        <v>S</v>
      </c>
      <c r="AB19" s="83" t="str">
        <f>[15]Agosto!$I$31</f>
        <v>S</v>
      </c>
      <c r="AC19" s="83" t="str">
        <f>[15]Agosto!$I$32</f>
        <v>NE</v>
      </c>
      <c r="AD19" s="83" t="str">
        <f>[15]Agosto!$I$33</f>
        <v>SE</v>
      </c>
      <c r="AE19" s="83" t="str">
        <f>[15]Agosto!$I$34</f>
        <v>N</v>
      </c>
      <c r="AF19" s="83" t="str">
        <f>[15]Agosto!$I$35</f>
        <v>N</v>
      </c>
      <c r="AG19" s="116" t="str">
        <f>[15]Agosto!$I$36</f>
        <v>S</v>
      </c>
    </row>
    <row r="20" spans="1:34" ht="12.75" customHeight="1" x14ac:dyDescent="0.2">
      <c r="A20" s="129" t="s">
        <v>10</v>
      </c>
      <c r="B20" s="15" t="str">
        <f>[16]Agosto!$I$5</f>
        <v>N</v>
      </c>
      <c r="C20" s="15" t="str">
        <f>[16]Agosto!$I$6</f>
        <v>NO</v>
      </c>
      <c r="D20" s="15" t="str">
        <f>[16]Agosto!$I$7</f>
        <v>NO</v>
      </c>
      <c r="E20" s="15" t="str">
        <f>[16]Agosto!$I$8</f>
        <v>L</v>
      </c>
      <c r="F20" s="15" t="str">
        <f>[16]Agosto!$I$9</f>
        <v>NE</v>
      </c>
      <c r="G20" s="15" t="str">
        <f>[16]Agosto!$I$10</f>
        <v>O</v>
      </c>
      <c r="H20" s="15" t="str">
        <f>[16]Agosto!$I$11</f>
        <v>O</v>
      </c>
      <c r="I20" s="15" t="str">
        <f>[16]Agosto!$I$12</f>
        <v>O</v>
      </c>
      <c r="J20" s="15" t="str">
        <f>[16]Agosto!$I$13</f>
        <v>L</v>
      </c>
      <c r="K20" s="15" t="str">
        <f>[16]Agosto!$I$14</f>
        <v>N</v>
      </c>
      <c r="L20" s="15" t="str">
        <f>[16]Agosto!$I$15</f>
        <v>N</v>
      </c>
      <c r="M20" s="15" t="str">
        <f>[16]Agosto!$I$16</f>
        <v>SO</v>
      </c>
      <c r="N20" s="15" t="str">
        <f>[16]Agosto!$I$17</f>
        <v>O</v>
      </c>
      <c r="O20" s="15" t="str">
        <f>[16]Agosto!$I$18</f>
        <v>O</v>
      </c>
      <c r="P20" s="15" t="str">
        <f>[16]Agosto!$I$19</f>
        <v>NE</v>
      </c>
      <c r="Q20" s="15" t="str">
        <f>[16]Agosto!$I$20</f>
        <v>O</v>
      </c>
      <c r="R20" s="15" t="str">
        <f>[16]Agosto!$I$21</f>
        <v>O</v>
      </c>
      <c r="S20" s="15" t="str">
        <f>[16]Agosto!$I$22</f>
        <v>O</v>
      </c>
      <c r="T20" s="83" t="str">
        <f>[16]Agosto!$I$23</f>
        <v>O</v>
      </c>
      <c r="U20" s="83" t="str">
        <f>[16]Agosto!$I$24</f>
        <v>L</v>
      </c>
      <c r="V20" s="83" t="str">
        <f>[16]Agosto!$I$25</f>
        <v>L</v>
      </c>
      <c r="W20" s="83" t="str">
        <f>[16]Agosto!$I$26</f>
        <v>NE</v>
      </c>
      <c r="X20" s="83" t="str">
        <f>[16]Agosto!$I$27</f>
        <v>SO</v>
      </c>
      <c r="Y20" s="83" t="str">
        <f>[16]Agosto!$I$28</f>
        <v>SO</v>
      </c>
      <c r="Z20" s="83" t="str">
        <f>[16]Agosto!$I$29</f>
        <v>NE</v>
      </c>
      <c r="AA20" s="83" t="str">
        <f>[16]Agosto!$I$30</f>
        <v>N</v>
      </c>
      <c r="AB20" s="83" t="str">
        <f>[16]Agosto!$I$31</f>
        <v>O</v>
      </c>
      <c r="AC20" s="83" t="str">
        <f>[16]Agosto!$I$32</f>
        <v>O</v>
      </c>
      <c r="AD20" s="83" t="str">
        <f>[16]Agosto!$I$33</f>
        <v>O</v>
      </c>
      <c r="AE20" s="83" t="str">
        <f>[16]Agosto!$I$34</f>
        <v>SO</v>
      </c>
      <c r="AF20" s="83" t="str">
        <f>[16]Agosto!$I$35</f>
        <v>SO</v>
      </c>
      <c r="AG20" s="116" t="str">
        <f>[16]Agosto!$I$36</f>
        <v>O</v>
      </c>
      <c r="AH20" t="s">
        <v>51</v>
      </c>
    </row>
    <row r="21" spans="1:34" ht="13.5" customHeight="1" x14ac:dyDescent="0.2">
      <c r="A21" s="129" t="s">
        <v>11</v>
      </c>
      <c r="B21" s="82" t="str">
        <f>[17]Agosto!$I$5</f>
        <v>NO</v>
      </c>
      <c r="C21" s="82" t="str">
        <f>[17]Agosto!$I$6</f>
        <v>SO</v>
      </c>
      <c r="D21" s="82" t="str">
        <f>[17]Agosto!$I$7</f>
        <v>SO</v>
      </c>
      <c r="E21" s="82" t="str">
        <f>[17]Agosto!$I$8</f>
        <v>SO</v>
      </c>
      <c r="F21" s="82" t="str">
        <f>[17]Agosto!$I$9</f>
        <v>NO</v>
      </c>
      <c r="G21" s="82" t="str">
        <f>[17]Agosto!$I$10</f>
        <v>SO</v>
      </c>
      <c r="H21" s="82" t="str">
        <f>[17]Agosto!$I$11</f>
        <v>SO</v>
      </c>
      <c r="I21" s="82" t="str">
        <f>[17]Agosto!$I$12</f>
        <v>SO</v>
      </c>
      <c r="J21" s="82" t="str">
        <f>[17]Agosto!$I$13</f>
        <v>NO</v>
      </c>
      <c r="K21" s="82" t="str">
        <f>[17]Agosto!$I$14</f>
        <v>NE</v>
      </c>
      <c r="L21" s="82" t="str">
        <f>[17]Agosto!$I$15</f>
        <v>NE</v>
      </c>
      <c r="M21" s="82" t="str">
        <f>[17]Agosto!$I$16</f>
        <v>SO</v>
      </c>
      <c r="N21" s="82" t="str">
        <f>[17]Agosto!$I$17</f>
        <v>SO</v>
      </c>
      <c r="O21" s="82" t="str">
        <f>[17]Agosto!$I$18</f>
        <v>SO</v>
      </c>
      <c r="P21" s="82" t="str">
        <f>[17]Agosto!$I$19</f>
        <v>N</v>
      </c>
      <c r="Q21" s="82" t="str">
        <f>[17]Agosto!$I$20</f>
        <v>SO</v>
      </c>
      <c r="R21" s="82" t="str">
        <f>[17]Agosto!$I$21</f>
        <v>SO</v>
      </c>
      <c r="S21" s="82" t="str">
        <f>[17]Agosto!$I$22</f>
        <v>SO</v>
      </c>
      <c r="T21" s="83" t="str">
        <f>[17]Agosto!$I$23</f>
        <v>SO</v>
      </c>
      <c r="U21" s="83" t="str">
        <f>[17]Agosto!$I$24</f>
        <v>N</v>
      </c>
      <c r="V21" s="83" t="str">
        <f>[17]Agosto!$I$25</f>
        <v>NO</v>
      </c>
      <c r="W21" s="83" t="str">
        <f>[17]Agosto!$I$26</f>
        <v>O</v>
      </c>
      <c r="X21" s="83" t="str">
        <f>[17]Agosto!$I$27</f>
        <v>SO</v>
      </c>
      <c r="Y21" s="83" t="str">
        <f>[17]Agosto!$I$28</f>
        <v>L</v>
      </c>
      <c r="Z21" s="83" t="str">
        <f>[17]Agosto!$I$29</f>
        <v>NO</v>
      </c>
      <c r="AA21" s="83" t="str">
        <f>[17]Agosto!$I$30</f>
        <v>O</v>
      </c>
      <c r="AB21" s="83" t="str">
        <f>[17]Agosto!$I$31</f>
        <v>SO</v>
      </c>
      <c r="AC21" s="83" t="str">
        <f>[17]Agosto!$I$32</f>
        <v>SO</v>
      </c>
      <c r="AD21" s="83" t="str">
        <f>[17]Agosto!$I$33</f>
        <v>S</v>
      </c>
      <c r="AE21" s="83" t="str">
        <f>[17]Agosto!$I$34</f>
        <v>NE</v>
      </c>
      <c r="AF21" s="83" t="str">
        <f>[17]Agosto!$I$35</f>
        <v>L</v>
      </c>
      <c r="AG21" s="116" t="str">
        <f>[17]Agosto!$I$36</f>
        <v>SO</v>
      </c>
    </row>
    <row r="22" spans="1:34" ht="13.5" customHeight="1" x14ac:dyDescent="0.2">
      <c r="A22" s="129" t="s">
        <v>12</v>
      </c>
      <c r="B22" s="82" t="str">
        <f>[18]Agosto!$I$5</f>
        <v>SE</v>
      </c>
      <c r="C22" s="82" t="str">
        <f>[18]Agosto!$I$6</f>
        <v>S</v>
      </c>
      <c r="D22" s="82" t="str">
        <f>[18]Agosto!$I$7</f>
        <v>S</v>
      </c>
      <c r="E22" s="82" t="str">
        <f>[18]Agosto!$I$8</f>
        <v>*</v>
      </c>
      <c r="F22" s="82" t="str">
        <f>[18]Agosto!$I$9</f>
        <v>*</v>
      </c>
      <c r="G22" s="82" t="str">
        <f>[18]Agosto!$I$10</f>
        <v>S</v>
      </c>
      <c r="H22" s="82" t="str">
        <f>[18]Agosto!$I$11</f>
        <v>NE</v>
      </c>
      <c r="I22" s="82" t="str">
        <f>[18]Agosto!$I$12</f>
        <v>S</v>
      </c>
      <c r="J22" s="82" t="str">
        <f>[18]Agosto!$I$13</f>
        <v>S</v>
      </c>
      <c r="K22" s="82" t="str">
        <f>[18]Agosto!$I$14</f>
        <v>SE</v>
      </c>
      <c r="L22" s="82" t="str">
        <f>[18]Agosto!$I$15</f>
        <v>S</v>
      </c>
      <c r="M22" s="82" t="str">
        <f>[18]Agosto!$I$16</f>
        <v>S</v>
      </c>
      <c r="N22" s="82" t="str">
        <f>[18]Agosto!$I$17</f>
        <v>S</v>
      </c>
      <c r="O22" s="82" t="str">
        <f>[18]Agosto!$I$18</f>
        <v>S</v>
      </c>
      <c r="P22" s="82" t="str">
        <f>[18]Agosto!$I$19</f>
        <v>S</v>
      </c>
      <c r="Q22" s="82" t="str">
        <f>[18]Agosto!$I$20</f>
        <v>S</v>
      </c>
      <c r="R22" s="82" t="str">
        <f>[18]Agosto!$I$21</f>
        <v>S</v>
      </c>
      <c r="S22" s="82" t="str">
        <f>[18]Agosto!$I$22</f>
        <v>S</v>
      </c>
      <c r="T22" s="82" t="str">
        <f>[18]Agosto!$I$23</f>
        <v>S</v>
      </c>
      <c r="U22" s="82" t="str">
        <f>[18]Agosto!$I$24</f>
        <v>SO</v>
      </c>
      <c r="V22" s="82" t="str">
        <f>[18]Agosto!$I$25</f>
        <v>O</v>
      </c>
      <c r="W22" s="82" t="str">
        <f>[18]Agosto!$I$26</f>
        <v>S</v>
      </c>
      <c r="X22" s="82" t="str">
        <f>[18]Agosto!$I$27</f>
        <v>NE</v>
      </c>
      <c r="Y22" s="82" t="str">
        <f>[18]Agosto!$I$28</f>
        <v>NO</v>
      </c>
      <c r="Z22" s="82" t="str">
        <f>[18]Agosto!$I$29</f>
        <v>S</v>
      </c>
      <c r="AA22" s="82" t="str">
        <f>[18]Agosto!$I$30</f>
        <v>S</v>
      </c>
      <c r="AB22" s="82" t="str">
        <f>[18]Agosto!$I$31</f>
        <v>SE</v>
      </c>
      <c r="AC22" s="82" t="str">
        <f>[18]Agosto!$I$32</f>
        <v>S</v>
      </c>
      <c r="AD22" s="82" t="str">
        <f>[18]Agosto!$I$33</f>
        <v>NE</v>
      </c>
      <c r="AE22" s="82" t="str">
        <f>[18]Agosto!$I$34</f>
        <v>N</v>
      </c>
      <c r="AF22" s="82" t="str">
        <f>[18]Agosto!$I$35</f>
        <v>N</v>
      </c>
      <c r="AG22" s="115" t="str">
        <f>[18]Agosto!$I$36</f>
        <v>S</v>
      </c>
    </row>
    <row r="23" spans="1:34" ht="13.5" customHeight="1" x14ac:dyDescent="0.2">
      <c r="A23" s="129" t="s">
        <v>13</v>
      </c>
      <c r="B23" s="83" t="str">
        <f>[19]Agosto!$I$5</f>
        <v>S</v>
      </c>
      <c r="C23" s="83" t="str">
        <f>[19]Agosto!$I$6</f>
        <v>SO</v>
      </c>
      <c r="D23" s="83" t="str">
        <f>[19]Agosto!$I$7</f>
        <v>SO</v>
      </c>
      <c r="E23" s="83" t="str">
        <f>[19]Agosto!$I$8</f>
        <v>S</v>
      </c>
      <c r="F23" s="83" t="str">
        <f>[19]Agosto!$I$9</f>
        <v>SO</v>
      </c>
      <c r="G23" s="83" t="str">
        <f>[19]Agosto!$I$10</f>
        <v>S</v>
      </c>
      <c r="H23" s="83" t="str">
        <f>[19]Agosto!$I$11</f>
        <v>NE</v>
      </c>
      <c r="I23" s="83" t="str">
        <f>[19]Agosto!$I$12</f>
        <v>S</v>
      </c>
      <c r="J23" s="83" t="str">
        <f>[19]Agosto!$I$13</f>
        <v>S</v>
      </c>
      <c r="K23" s="83" t="str">
        <f>[19]Agosto!$I$14</f>
        <v>SE</v>
      </c>
      <c r="L23" s="83" t="str">
        <f>[19]Agosto!$I$15</f>
        <v>SE</v>
      </c>
      <c r="M23" s="83" t="str">
        <f>[19]Agosto!$I$16</f>
        <v>L</v>
      </c>
      <c r="N23" s="83" t="str">
        <f>[19]Agosto!$I$17</f>
        <v>NE</v>
      </c>
      <c r="O23" s="83" t="str">
        <f>[19]Agosto!$I$18</f>
        <v>L</v>
      </c>
      <c r="P23" s="83" t="str">
        <f>[19]Agosto!$I$19</f>
        <v>S</v>
      </c>
      <c r="Q23" s="83" t="str">
        <f>[19]Agosto!$I$20</f>
        <v>S</v>
      </c>
      <c r="R23" s="83" t="str">
        <f>[19]Agosto!$I$21</f>
        <v>SE</v>
      </c>
      <c r="S23" s="83" t="str">
        <f>[19]Agosto!$I$22</f>
        <v>S</v>
      </c>
      <c r="T23" s="83" t="str">
        <f>[19]Agosto!$I$23</f>
        <v>L</v>
      </c>
      <c r="U23" s="83" t="str">
        <f>[19]Agosto!$I$24</f>
        <v>SO</v>
      </c>
      <c r="V23" s="83" t="str">
        <f>[19]Agosto!$I$25</f>
        <v>S</v>
      </c>
      <c r="W23" s="83" t="str">
        <f>[19]Agosto!$I$26</f>
        <v>S</v>
      </c>
      <c r="X23" s="83" t="str">
        <f>[19]Agosto!$I$27</f>
        <v>SE</v>
      </c>
      <c r="Y23" s="83" t="str">
        <f>[19]Agosto!$I$28</f>
        <v>N</v>
      </c>
      <c r="Z23" s="83" t="str">
        <f>[19]Agosto!$I$29</f>
        <v>S</v>
      </c>
      <c r="AA23" s="83" t="str">
        <f>[19]Agosto!$I$30</f>
        <v>S</v>
      </c>
      <c r="AB23" s="83" t="str">
        <f>[19]Agosto!$I$31</f>
        <v>S</v>
      </c>
      <c r="AC23" s="83" t="str">
        <f>[19]Agosto!$I$32</f>
        <v>SE</v>
      </c>
      <c r="AD23" s="83" t="str">
        <f>[19]Agosto!$I$33</f>
        <v>NE</v>
      </c>
      <c r="AE23" s="83" t="str">
        <f>[19]Agosto!$I$34</f>
        <v>NE</v>
      </c>
      <c r="AF23" s="83" t="str">
        <f>[19]Agosto!$I$35</f>
        <v>NE</v>
      </c>
      <c r="AG23" s="116" t="str">
        <f>[19]Agosto!$I$36</f>
        <v>S</v>
      </c>
    </row>
    <row r="24" spans="1:34" ht="13.5" customHeight="1" x14ac:dyDescent="0.2">
      <c r="A24" s="129" t="s">
        <v>14</v>
      </c>
      <c r="B24" s="82" t="str">
        <f>[20]Agosto!$I$5</f>
        <v>SO</v>
      </c>
      <c r="C24" s="82" t="str">
        <f>[20]Agosto!$I$6</f>
        <v>SE</v>
      </c>
      <c r="D24" s="82" t="str">
        <f>[20]Agosto!$I$7</f>
        <v>S</v>
      </c>
      <c r="E24" s="82" t="str">
        <f>[20]Agosto!$I$8</f>
        <v>SE</v>
      </c>
      <c r="F24" s="82" t="str">
        <f>[20]Agosto!$I$9</f>
        <v>S</v>
      </c>
      <c r="G24" s="82" t="str">
        <f>[20]Agosto!$I$10</f>
        <v>S</v>
      </c>
      <c r="H24" s="82" t="str">
        <f>[20]Agosto!$I$11</f>
        <v>S</v>
      </c>
      <c r="I24" s="82" t="str">
        <f>[20]Agosto!$I$12</f>
        <v>SE</v>
      </c>
      <c r="J24" s="82" t="str">
        <f>[20]Agosto!$I$13</f>
        <v>SO</v>
      </c>
      <c r="K24" s="82" t="str">
        <f>[20]Agosto!$I$14</f>
        <v>SO</v>
      </c>
      <c r="L24" s="82" t="str">
        <f>[20]Agosto!$I$15</f>
        <v>SO</v>
      </c>
      <c r="M24" s="82" t="str">
        <f>[20]Agosto!$I$16</f>
        <v>SE</v>
      </c>
      <c r="N24" s="82" t="str">
        <f>[20]Agosto!$I$17</f>
        <v>S</v>
      </c>
      <c r="O24" s="82" t="str">
        <f>[20]Agosto!$I$18</f>
        <v>S</v>
      </c>
      <c r="P24" s="82" t="str">
        <f>[20]Agosto!$I$19</f>
        <v>S</v>
      </c>
      <c r="Q24" s="82" t="str">
        <f>[20]Agosto!$I$20</f>
        <v>S</v>
      </c>
      <c r="R24" s="82" t="str">
        <f>[20]Agosto!$I$21</f>
        <v>S</v>
      </c>
      <c r="S24" s="82" t="str">
        <f>[20]Agosto!$I$22</f>
        <v>SE</v>
      </c>
      <c r="T24" s="82" t="str">
        <f>[20]Agosto!$I$23</f>
        <v>SE</v>
      </c>
      <c r="U24" s="82" t="str">
        <f>[20]Agosto!$I$24</f>
        <v>NE</v>
      </c>
      <c r="V24" s="82" t="str">
        <f>[20]Agosto!$I$25</f>
        <v>SO</v>
      </c>
      <c r="W24" s="82" t="str">
        <f>[20]Agosto!$I$26</f>
        <v>S</v>
      </c>
      <c r="X24" s="82" t="str">
        <f>[20]Agosto!$I$27</f>
        <v>SE</v>
      </c>
      <c r="Y24" s="82" t="str">
        <f>[20]Agosto!$I$28</f>
        <v>L</v>
      </c>
      <c r="Z24" s="82" t="str">
        <f>[20]Agosto!$I$29</f>
        <v>SO</v>
      </c>
      <c r="AA24" s="82" t="str">
        <f>[20]Agosto!$I$30</f>
        <v>S</v>
      </c>
      <c r="AB24" s="82" t="str">
        <f>[20]Agosto!$I$31</f>
        <v>SO</v>
      </c>
      <c r="AC24" s="82" t="str">
        <f>[20]Agosto!$I$32</f>
        <v>SE</v>
      </c>
      <c r="AD24" s="82" t="str">
        <f>[20]Agosto!$I$33</f>
        <v>NE</v>
      </c>
      <c r="AE24" s="82" t="str">
        <f>[20]Agosto!$I$34</f>
        <v>L</v>
      </c>
      <c r="AF24" s="82" t="str">
        <f>[20]Agosto!$I$35</f>
        <v>N</v>
      </c>
      <c r="AG24" s="115" t="str">
        <f>[20]Agosto!$I$36</f>
        <v>S</v>
      </c>
    </row>
    <row r="25" spans="1:34" ht="12.75" customHeight="1" x14ac:dyDescent="0.2">
      <c r="A25" s="129" t="s">
        <v>15</v>
      </c>
      <c r="B25" s="82" t="str">
        <f>[21]Agosto!$I$5</f>
        <v>SO</v>
      </c>
      <c r="C25" s="82" t="str">
        <f>[21]Agosto!$I$6</f>
        <v>NO</v>
      </c>
      <c r="D25" s="82" t="str">
        <f>[21]Agosto!$I$7</f>
        <v>NO</v>
      </c>
      <c r="E25" s="82" t="str">
        <f>[21]Agosto!$I$8</f>
        <v>SO</v>
      </c>
      <c r="F25" s="82" t="str">
        <f>[21]Agosto!$I$9</f>
        <v>SO</v>
      </c>
      <c r="G25" s="82" t="str">
        <f>[21]Agosto!$I$10</f>
        <v>NO</v>
      </c>
      <c r="H25" s="82" t="str">
        <f>[21]Agosto!$I$11</f>
        <v>NO</v>
      </c>
      <c r="I25" s="82" t="str">
        <f>[21]Agosto!$I$12</f>
        <v>NO</v>
      </c>
      <c r="J25" s="82" t="str">
        <f>[21]Agosto!$I$13</f>
        <v>SO</v>
      </c>
      <c r="K25" s="82" t="str">
        <f>[21]Agosto!$I$14</f>
        <v>SO</v>
      </c>
      <c r="L25" s="82" t="str">
        <f>[21]Agosto!$I$15</f>
        <v>SO</v>
      </c>
      <c r="M25" s="82" t="str">
        <f>[21]Agosto!$I$16</f>
        <v>NO</v>
      </c>
      <c r="N25" s="82" t="str">
        <f>[21]Agosto!$I$17</f>
        <v>NO</v>
      </c>
      <c r="O25" s="82" t="str">
        <f>[21]Agosto!$I$18</f>
        <v>NO</v>
      </c>
      <c r="P25" s="82" t="str">
        <f>[21]Agosto!$I$19</f>
        <v>SO</v>
      </c>
      <c r="Q25" s="82" t="str">
        <f>[21]Agosto!$I$20</f>
        <v>S</v>
      </c>
      <c r="R25" s="82" t="str">
        <f>[21]Agosto!$I$21</f>
        <v>NO</v>
      </c>
      <c r="S25" s="82" t="str">
        <f>[21]Agosto!$I$22</f>
        <v>NO</v>
      </c>
      <c r="T25" s="82" t="str">
        <f>[21]Agosto!$I$23</f>
        <v>NO</v>
      </c>
      <c r="U25" s="82" t="str">
        <f>[21]Agosto!$I$24</f>
        <v>SO</v>
      </c>
      <c r="V25" s="82" t="str">
        <f>[21]Agosto!$I$25</f>
        <v>SO</v>
      </c>
      <c r="W25" s="82" t="str">
        <f>[21]Agosto!$I$26</f>
        <v>SO</v>
      </c>
      <c r="X25" s="82" t="str">
        <f>[21]Agosto!$I$27</f>
        <v>NO</v>
      </c>
      <c r="Y25" s="82" t="str">
        <f>[21]Agosto!$I$28</f>
        <v>NO</v>
      </c>
      <c r="Z25" s="82" t="str">
        <f>[21]Agosto!$I$29</f>
        <v>SO</v>
      </c>
      <c r="AA25" s="82" t="str">
        <f>[21]Agosto!$I$30</f>
        <v>SO</v>
      </c>
      <c r="AB25" s="82" t="str">
        <f>[21]Agosto!$I$31</f>
        <v>NO</v>
      </c>
      <c r="AC25" s="82" t="str">
        <f>[21]Agosto!$I$32</f>
        <v>NO</v>
      </c>
      <c r="AD25" s="82" t="str">
        <f>[21]Agosto!$I$33</f>
        <v>NO</v>
      </c>
      <c r="AE25" s="82" t="str">
        <f>[21]Agosto!$I$34</f>
        <v>NO</v>
      </c>
      <c r="AF25" s="82" t="str">
        <f>[21]Agosto!$I$35</f>
        <v>NO</v>
      </c>
      <c r="AG25" s="115" t="str">
        <f>[21]Agosto!$I$36</f>
        <v>NO</v>
      </c>
    </row>
    <row r="26" spans="1:34" ht="12.75" customHeight="1" x14ac:dyDescent="0.2">
      <c r="A26" s="129" t="s">
        <v>16</v>
      </c>
      <c r="B26" s="16" t="str">
        <f>[22]Agosto!$I$5</f>
        <v>S</v>
      </c>
      <c r="C26" s="16" t="str">
        <f>[22]Agosto!$I$6</f>
        <v>S</v>
      </c>
      <c r="D26" s="16" t="str">
        <f>[22]Agosto!$I$7</f>
        <v>S</v>
      </c>
      <c r="E26" s="16" t="str">
        <f>[22]Agosto!$I$8</f>
        <v>S</v>
      </c>
      <c r="F26" s="16" t="str">
        <f>[22]Agosto!$I$9</f>
        <v>O</v>
      </c>
      <c r="G26" s="16" t="str">
        <f>[22]Agosto!$I$10</f>
        <v>NE</v>
      </c>
      <c r="H26" s="16" t="str">
        <f>[22]Agosto!$I$11</f>
        <v>N</v>
      </c>
      <c r="I26" s="16" t="str">
        <f>[22]Agosto!$I$12</f>
        <v>S</v>
      </c>
      <c r="J26" s="16" t="str">
        <f>[22]Agosto!$I$13</f>
        <v>S</v>
      </c>
      <c r="K26" s="16" t="str">
        <f>[22]Agosto!$I$14</f>
        <v>S</v>
      </c>
      <c r="L26" s="16" t="str">
        <f>[22]Agosto!$I$15</f>
        <v>S</v>
      </c>
      <c r="M26" s="16" t="str">
        <f>[22]Agosto!$I$16</f>
        <v>NO</v>
      </c>
      <c r="N26" s="16" t="str">
        <f>[22]Agosto!$I$17</f>
        <v>N</v>
      </c>
      <c r="O26" s="16" t="str">
        <f>[22]Agosto!$I$18</f>
        <v>NO</v>
      </c>
      <c r="P26" s="16" t="str">
        <f>[22]Agosto!$I$19</f>
        <v>S</v>
      </c>
      <c r="Q26" s="16" t="str">
        <f>[22]Agosto!$I$20</f>
        <v>S</v>
      </c>
      <c r="R26" s="16" t="str">
        <f>[22]Agosto!$I$21</f>
        <v>N</v>
      </c>
      <c r="S26" s="16" t="str">
        <f>[22]Agosto!$I$22</f>
        <v>N</v>
      </c>
      <c r="T26" s="16" t="str">
        <f>[22]Agosto!$I$23</f>
        <v>NE</v>
      </c>
      <c r="U26" s="16" t="str">
        <f>[22]Agosto!$I$24</f>
        <v>SO</v>
      </c>
      <c r="V26" s="16" t="str">
        <f>[22]Agosto!$I$25</f>
        <v>S</v>
      </c>
      <c r="W26" s="16" t="str">
        <f>[22]Agosto!$I$26</f>
        <v>S</v>
      </c>
      <c r="X26" s="16" t="str">
        <f>[22]Agosto!$I$27</f>
        <v>N</v>
      </c>
      <c r="Y26" s="16" t="str">
        <f>[22]Agosto!$I$28</f>
        <v>N</v>
      </c>
      <c r="Z26" s="16" t="str">
        <f>[22]Agosto!$I$29</f>
        <v>S</v>
      </c>
      <c r="AA26" s="16" t="str">
        <f>[22]Agosto!$I$30</f>
        <v>S</v>
      </c>
      <c r="AB26" s="16" t="str">
        <f>[22]Agosto!$I$31</f>
        <v>S</v>
      </c>
      <c r="AC26" s="16" t="str">
        <f>[22]Agosto!$I$32</f>
        <v>N</v>
      </c>
      <c r="AD26" s="16" t="str">
        <f>[22]Agosto!$I$33</f>
        <v>N</v>
      </c>
      <c r="AE26" s="16" t="str">
        <f>[22]Agosto!$I$34</f>
        <v>N</v>
      </c>
      <c r="AF26" s="16" t="str">
        <f>[22]Agosto!$I$35</f>
        <v>N</v>
      </c>
      <c r="AG26" s="117" t="str">
        <f>[22]Agosto!$I$36</f>
        <v>S</v>
      </c>
    </row>
    <row r="27" spans="1:34" ht="12" customHeight="1" x14ac:dyDescent="0.2">
      <c r="A27" s="129" t="s">
        <v>17</v>
      </c>
      <c r="B27" s="82" t="str">
        <f>[23]Agosto!$I$5</f>
        <v>SE</v>
      </c>
      <c r="C27" s="82" t="str">
        <f>[23]Agosto!$I$6</f>
        <v>L</v>
      </c>
      <c r="D27" s="82" t="str">
        <f>[23]Agosto!$I$7</f>
        <v>L</v>
      </c>
      <c r="E27" s="82" t="str">
        <f>[23]Agosto!$I$8</f>
        <v>L</v>
      </c>
      <c r="F27" s="82" t="str">
        <f>[23]Agosto!$I$9</f>
        <v>SE</v>
      </c>
      <c r="G27" s="82" t="str">
        <f>[23]Agosto!$I$10</f>
        <v>NE</v>
      </c>
      <c r="H27" s="82" t="str">
        <f>[23]Agosto!$I$11</f>
        <v>N</v>
      </c>
      <c r="I27" s="82" t="str">
        <f>[23]Agosto!$I$12</f>
        <v>NE</v>
      </c>
      <c r="J27" s="82" t="str">
        <f>[23]Agosto!$I$13</f>
        <v>S</v>
      </c>
      <c r="K27" s="82" t="str">
        <f>[23]Agosto!$I$14</f>
        <v>S</v>
      </c>
      <c r="L27" s="82" t="str">
        <f>[23]Agosto!$I$15</f>
        <v>SE</v>
      </c>
      <c r="M27" s="82" t="str">
        <f>[23]Agosto!$I$16</f>
        <v>NE</v>
      </c>
      <c r="N27" s="82" t="str">
        <f>[23]Agosto!$I$17</f>
        <v>N</v>
      </c>
      <c r="O27" s="82" t="str">
        <f>[23]Agosto!$I$18</f>
        <v>L</v>
      </c>
      <c r="P27" s="82" t="str">
        <f>[23]Agosto!$I$19</f>
        <v>SE</v>
      </c>
      <c r="Q27" s="82" t="str">
        <f>[23]Agosto!$I$20</f>
        <v>L</v>
      </c>
      <c r="R27" s="82" t="str">
        <f>[23]Agosto!$I$21</f>
        <v>L</v>
      </c>
      <c r="S27" s="82" t="str">
        <f>[23]Agosto!$I$22</f>
        <v>NE</v>
      </c>
      <c r="T27" s="82" t="str">
        <f>[23]Agosto!$I$23</f>
        <v>NE</v>
      </c>
      <c r="U27" s="82" t="str">
        <f>[23]Agosto!$I$24</f>
        <v>S</v>
      </c>
      <c r="V27" s="82" t="str">
        <f>[23]Agosto!$I$25</f>
        <v>S</v>
      </c>
      <c r="W27" s="82" t="str">
        <f>[23]Agosto!$I$26</f>
        <v>SE</v>
      </c>
      <c r="X27" s="82" t="str">
        <f>[23]Agosto!$I$27</f>
        <v>N</v>
      </c>
      <c r="Y27" s="82" t="str">
        <f>[23]Agosto!$I$28</f>
        <v>N</v>
      </c>
      <c r="Z27" s="82" t="str">
        <f>[23]Agosto!$I$29</f>
        <v>SE</v>
      </c>
      <c r="AA27" s="82" t="str">
        <f>[23]Agosto!$I$30</f>
        <v>SE</v>
      </c>
      <c r="AB27" s="82" t="str">
        <f>[23]Agosto!$I$31</f>
        <v>L</v>
      </c>
      <c r="AC27" s="82" t="str">
        <f>[23]Agosto!$I$32</f>
        <v>NE</v>
      </c>
      <c r="AD27" s="82" t="str">
        <f>[23]Agosto!$I$33</f>
        <v>N</v>
      </c>
      <c r="AE27" s="82" t="str">
        <f>[23]Agosto!$I$34</f>
        <v>N</v>
      </c>
      <c r="AF27" s="82" t="str">
        <f>[23]Agosto!$I$35</f>
        <v>NO</v>
      </c>
      <c r="AG27" s="115" t="str">
        <f>[23]Agosto!$I$36</f>
        <v>SE</v>
      </c>
    </row>
    <row r="28" spans="1:34" ht="12.75" customHeight="1" x14ac:dyDescent="0.2">
      <c r="A28" s="129" t="s">
        <v>18</v>
      </c>
      <c r="B28" s="82" t="str">
        <f>[24]Agosto!$I$5</f>
        <v>L</v>
      </c>
      <c r="C28" s="82" t="str">
        <f>[24]Agosto!$I$6</f>
        <v>L</v>
      </c>
      <c r="D28" s="82" t="str">
        <f>[24]Agosto!$I$7</f>
        <v>SE</v>
      </c>
      <c r="E28" s="82" t="str">
        <f>[24]Agosto!$I$8</f>
        <v>L</v>
      </c>
      <c r="F28" s="82" t="str">
        <f>[24]Agosto!$I$9</f>
        <v>L</v>
      </c>
      <c r="G28" s="82" t="str">
        <f>[24]Agosto!$I$10</f>
        <v>L</v>
      </c>
      <c r="H28" s="82" t="str">
        <f>[24]Agosto!$I$11</f>
        <v>L</v>
      </c>
      <c r="I28" s="82" t="str">
        <f>[24]Agosto!$I$12</f>
        <v>L</v>
      </c>
      <c r="J28" s="82" t="str">
        <f>[24]Agosto!$I$13</f>
        <v>S</v>
      </c>
      <c r="K28" s="82" t="str">
        <f>[24]Agosto!$I$14</f>
        <v>S</v>
      </c>
      <c r="L28" s="82" t="str">
        <f>[24]Agosto!$I$15</f>
        <v>SE</v>
      </c>
      <c r="M28" s="82" t="str">
        <f>[24]Agosto!$I$16</f>
        <v>L</v>
      </c>
      <c r="N28" s="82" t="str">
        <f>[24]Agosto!$I$17</f>
        <v>L</v>
      </c>
      <c r="O28" s="82" t="str">
        <f>[24]Agosto!$I$18</f>
        <v>L</v>
      </c>
      <c r="P28" s="82" t="str">
        <f>[24]Agosto!$I$19</f>
        <v>L</v>
      </c>
      <c r="Q28" s="82" t="str">
        <f>[24]Agosto!$I$20</f>
        <v>L</v>
      </c>
      <c r="R28" s="82" t="str">
        <f>[24]Agosto!$I$21</f>
        <v>L</v>
      </c>
      <c r="S28" s="82" t="str">
        <f>[24]Agosto!$I$22</f>
        <v>L</v>
      </c>
      <c r="T28" s="82" t="str">
        <f>[24]Agosto!$I$23</f>
        <v>L</v>
      </c>
      <c r="U28" s="82" t="str">
        <f>[24]Agosto!$I$24</f>
        <v>SO</v>
      </c>
      <c r="V28" s="82" t="str">
        <f>[24]Agosto!$I$25</f>
        <v>SO</v>
      </c>
      <c r="W28" s="82" t="str">
        <f>[24]Agosto!$I$26</f>
        <v>L</v>
      </c>
      <c r="X28" s="82" t="str">
        <f>[24]Agosto!$I$27</f>
        <v>L</v>
      </c>
      <c r="Y28" s="82" t="str">
        <f>[24]Agosto!$I$28</f>
        <v>NO</v>
      </c>
      <c r="Z28" s="82" t="str">
        <f>[24]Agosto!$I$29</f>
        <v>S</v>
      </c>
      <c r="AA28" s="82" t="str">
        <f>[24]Agosto!$I$30</f>
        <v>S</v>
      </c>
      <c r="AB28" s="82" t="str">
        <f>[24]Agosto!$I$31</f>
        <v>L</v>
      </c>
      <c r="AC28" s="82" t="str">
        <f>[24]Agosto!$I$32</f>
        <v>L</v>
      </c>
      <c r="AD28" s="82" t="str">
        <f>[24]Agosto!$I$33</f>
        <v>L</v>
      </c>
      <c r="AE28" s="82" t="str">
        <f>[24]Agosto!$I$34</f>
        <v>L</v>
      </c>
      <c r="AF28" s="82" t="str">
        <f>[24]Agosto!$I$35</f>
        <v>NO</v>
      </c>
      <c r="AG28" s="115" t="str">
        <f>[24]Agosto!$I$36</f>
        <v>L</v>
      </c>
    </row>
    <row r="29" spans="1:34" ht="13.5" customHeight="1" x14ac:dyDescent="0.2">
      <c r="A29" s="129" t="s">
        <v>19</v>
      </c>
      <c r="B29" s="82" t="str">
        <f>[25]Agosto!$I$5</f>
        <v>S</v>
      </c>
      <c r="C29" s="82" t="str">
        <f>[25]Agosto!$I$6</f>
        <v>NE</v>
      </c>
      <c r="D29" s="82" t="str">
        <f>[25]Agosto!$I$7</f>
        <v>NE</v>
      </c>
      <c r="E29" s="82" t="str">
        <f>[25]Agosto!$I$8</f>
        <v>NE</v>
      </c>
      <c r="F29" s="82" t="str">
        <f>[25]Agosto!$I$9</f>
        <v>S</v>
      </c>
      <c r="G29" s="82" t="str">
        <f>[25]Agosto!$I$10</f>
        <v>S</v>
      </c>
      <c r="H29" s="82" t="str">
        <f>[25]Agosto!$I$11</f>
        <v>NE</v>
      </c>
      <c r="I29" s="82" t="str">
        <f>[25]Agosto!$I$12</f>
        <v>NE</v>
      </c>
      <c r="J29" s="82" t="str">
        <f>[25]Agosto!$I$13</f>
        <v>SO</v>
      </c>
      <c r="K29" s="82" t="str">
        <f>[25]Agosto!$I$14</f>
        <v>S</v>
      </c>
      <c r="L29" s="82" t="str">
        <f>[25]Agosto!$I$15</f>
        <v>S</v>
      </c>
      <c r="M29" s="82" t="str">
        <f>[25]Agosto!$I$16</f>
        <v>NE</v>
      </c>
      <c r="N29" s="82" t="str">
        <f>[25]Agosto!$I$17</f>
        <v>NE</v>
      </c>
      <c r="O29" s="82" t="str">
        <f>[25]Agosto!$I$18</f>
        <v>NE</v>
      </c>
      <c r="P29" s="82" t="str">
        <f>[25]Agosto!$I$19</f>
        <v>S</v>
      </c>
      <c r="Q29" s="82" t="str">
        <f>[25]Agosto!$I$20</f>
        <v>S</v>
      </c>
      <c r="R29" s="82" t="str">
        <f>[25]Agosto!$I$21</f>
        <v>NE</v>
      </c>
      <c r="S29" s="82" t="str">
        <f>[25]Agosto!$I$22</f>
        <v>NE</v>
      </c>
      <c r="T29" s="82" t="str">
        <f>[25]Agosto!$I$23</f>
        <v>NE</v>
      </c>
      <c r="U29" s="82" t="str">
        <f>[25]Agosto!$I$24</f>
        <v>SO</v>
      </c>
      <c r="V29" s="82" t="str">
        <f>[25]Agosto!$I$25</f>
        <v>SO</v>
      </c>
      <c r="W29" s="82" t="str">
        <f>[25]Agosto!$I$26</f>
        <v>SO</v>
      </c>
      <c r="X29" s="82" t="str">
        <f>[25]Agosto!$I$27</f>
        <v>NE</v>
      </c>
      <c r="Y29" s="82" t="str">
        <f>[25]Agosto!$I$28</f>
        <v>NE</v>
      </c>
      <c r="Z29" s="82" t="str">
        <f>[25]Agosto!$I$29</f>
        <v>S</v>
      </c>
      <c r="AA29" s="82" t="str">
        <f>[25]Agosto!$I$30</f>
        <v>S</v>
      </c>
      <c r="AB29" s="82" t="str">
        <f>[25]Agosto!$I$31</f>
        <v>NE</v>
      </c>
      <c r="AC29" s="82" t="str">
        <f>[25]Agosto!$I$32</f>
        <v>NE</v>
      </c>
      <c r="AD29" s="82" t="str">
        <f>[25]Agosto!$I$33</f>
        <v>NE</v>
      </c>
      <c r="AE29" s="82" t="str">
        <f>[25]Agosto!$I$34</f>
        <v>NE</v>
      </c>
      <c r="AF29" s="82" t="str">
        <f>[25]Agosto!$I$35</f>
        <v>N</v>
      </c>
      <c r="AG29" s="115" t="str">
        <f>[25]Agosto!$I$36</f>
        <v>NE</v>
      </c>
    </row>
    <row r="30" spans="1:34" ht="12.75" customHeight="1" x14ac:dyDescent="0.2">
      <c r="A30" s="129" t="s">
        <v>31</v>
      </c>
      <c r="B30" s="82" t="str">
        <f>[26]Agosto!$I$5</f>
        <v>SE</v>
      </c>
      <c r="C30" s="82" t="str">
        <f>[26]Agosto!$I$6</f>
        <v>SE</v>
      </c>
      <c r="D30" s="82" t="str">
        <f>[26]Agosto!$I$7</f>
        <v>SE</v>
      </c>
      <c r="E30" s="82" t="str">
        <f>[26]Agosto!$I$8</f>
        <v>SE</v>
      </c>
      <c r="F30" s="82" t="str">
        <f>[26]Agosto!$I$9</f>
        <v>SE</v>
      </c>
      <c r="G30" s="82" t="str">
        <f>[26]Agosto!$I$10</f>
        <v>SE</v>
      </c>
      <c r="H30" s="82" t="str">
        <f>[26]Agosto!$I$11</f>
        <v>NE</v>
      </c>
      <c r="I30" s="82" t="str">
        <f>[26]Agosto!$I$12</f>
        <v>SE</v>
      </c>
      <c r="J30" s="82" t="str">
        <f>[26]Agosto!$I$13</f>
        <v>S</v>
      </c>
      <c r="K30" s="82" t="str">
        <f>[26]Agosto!$I$14</f>
        <v>SE</v>
      </c>
      <c r="L30" s="82" t="str">
        <f>[26]Agosto!$I$15</f>
        <v>SE</v>
      </c>
      <c r="M30" s="82" t="str">
        <f>[26]Agosto!$I$16</f>
        <v>SE</v>
      </c>
      <c r="N30" s="82" t="str">
        <f>[26]Agosto!$I$17</f>
        <v>SE</v>
      </c>
      <c r="O30" s="82" t="str">
        <f>[26]Agosto!$I$18</f>
        <v>SE</v>
      </c>
      <c r="P30" s="82" t="str">
        <f>[26]Agosto!$I$19</f>
        <v>S</v>
      </c>
      <c r="Q30" s="82" t="str">
        <f>[26]Agosto!$I$20</f>
        <v>SE</v>
      </c>
      <c r="R30" s="82" t="str">
        <f>[26]Agosto!$I$21</f>
        <v>SE</v>
      </c>
      <c r="S30" s="82" t="str">
        <f>[26]Agosto!$I$22</f>
        <v>SE</v>
      </c>
      <c r="T30" s="82" t="str">
        <f>[26]Agosto!$I$23</f>
        <v>NE</v>
      </c>
      <c r="U30" s="82" t="str">
        <f>[26]Agosto!$I$24</f>
        <v>S</v>
      </c>
      <c r="V30" s="82" t="str">
        <f>[26]Agosto!$I$25</f>
        <v>S</v>
      </c>
      <c r="W30" s="82" t="str">
        <f>[26]Agosto!$I$26</f>
        <v>SE</v>
      </c>
      <c r="X30" s="82" t="str">
        <f>[26]Agosto!$I$27</f>
        <v>SE</v>
      </c>
      <c r="Y30" s="82" t="str">
        <f>[26]Agosto!$I$28</f>
        <v>NO</v>
      </c>
      <c r="Z30" s="82" t="str">
        <f>[26]Agosto!$I$29</f>
        <v>S</v>
      </c>
      <c r="AA30" s="82" t="str">
        <f>[26]Agosto!$I$30</f>
        <v>SE</v>
      </c>
      <c r="AB30" s="82" t="str">
        <f>[26]Agosto!$I$31</f>
        <v>SE</v>
      </c>
      <c r="AC30" s="82" t="str">
        <f>[26]Agosto!$I$32</f>
        <v>L</v>
      </c>
      <c r="AD30" s="82" t="str">
        <f>[26]Agosto!$I$33</f>
        <v>NE</v>
      </c>
      <c r="AE30" s="82" t="str">
        <f>[26]Agosto!$I$34</f>
        <v>NE</v>
      </c>
      <c r="AF30" s="82" t="str">
        <f>[26]Agosto!$I$35</f>
        <v>NO</v>
      </c>
      <c r="AG30" s="115" t="str">
        <f>[26]Agosto!$I$36</f>
        <v>SE</v>
      </c>
    </row>
    <row r="31" spans="1:34" ht="12.75" customHeight="1" x14ac:dyDescent="0.2">
      <c r="A31" s="129" t="s">
        <v>48</v>
      </c>
      <c r="B31" s="82" t="str">
        <f>[27]Agosto!$I$5</f>
        <v>SE</v>
      </c>
      <c r="C31" s="82" t="str">
        <f>[27]Agosto!$I$6</f>
        <v>NO</v>
      </c>
      <c r="D31" s="82" t="str">
        <f>[27]Agosto!$I$7</f>
        <v>SE</v>
      </c>
      <c r="E31" s="82" t="str">
        <f>[27]Agosto!$I$8</f>
        <v>SO</v>
      </c>
      <c r="F31" s="82" t="str">
        <f>[27]Agosto!$I$9</f>
        <v>S</v>
      </c>
      <c r="G31" s="82" t="str">
        <f>[27]Agosto!$I$10</f>
        <v>SE</v>
      </c>
      <c r="H31" s="82" t="str">
        <f>[27]Agosto!$I$11</f>
        <v>SE</v>
      </c>
      <c r="I31" s="82" t="str">
        <f>[27]Agosto!$I$12</f>
        <v>L</v>
      </c>
      <c r="J31" s="82" t="str">
        <f>[27]Agosto!$I$13</f>
        <v>SO</v>
      </c>
      <c r="K31" s="82" t="str">
        <f>[27]Agosto!$I$14</f>
        <v>SE</v>
      </c>
      <c r="L31" s="82" t="str">
        <f>[27]Agosto!$I$15</f>
        <v>SE</v>
      </c>
      <c r="M31" s="82" t="str">
        <f>[27]Agosto!$I$16</f>
        <v>SE</v>
      </c>
      <c r="N31" s="82" t="str">
        <f>[27]Agosto!$I$17</f>
        <v>SE</v>
      </c>
      <c r="O31" s="82" t="str">
        <f>[27]Agosto!$I$18</f>
        <v>SE</v>
      </c>
      <c r="P31" s="82" t="str">
        <f>[27]Agosto!$I$19</f>
        <v>S</v>
      </c>
      <c r="Q31" s="82" t="str">
        <f>[27]Agosto!$I$20</f>
        <v>SE</v>
      </c>
      <c r="R31" s="82" t="str">
        <f>[27]Agosto!$I$21</f>
        <v>SE</v>
      </c>
      <c r="S31" s="82" t="str">
        <f>[27]Agosto!$I$22</f>
        <v>SE</v>
      </c>
      <c r="T31" s="82" t="str">
        <f>[27]Agosto!$I$23</f>
        <v>L</v>
      </c>
      <c r="U31" s="82" t="str">
        <f>[27]Agosto!$I$24</f>
        <v>SO</v>
      </c>
      <c r="V31" s="82" t="str">
        <f>[27]Agosto!$I$25</f>
        <v>SO</v>
      </c>
      <c r="W31" s="82" t="str">
        <f>[27]Agosto!$I$26</f>
        <v>SO</v>
      </c>
      <c r="X31" s="82" t="str">
        <f>[27]Agosto!$I$27</f>
        <v>L</v>
      </c>
      <c r="Y31" s="82" t="str">
        <f>[27]Agosto!$I$28</f>
        <v>NO</v>
      </c>
      <c r="Z31" s="82" t="str">
        <f>[27]Agosto!$I$29</f>
        <v>SE</v>
      </c>
      <c r="AA31" s="82" t="str">
        <f>[27]Agosto!$I$30</f>
        <v>S</v>
      </c>
      <c r="AB31" s="82" t="str">
        <f>[27]Agosto!$I$31</f>
        <v>SE</v>
      </c>
      <c r="AC31" s="82" t="str">
        <f>[27]Agosto!$I$32</f>
        <v>L</v>
      </c>
      <c r="AD31" s="82" t="str">
        <f>[27]Agosto!$I$33</f>
        <v>L</v>
      </c>
      <c r="AE31" s="82" t="str">
        <f>[27]Agosto!$I$34</f>
        <v>L</v>
      </c>
      <c r="AF31" s="82" t="str">
        <f>[27]Agosto!$I$35</f>
        <v>L</v>
      </c>
      <c r="AG31" s="115" t="str">
        <f>[27]Agosto!$I$36</f>
        <v>SE</v>
      </c>
    </row>
    <row r="32" spans="1:34" ht="12.75" customHeight="1" x14ac:dyDescent="0.2">
      <c r="A32" s="129" t="s">
        <v>20</v>
      </c>
      <c r="B32" s="130" t="str">
        <f>[28]Agosto!$I$5</f>
        <v>S</v>
      </c>
      <c r="C32" s="130" t="str">
        <f>[28]Agosto!$I$6</f>
        <v>SE</v>
      </c>
      <c r="D32" s="130" t="str">
        <f>[28]Agosto!$I$7</f>
        <v>SE</v>
      </c>
      <c r="E32" s="130" t="str">
        <f>[28]Agosto!$I$8</f>
        <v>NE</v>
      </c>
      <c r="F32" s="130" t="str">
        <f>[28]Agosto!$I$9</f>
        <v>S</v>
      </c>
      <c r="G32" s="130" t="str">
        <f>[28]Agosto!$I$10</f>
        <v>S</v>
      </c>
      <c r="H32" s="130" t="str">
        <f>[28]Agosto!$I$11</f>
        <v>SE</v>
      </c>
      <c r="I32" s="130" t="str">
        <f>[28]Agosto!$I$12</f>
        <v>S</v>
      </c>
      <c r="J32" s="130" t="str">
        <f>[28]Agosto!$I$13</f>
        <v>SO</v>
      </c>
      <c r="K32" s="130" t="str">
        <f>[28]Agosto!$I$14</f>
        <v>SO</v>
      </c>
      <c r="L32" s="130" t="str">
        <f>[28]Agosto!$I$15</f>
        <v>S</v>
      </c>
      <c r="M32" s="130" t="str">
        <f>[28]Agosto!$I$16</f>
        <v>SO</v>
      </c>
      <c r="N32" s="130" t="str">
        <f>[28]Agosto!$I$17</f>
        <v>SO</v>
      </c>
      <c r="O32" s="130" t="str">
        <f>[28]Agosto!$I$18</f>
        <v>SO</v>
      </c>
      <c r="P32" s="130" t="str">
        <f>[28]Agosto!$I$19</f>
        <v>S</v>
      </c>
      <c r="Q32" s="130" t="str">
        <f>[28]Agosto!$I$20</f>
        <v>S</v>
      </c>
      <c r="R32" s="130" t="str">
        <f>[28]Agosto!$I$21</f>
        <v>S</v>
      </c>
      <c r="S32" s="130" t="str">
        <f>[28]Agosto!$I$22</f>
        <v>SE</v>
      </c>
      <c r="T32" s="130" t="str">
        <f>[28]Agosto!$I$23</f>
        <v>SE</v>
      </c>
      <c r="U32" s="130" t="str">
        <f>[28]Agosto!$I$24</f>
        <v>SO</v>
      </c>
      <c r="V32" s="130" t="str">
        <f>[28]Agosto!$I$25</f>
        <v>S</v>
      </c>
      <c r="W32" s="130" t="str">
        <f>[28]Agosto!$I$26</f>
        <v>S</v>
      </c>
      <c r="X32" s="130" t="str">
        <f>[28]Agosto!$I$27</f>
        <v>NE</v>
      </c>
      <c r="Y32" s="130" t="str">
        <f>[28]Agosto!$I$28</f>
        <v>N</v>
      </c>
      <c r="Z32" s="130" t="str">
        <f>[28]Agosto!$I$29</f>
        <v>SO</v>
      </c>
      <c r="AA32" s="130" t="str">
        <f>[28]Agosto!$I$30</f>
        <v>S</v>
      </c>
      <c r="AB32" s="130" t="str">
        <f>[28]Agosto!$I$31</f>
        <v>S</v>
      </c>
      <c r="AC32" s="130" t="str">
        <f>[28]Agosto!$I$32</f>
        <v>S</v>
      </c>
      <c r="AD32" s="130" t="str">
        <f>[28]Agosto!$I$33</f>
        <v>NE</v>
      </c>
      <c r="AE32" s="130" t="str">
        <f>[28]Agosto!$I$34</f>
        <v>L</v>
      </c>
      <c r="AF32" s="130" t="str">
        <f>[28]Agosto!$I$35</f>
        <v>N</v>
      </c>
      <c r="AG32" s="116" t="str">
        <f>[28]Agosto!$I$36</f>
        <v>S</v>
      </c>
    </row>
    <row r="33" spans="1:33" ht="12.75" customHeight="1" x14ac:dyDescent="0.2">
      <c r="A33" s="89" t="s">
        <v>145</v>
      </c>
      <c r="B33" s="130" t="str">
        <f>[29]Agosto!$I$5</f>
        <v>S</v>
      </c>
      <c r="C33" s="130" t="str">
        <f>[29]Agosto!$I$6</f>
        <v>SE</v>
      </c>
      <c r="D33" s="130" t="str">
        <f>[29]Agosto!$I$7</f>
        <v>SE</v>
      </c>
      <c r="E33" s="130" t="str">
        <f>[29]Agosto!$I$8</f>
        <v>L</v>
      </c>
      <c r="F33" s="130" t="str">
        <f>[29]Agosto!$I$9</f>
        <v>S</v>
      </c>
      <c r="G33" s="130" t="str">
        <f>[29]Agosto!$I$10</f>
        <v>L</v>
      </c>
      <c r="H33" s="130" t="str">
        <f>[29]Agosto!$I$11</f>
        <v>L</v>
      </c>
      <c r="I33" s="130" t="str">
        <f>[29]Agosto!$I$12</f>
        <v>L</v>
      </c>
      <c r="J33" s="130" t="str">
        <f>[29]Agosto!$I$13</f>
        <v>SO</v>
      </c>
      <c r="K33" s="130" t="str">
        <f>[29]Agosto!$I$14</f>
        <v>SO</v>
      </c>
      <c r="L33" s="130" t="str">
        <f>[29]Agosto!$I$15</f>
        <v>SO</v>
      </c>
      <c r="M33" s="130" t="str">
        <f>[29]Agosto!$I$16</f>
        <v>SE</v>
      </c>
      <c r="N33" s="130" t="str">
        <f>[29]Agosto!$I$17</f>
        <v>SE</v>
      </c>
      <c r="O33" s="130" t="str">
        <f>[29]Agosto!$I$18</f>
        <v>S</v>
      </c>
      <c r="P33" s="130" t="str">
        <f>[29]Agosto!$I$19</f>
        <v>SO</v>
      </c>
      <c r="Q33" s="130" t="str">
        <f>[29]Agosto!$I$20</f>
        <v>SE</v>
      </c>
      <c r="R33" s="130" t="str">
        <f>[29]Agosto!$I$21</f>
        <v>SE</v>
      </c>
      <c r="S33" s="130" t="str">
        <f>[29]Agosto!$I$22</f>
        <v>SE</v>
      </c>
      <c r="T33" s="130" t="str">
        <f>[29]Agosto!$I$23</f>
        <v>SE</v>
      </c>
      <c r="U33" s="130" t="str">
        <f>[29]Agosto!$I$24</f>
        <v>SO</v>
      </c>
      <c r="V33" s="130" t="str">
        <f>[29]Agosto!$I$25</f>
        <v>SO</v>
      </c>
      <c r="W33" s="130" t="str">
        <f>[29]Agosto!$I$26</f>
        <v>SO</v>
      </c>
      <c r="X33" s="130" t="str">
        <f>[29]Agosto!$I$27</f>
        <v>NE</v>
      </c>
      <c r="Y33" s="130" t="str">
        <f>[29]Agosto!$I$28</f>
        <v>NO</v>
      </c>
      <c r="Z33" s="130" t="str">
        <f>[29]Agosto!$I$29</f>
        <v>S</v>
      </c>
      <c r="AA33" s="130" t="str">
        <f>[29]Agosto!$I$30</f>
        <v>S</v>
      </c>
      <c r="AB33" s="130" t="str">
        <f>[29]Agosto!$I$31</f>
        <v>S</v>
      </c>
      <c r="AC33" s="130" t="str">
        <f>[29]Agosto!$I$32</f>
        <v>SE</v>
      </c>
      <c r="AD33" s="130" t="str">
        <f>[29]Agosto!$I$33</f>
        <v>L</v>
      </c>
      <c r="AE33" s="130" t="str">
        <f>[29]Agosto!$I$34</f>
        <v>L</v>
      </c>
      <c r="AF33" s="130" t="str">
        <f>[29]Agosto!$I$35</f>
        <v>NO</v>
      </c>
      <c r="AG33" s="115" t="str">
        <f>[29]Agosto!$I$36</f>
        <v>SE</v>
      </c>
    </row>
    <row r="34" spans="1:33" ht="12.75" customHeight="1" x14ac:dyDescent="0.2">
      <c r="A34" s="89" t="s">
        <v>146</v>
      </c>
      <c r="B34" s="15" t="str">
        <f>[30]Agosto!$I$5</f>
        <v>SE</v>
      </c>
      <c r="C34" s="15" t="str">
        <f>[30]Agosto!$I$6</f>
        <v>NE</v>
      </c>
      <c r="D34" s="15" t="str">
        <f>[30]Agosto!$I$7</f>
        <v>L</v>
      </c>
      <c r="E34" s="15" t="str">
        <f>[30]Agosto!$I$8</f>
        <v>SO</v>
      </c>
      <c r="F34" s="15" t="str">
        <f>[30]Agosto!$I$9</f>
        <v>SO</v>
      </c>
      <c r="G34" s="15" t="str">
        <f>[30]Agosto!$I$10</f>
        <v>L</v>
      </c>
      <c r="H34" s="15" t="str">
        <f>[30]Agosto!$I$11</f>
        <v>NE</v>
      </c>
      <c r="I34" s="15" t="str">
        <f>[30]Agosto!$I$12</f>
        <v>NE</v>
      </c>
      <c r="J34" s="15" t="str">
        <f>[30]Agosto!$I$13</f>
        <v>SO</v>
      </c>
      <c r="K34" s="15" t="str">
        <f>[30]Agosto!$I$14</f>
        <v>SO</v>
      </c>
      <c r="L34" s="15" t="str">
        <f>[30]Agosto!$I$15</f>
        <v>SE</v>
      </c>
      <c r="M34" s="15" t="str">
        <f>[30]Agosto!$I$16</f>
        <v>NE</v>
      </c>
      <c r="N34" s="15" t="str">
        <f>[30]Agosto!$I$17</f>
        <v>NE</v>
      </c>
      <c r="O34" s="15" t="str">
        <f>[30]Agosto!$I$18</f>
        <v>NE</v>
      </c>
      <c r="P34" s="15" t="str">
        <f>[30]Agosto!$I$19</f>
        <v>SO</v>
      </c>
      <c r="Q34" s="15" t="str">
        <f>[30]Agosto!$I$20</f>
        <v>L</v>
      </c>
      <c r="R34" s="15" t="str">
        <f>[30]Agosto!$I$21</f>
        <v>NE</v>
      </c>
      <c r="S34" s="15" t="str">
        <f>[30]Agosto!$I$22</f>
        <v>NE</v>
      </c>
      <c r="T34" s="130" t="str">
        <f>[30]Agosto!$I$23</f>
        <v>NE</v>
      </c>
      <c r="U34" s="130" t="str">
        <f>[30]Agosto!$I$24</f>
        <v>SO</v>
      </c>
      <c r="V34" s="130" t="str">
        <f>[30]Agosto!$I$25</f>
        <v>SO</v>
      </c>
      <c r="W34" s="130" t="str">
        <f>[30]Agosto!$I$26</f>
        <v>SO</v>
      </c>
      <c r="X34" s="130" t="str">
        <f>[30]Agosto!$I$27</f>
        <v>NE</v>
      </c>
      <c r="Y34" s="130" t="str">
        <f>[30]Agosto!$I$28</f>
        <v>NE</v>
      </c>
      <c r="Z34" s="130" t="str">
        <f>[30]Agosto!$I$29</f>
        <v>S</v>
      </c>
      <c r="AA34" s="130" t="str">
        <f>[30]Agosto!$I$30</f>
        <v>SE</v>
      </c>
      <c r="AB34" s="130" t="str">
        <f>[30]Agosto!$I$31</f>
        <v>L</v>
      </c>
      <c r="AC34" s="130" t="str">
        <f>[30]Agosto!$I$32</f>
        <v>NE</v>
      </c>
      <c r="AD34" s="130" t="str">
        <f>[30]Agosto!$I$33</f>
        <v>NE</v>
      </c>
      <c r="AE34" s="130" t="str">
        <f>[30]Agosto!$I$34</f>
        <v>NE</v>
      </c>
      <c r="AF34" s="130" t="str">
        <f>[30]Agosto!$I$35</f>
        <v>N</v>
      </c>
      <c r="AG34" s="116" t="str">
        <f>[30]Agosto!$I$36</f>
        <v>NE</v>
      </c>
    </row>
    <row r="35" spans="1:33" ht="12.75" customHeight="1" x14ac:dyDescent="0.2">
      <c r="A35" s="89" t="s">
        <v>147</v>
      </c>
      <c r="B35" s="15" t="str">
        <f>[31]Agosto!$I$5</f>
        <v>SE</v>
      </c>
      <c r="C35" s="15" t="str">
        <f>[31]Agosto!$I$6</f>
        <v>SE</v>
      </c>
      <c r="D35" s="15" t="str">
        <f>[31]Agosto!$I$7</f>
        <v>SE</v>
      </c>
      <c r="E35" s="15" t="str">
        <f>[31]Agosto!$I$8</f>
        <v>SE</v>
      </c>
      <c r="F35" s="15" t="str">
        <f>[31]Agosto!$I$9</f>
        <v>SE</v>
      </c>
      <c r="G35" s="15" t="str">
        <f>[31]Agosto!$I$10</f>
        <v>SE</v>
      </c>
      <c r="H35" s="15" t="str">
        <f>[31]Agosto!$I$11</f>
        <v>L</v>
      </c>
      <c r="I35" s="15" t="str">
        <f>[31]Agosto!$I$12</f>
        <v>SE</v>
      </c>
      <c r="J35" s="15" t="str">
        <f>[31]Agosto!$I$13</f>
        <v>S</v>
      </c>
      <c r="K35" s="15" t="str">
        <f>[31]Agosto!$I$14</f>
        <v>SE</v>
      </c>
      <c r="L35" s="15" t="str">
        <f>[31]Agosto!$I$15</f>
        <v>SE</v>
      </c>
      <c r="M35" s="15" t="str">
        <f>[31]Agosto!$I$16</f>
        <v>SE</v>
      </c>
      <c r="N35" s="15" t="str">
        <f>[31]Agosto!$I$17</f>
        <v>SE</v>
      </c>
      <c r="O35" s="15" t="str">
        <f>[31]Agosto!$I$18</f>
        <v>SE</v>
      </c>
      <c r="P35" s="15" t="str">
        <f>[31]Agosto!$I$19</f>
        <v>SE</v>
      </c>
      <c r="Q35" s="15" t="str">
        <f>[31]Agosto!$I$20</f>
        <v>SE</v>
      </c>
      <c r="R35" s="15" t="str">
        <f>[31]Agosto!$I$21</f>
        <v>SE</v>
      </c>
      <c r="S35" s="15" t="str">
        <f>[31]Agosto!$I$22</f>
        <v>SE</v>
      </c>
      <c r="T35" s="130" t="str">
        <f>[31]Agosto!$I$23</f>
        <v>SE</v>
      </c>
      <c r="U35" s="130" t="str">
        <f>[31]Agosto!$I$24</f>
        <v>O</v>
      </c>
      <c r="V35" s="130" t="str">
        <f>[31]Agosto!$I$25</f>
        <v>O</v>
      </c>
      <c r="W35" s="130" t="str">
        <f>[31]Agosto!$I$26</f>
        <v>SE</v>
      </c>
      <c r="X35" s="130" t="str">
        <f>[31]Agosto!$I$27</f>
        <v>L</v>
      </c>
      <c r="Y35" s="130" t="str">
        <f>[31]Agosto!$I$28</f>
        <v>NO</v>
      </c>
      <c r="Z35" s="130" t="str">
        <f>[31]Agosto!$I$29</f>
        <v>SE</v>
      </c>
      <c r="AA35" s="130" t="str">
        <f>[31]Agosto!$I$30</f>
        <v>SE</v>
      </c>
      <c r="AB35" s="130" t="str">
        <f>[31]Agosto!$I$31</f>
        <v>SE</v>
      </c>
      <c r="AC35" s="130" t="str">
        <f>[31]Agosto!$I$32</f>
        <v>SE</v>
      </c>
      <c r="AD35" s="130" t="str">
        <f>[31]Agosto!$I$33</f>
        <v>L</v>
      </c>
      <c r="AE35" s="130" t="str">
        <f>[31]Agosto!$I$34</f>
        <v>L</v>
      </c>
      <c r="AF35" s="130" t="str">
        <f>[31]Agosto!$I$35</f>
        <v>NO</v>
      </c>
      <c r="AG35" s="116" t="str">
        <f>[31]Agosto!$I$36</f>
        <v>SE</v>
      </c>
    </row>
    <row r="36" spans="1:33" ht="12.75" customHeight="1" x14ac:dyDescent="0.2">
      <c r="A36" s="89" t="s">
        <v>148</v>
      </c>
      <c r="B36" s="15" t="str">
        <f>[32]Agosto!$I$5</f>
        <v>*</v>
      </c>
      <c r="C36" s="15" t="str">
        <f>[32]Agosto!$I$6</f>
        <v>*</v>
      </c>
      <c r="D36" s="15" t="str">
        <f>[32]Agosto!$I$7</f>
        <v>*</v>
      </c>
      <c r="E36" s="15" t="str">
        <f>[32]Agosto!$I$8</f>
        <v>*</v>
      </c>
      <c r="F36" s="15" t="str">
        <f>[32]Agosto!$I$9</f>
        <v>*</v>
      </c>
      <c r="G36" s="15" t="str">
        <f>[32]Agosto!$I$10</f>
        <v>*</v>
      </c>
      <c r="H36" s="15" t="str">
        <f>[32]Agosto!$I$11</f>
        <v>NE</v>
      </c>
      <c r="I36" s="15" t="str">
        <f>[32]Agosto!$I$12</f>
        <v>N</v>
      </c>
      <c r="J36" s="15" t="str">
        <f>[32]Agosto!$I$13</f>
        <v>S</v>
      </c>
      <c r="K36" s="15" t="str">
        <f>[32]Agosto!$I$14</f>
        <v>SO</v>
      </c>
      <c r="L36" s="15" t="str">
        <f>[32]Agosto!$I$15</f>
        <v>SE</v>
      </c>
      <c r="M36" s="15" t="str">
        <f>[32]Agosto!$I$16</f>
        <v>NO</v>
      </c>
      <c r="N36" s="15" t="str">
        <f>[32]Agosto!$I$17</f>
        <v>NO</v>
      </c>
      <c r="O36" s="15" t="str">
        <f>[32]Agosto!$I$18</f>
        <v>NO</v>
      </c>
      <c r="P36" s="15" t="str">
        <f>[32]Agosto!$I$19</f>
        <v>SO</v>
      </c>
      <c r="Q36" s="15" t="str">
        <f>[32]Agosto!$I$20</f>
        <v>SO</v>
      </c>
      <c r="R36" s="15" t="str">
        <f>[32]Agosto!$I$21</f>
        <v>SE</v>
      </c>
      <c r="S36" s="15" t="str">
        <f>[32]Agosto!$I$22</f>
        <v>NE</v>
      </c>
      <c r="T36" s="130" t="str">
        <f>[32]Agosto!$I$23</f>
        <v>NO</v>
      </c>
      <c r="U36" s="130" t="str">
        <f>[32]Agosto!$I$24</f>
        <v>SO</v>
      </c>
      <c r="V36" s="130" t="str">
        <f>[32]Agosto!$I$25</f>
        <v>S</v>
      </c>
      <c r="W36" s="130" t="str">
        <f>[32]Agosto!$I$26</f>
        <v>S</v>
      </c>
      <c r="X36" s="130" t="str">
        <f>[32]Agosto!$I$27</f>
        <v>N</v>
      </c>
      <c r="Y36" s="130" t="str">
        <f>[32]Agosto!$I$28</f>
        <v>N</v>
      </c>
      <c r="Z36" s="130" t="str">
        <f>[32]Agosto!$I$29</f>
        <v>S</v>
      </c>
      <c r="AA36" s="130" t="str">
        <f>[32]Agosto!$I$30</f>
        <v>S</v>
      </c>
      <c r="AB36" s="130" t="str">
        <f>[32]Agosto!$I$31</f>
        <v>L</v>
      </c>
      <c r="AC36" s="130" t="str">
        <f>[32]Agosto!$I$32</f>
        <v>NE</v>
      </c>
      <c r="AD36" s="130" t="str">
        <f>[32]Agosto!$I$33</f>
        <v>N</v>
      </c>
      <c r="AE36" s="130" t="str">
        <f>[32]Agosto!$I$34</f>
        <v>N</v>
      </c>
      <c r="AF36" s="130" t="str">
        <f>[32]Agosto!$I$35</f>
        <v>N</v>
      </c>
      <c r="AG36" s="116" t="str">
        <f>[32]Agosto!$I$36</f>
        <v>N</v>
      </c>
    </row>
    <row r="37" spans="1:33" ht="12.75" customHeight="1" x14ac:dyDescent="0.2">
      <c r="A37" s="89" t="s">
        <v>149</v>
      </c>
      <c r="B37" s="82" t="str">
        <f>[33]Agosto!$I$5</f>
        <v>SO</v>
      </c>
      <c r="C37" s="82" t="str">
        <f>[33]Agosto!$I$6</f>
        <v>SE</v>
      </c>
      <c r="D37" s="82" t="str">
        <f>[33]Agosto!$I$7</f>
        <v>SE</v>
      </c>
      <c r="E37" s="82" t="str">
        <f>[33]Agosto!$I$8</f>
        <v>L</v>
      </c>
      <c r="F37" s="82" t="str">
        <f>[33]Agosto!$I$9</f>
        <v>SO</v>
      </c>
      <c r="G37" s="82" t="str">
        <f>[33]Agosto!$I$10</f>
        <v>SE</v>
      </c>
      <c r="H37" s="82" t="str">
        <f>[33]Agosto!$I$11</f>
        <v>SE</v>
      </c>
      <c r="I37" s="82" t="str">
        <f>[33]Agosto!$I$12</f>
        <v>SE</v>
      </c>
      <c r="J37" s="82" t="str">
        <f>[33]Agosto!$I$13</f>
        <v>O</v>
      </c>
      <c r="K37" s="82" t="str">
        <f>[33]Agosto!$I$14</f>
        <v>SO</v>
      </c>
      <c r="L37" s="82" t="str">
        <f>[33]Agosto!$I$15</f>
        <v>O</v>
      </c>
      <c r="M37" s="82" t="str">
        <f>[33]Agosto!$I$16</f>
        <v>SO</v>
      </c>
      <c r="N37" s="82" t="str">
        <f>[33]Agosto!$I$17</f>
        <v>SE</v>
      </c>
      <c r="O37" s="82" t="str">
        <f>[33]Agosto!$I$18</f>
        <v>S</v>
      </c>
      <c r="P37" s="82" t="str">
        <f>[33]Agosto!$I$19</f>
        <v>SO</v>
      </c>
      <c r="Q37" s="82" t="str">
        <f>[33]Agosto!$I$20</f>
        <v>SO</v>
      </c>
      <c r="R37" s="82" t="str">
        <f>[33]Agosto!$I$21</f>
        <v>S</v>
      </c>
      <c r="S37" s="82" t="str">
        <f>[33]Agosto!$I$22</f>
        <v>SE</v>
      </c>
      <c r="T37" s="130" t="str">
        <f>[33]Agosto!$I$23</f>
        <v>SE</v>
      </c>
      <c r="U37" s="130" t="str">
        <f>[33]Agosto!$I$24</f>
        <v>SO</v>
      </c>
      <c r="V37" s="130" t="str">
        <f>[33]Agosto!$I$25</f>
        <v>O</v>
      </c>
      <c r="W37" s="130" t="str">
        <f>[33]Agosto!$I$26</f>
        <v>SO</v>
      </c>
      <c r="X37" s="130" t="str">
        <f>[33]Agosto!$I$27</f>
        <v>L</v>
      </c>
      <c r="Y37" s="130" t="str">
        <f>[33]Agosto!$I$28</f>
        <v>L</v>
      </c>
      <c r="Z37" s="130" t="str">
        <f>[33]Agosto!$I$29</f>
        <v>O</v>
      </c>
      <c r="AA37" s="130" t="str">
        <f>[33]Agosto!$I$30</f>
        <v>SO</v>
      </c>
      <c r="AB37" s="130" t="str">
        <f>[33]Agosto!$I$31</f>
        <v>SO</v>
      </c>
      <c r="AC37" s="130" t="str">
        <f>[33]Agosto!$I$32</f>
        <v>SE</v>
      </c>
      <c r="AD37" s="130" t="str">
        <f>[33]Agosto!$I$33</f>
        <v>SE</v>
      </c>
      <c r="AE37" s="130" t="str">
        <f>[33]Agosto!$I$34</f>
        <v>SE</v>
      </c>
      <c r="AF37" s="130" t="str">
        <f>[33]Agosto!$I$35</f>
        <v>SE</v>
      </c>
      <c r="AG37" s="116" t="str">
        <f>[33]Agosto!$I$36</f>
        <v>SE</v>
      </c>
    </row>
    <row r="38" spans="1:33" ht="12.75" customHeight="1" x14ac:dyDescent="0.2">
      <c r="A38" s="89" t="s">
        <v>150</v>
      </c>
      <c r="B38" s="82" t="str">
        <f>[34]Agosto!$I$5</f>
        <v>S</v>
      </c>
      <c r="C38" s="82" t="str">
        <f>[34]Agosto!$I$6</f>
        <v>NE</v>
      </c>
      <c r="D38" s="82" t="str">
        <f>[34]Agosto!$I$7</f>
        <v>L</v>
      </c>
      <c r="E38" s="82" t="str">
        <f>[34]Agosto!$I$8</f>
        <v>NE</v>
      </c>
      <c r="F38" s="82" t="str">
        <f>[34]Agosto!$I$9</f>
        <v>S</v>
      </c>
      <c r="G38" s="82" t="str">
        <f>[34]Agosto!$I$10</f>
        <v>NE</v>
      </c>
      <c r="H38" s="82" t="str">
        <f>[34]Agosto!$I$11</f>
        <v>NE</v>
      </c>
      <c r="I38" s="82" t="str">
        <f>[34]Agosto!$I$12</f>
        <v>NE</v>
      </c>
      <c r="J38" s="82" t="str">
        <f>[34]Agosto!$I$13</f>
        <v>SO</v>
      </c>
      <c r="K38" s="82" t="str">
        <f>[34]Agosto!$I$14</f>
        <v>S</v>
      </c>
      <c r="L38" s="82" t="str">
        <f>[34]Agosto!$I$15</f>
        <v>S</v>
      </c>
      <c r="M38" s="82" t="str">
        <f>[34]Agosto!$I$16</f>
        <v>NE</v>
      </c>
      <c r="N38" s="82" t="str">
        <f>[34]Agosto!$I$17</f>
        <v>NE</v>
      </c>
      <c r="O38" s="82" t="str">
        <f>[34]Agosto!$I$18</f>
        <v>NE</v>
      </c>
      <c r="P38" s="82" t="str">
        <f>[34]Agosto!$I$19</f>
        <v>SO</v>
      </c>
      <c r="Q38" s="82" t="str">
        <f>[34]Agosto!$I$20</f>
        <v>NE</v>
      </c>
      <c r="R38" s="82" t="str">
        <f>[34]Agosto!$I$21</f>
        <v>NE</v>
      </c>
      <c r="S38" s="82" t="str">
        <f>[34]Agosto!$I$22</f>
        <v>NE</v>
      </c>
      <c r="T38" s="130" t="str">
        <f>[34]Agosto!$I$23</f>
        <v>NE</v>
      </c>
      <c r="U38" s="130" t="str">
        <f>[34]Agosto!$I$24</f>
        <v>SO</v>
      </c>
      <c r="V38" s="82" t="str">
        <f>[34]Agosto!$I$25</f>
        <v>SO</v>
      </c>
      <c r="W38" s="130" t="str">
        <f>[34]Agosto!$I$26</f>
        <v>SO</v>
      </c>
      <c r="X38" s="130" t="str">
        <f>[34]Agosto!$I$27</f>
        <v>NE</v>
      </c>
      <c r="Y38" s="130" t="str">
        <f>[34]Agosto!$I$28</f>
        <v>NE</v>
      </c>
      <c r="Z38" s="130" t="str">
        <f>[34]Agosto!$I$29</f>
        <v>S</v>
      </c>
      <c r="AA38" s="130" t="str">
        <f>[34]Agosto!$I$30</f>
        <v>S</v>
      </c>
      <c r="AB38" s="130" t="str">
        <f>[34]Agosto!$I$31</f>
        <v>L</v>
      </c>
      <c r="AC38" s="130" t="str">
        <f>[34]Agosto!$I$32</f>
        <v>NE</v>
      </c>
      <c r="AD38" s="130" t="str">
        <f>[34]Agosto!$I$33</f>
        <v>NE</v>
      </c>
      <c r="AE38" s="130" t="str">
        <f>[34]Agosto!$I$34</f>
        <v>NE</v>
      </c>
      <c r="AF38" s="130" t="str">
        <f>[34]Agosto!$I$35</f>
        <v>N</v>
      </c>
      <c r="AG38" s="116" t="str">
        <f>[34]Agosto!$I$36</f>
        <v>NE</v>
      </c>
    </row>
    <row r="39" spans="1:33" ht="12.75" customHeight="1" x14ac:dyDescent="0.2">
      <c r="A39" s="89" t="s">
        <v>151</v>
      </c>
      <c r="B39" s="82" t="str">
        <f>[35]Agosto!$I$5</f>
        <v>S</v>
      </c>
      <c r="C39" s="82" t="str">
        <f>[35]Agosto!$I$6</f>
        <v>S</v>
      </c>
      <c r="D39" s="82" t="str">
        <f>[35]Agosto!$I$7</f>
        <v>S</v>
      </c>
      <c r="E39" s="82" t="str">
        <f>[35]Agosto!$I$8</f>
        <v>S</v>
      </c>
      <c r="F39" s="82" t="str">
        <f>[35]Agosto!$I$9</f>
        <v>SE</v>
      </c>
      <c r="G39" s="82" t="str">
        <f>[35]Agosto!$I$10</f>
        <v>SE</v>
      </c>
      <c r="H39" s="82" t="str">
        <f>[35]Agosto!$I$11</f>
        <v>L</v>
      </c>
      <c r="I39" s="82" t="str">
        <f>[35]Agosto!$I$12</f>
        <v>L</v>
      </c>
      <c r="J39" s="82" t="str">
        <f>[35]Agosto!$I$13</f>
        <v>S</v>
      </c>
      <c r="K39" s="82" t="str">
        <f>[35]Agosto!$I$14</f>
        <v>S</v>
      </c>
      <c r="L39" s="82" t="str">
        <f>[35]Agosto!$I$15</f>
        <v>S</v>
      </c>
      <c r="M39" s="82" t="str">
        <f>[35]Agosto!$I$16</f>
        <v>S</v>
      </c>
      <c r="N39" s="82" t="str">
        <f>[35]Agosto!$I$17</f>
        <v>S</v>
      </c>
      <c r="O39" s="82" t="str">
        <f>[35]Agosto!$I$18</f>
        <v>S</v>
      </c>
      <c r="P39" s="82" t="str">
        <f>[35]Agosto!$I$19</f>
        <v>S</v>
      </c>
      <c r="Q39" s="82" t="str">
        <f>[35]Agosto!$I$20</f>
        <v>SE</v>
      </c>
      <c r="R39" s="82" t="str">
        <f>[35]Agosto!$I$21</f>
        <v>S</v>
      </c>
      <c r="S39" s="82" t="str">
        <f>[35]Agosto!$I$22</f>
        <v>S</v>
      </c>
      <c r="T39" s="130" t="str">
        <f>[35]Agosto!$I$23</f>
        <v>S</v>
      </c>
      <c r="U39" s="130" t="str">
        <f>[35]Agosto!$I$24</f>
        <v>S</v>
      </c>
      <c r="V39" s="130" t="str">
        <f>[35]Agosto!$I$25</f>
        <v>SO</v>
      </c>
      <c r="W39" s="130" t="str">
        <f>[35]Agosto!$I$26</f>
        <v>S</v>
      </c>
      <c r="X39" s="130" t="str">
        <f>[35]Agosto!$I$27</f>
        <v>SE</v>
      </c>
      <c r="Y39" s="130" t="str">
        <f>[35]Agosto!$I$28</f>
        <v>S</v>
      </c>
      <c r="Z39" s="130" t="str">
        <f>[35]Agosto!$I$29</f>
        <v>S</v>
      </c>
      <c r="AA39" s="130" t="str">
        <f>[35]Agosto!$I$30</f>
        <v>S</v>
      </c>
      <c r="AB39" s="130" t="str">
        <f>[35]Agosto!$I$31</f>
        <v>S</v>
      </c>
      <c r="AC39" s="130" t="str">
        <f>[35]Agosto!$I$32</f>
        <v>SE</v>
      </c>
      <c r="AD39" s="130" t="str">
        <f>[35]Agosto!$I$33</f>
        <v>L</v>
      </c>
      <c r="AE39" s="130" t="str">
        <f>[35]Agosto!$I$34</f>
        <v>L</v>
      </c>
      <c r="AF39" s="130" t="str">
        <f>[35]Agosto!$I$35</f>
        <v>S</v>
      </c>
      <c r="AG39" s="116" t="str">
        <f>[35]Agosto!$I$36</f>
        <v>S</v>
      </c>
    </row>
    <row r="40" spans="1:33" ht="12.75" customHeight="1" x14ac:dyDescent="0.2">
      <c r="A40" s="89" t="s">
        <v>152</v>
      </c>
      <c r="B40" s="82" t="str">
        <f>[36]Agosto!$I$5</f>
        <v>S</v>
      </c>
      <c r="C40" s="82" t="str">
        <f>[36]Agosto!$I$6</f>
        <v>L</v>
      </c>
      <c r="D40" s="82" t="str">
        <f>[36]Agosto!$I$7</f>
        <v>L</v>
      </c>
      <c r="E40" s="82" t="str">
        <f>[36]Agosto!$I$8</f>
        <v>L</v>
      </c>
      <c r="F40" s="82" t="str">
        <f>[36]Agosto!$I$9</f>
        <v>S</v>
      </c>
      <c r="G40" s="82" t="str">
        <f>[36]Agosto!$I$10</f>
        <v>NE</v>
      </c>
      <c r="H40" s="82" t="str">
        <f>[36]Agosto!$I$11</f>
        <v>NE</v>
      </c>
      <c r="I40" s="82" t="str">
        <f>[36]Agosto!$I$12</f>
        <v>L</v>
      </c>
      <c r="J40" s="82" t="str">
        <f>[36]Agosto!$I$13</f>
        <v>SO</v>
      </c>
      <c r="K40" s="82" t="str">
        <f>[36]Agosto!$I$14</f>
        <v>SO</v>
      </c>
      <c r="L40" s="82" t="str">
        <f>[36]Agosto!$I$15</f>
        <v>SE</v>
      </c>
      <c r="M40" s="82" t="str">
        <f>[36]Agosto!$I$16</f>
        <v>S</v>
      </c>
      <c r="N40" s="82" t="str">
        <f>[36]Agosto!$I$17</f>
        <v>L</v>
      </c>
      <c r="O40" s="82" t="str">
        <f>[36]Agosto!$I$18</f>
        <v>L</v>
      </c>
      <c r="P40" s="82" t="str">
        <f>[36]Agosto!$I$19</f>
        <v>S</v>
      </c>
      <c r="Q40" s="82" t="str">
        <f>[36]Agosto!$I$20</f>
        <v>L</v>
      </c>
      <c r="R40" s="82" t="str">
        <f>[36]Agosto!$I$21</f>
        <v>L</v>
      </c>
      <c r="S40" s="82" t="str">
        <f>[36]Agosto!$I$22</f>
        <v>L</v>
      </c>
      <c r="T40" s="130" t="str">
        <f>[36]Agosto!$I$23</f>
        <v>L</v>
      </c>
      <c r="U40" s="130" t="str">
        <f>[36]Agosto!$I$24</f>
        <v>SO</v>
      </c>
      <c r="V40" s="130" t="str">
        <f>[36]Agosto!$I$25</f>
        <v>SO</v>
      </c>
      <c r="W40" s="130" t="str">
        <f>[36]Agosto!$I$26</f>
        <v>SO</v>
      </c>
      <c r="X40" s="130" t="str">
        <f>[36]Agosto!$I$27</f>
        <v>NE</v>
      </c>
      <c r="Y40" s="130" t="str">
        <f>[36]Agosto!$I$28</f>
        <v>L</v>
      </c>
      <c r="Z40" s="130" t="str">
        <f>[36]Agosto!$I$29</f>
        <v>S</v>
      </c>
      <c r="AA40" s="130" t="str">
        <f>[36]Agosto!$I$30</f>
        <v>S</v>
      </c>
      <c r="AB40" s="130" t="str">
        <f>[36]Agosto!$I$31</f>
        <v>S</v>
      </c>
      <c r="AC40" s="130" t="str">
        <f>[36]Agosto!$I$32</f>
        <v>L</v>
      </c>
      <c r="AD40" s="130" t="str">
        <f>[36]Agosto!$I$33</f>
        <v>L</v>
      </c>
      <c r="AE40" s="130" t="str">
        <f>[36]Agosto!$I$34</f>
        <v>L</v>
      </c>
      <c r="AF40" s="130" t="str">
        <f>[36]Agosto!$I$35</f>
        <v>L</v>
      </c>
      <c r="AG40" s="116" t="s">
        <v>144</v>
      </c>
    </row>
    <row r="41" spans="1:33" ht="12.75" customHeight="1" x14ac:dyDescent="0.2">
      <c r="A41" s="89" t="s">
        <v>153</v>
      </c>
      <c r="B41" s="130" t="str">
        <f>[37]Agosto!$I$5</f>
        <v>S</v>
      </c>
      <c r="C41" s="130" t="str">
        <f>[37]Agosto!$I$6</f>
        <v>NE</v>
      </c>
      <c r="D41" s="130" t="str">
        <f>[37]Agosto!$I$7</f>
        <v>NE</v>
      </c>
      <c r="E41" s="130" t="str">
        <f>[37]Agosto!$I$8</f>
        <v>NE</v>
      </c>
      <c r="F41" s="130" t="str">
        <f>[37]Agosto!$I$9</f>
        <v>S</v>
      </c>
      <c r="G41" s="130" t="str">
        <f>[37]Agosto!$I$10</f>
        <v>L</v>
      </c>
      <c r="H41" s="130" t="str">
        <f>[37]Agosto!$I$11</f>
        <v>NE</v>
      </c>
      <c r="I41" s="130" t="str">
        <f>[37]Agosto!$I$12</f>
        <v>NE</v>
      </c>
      <c r="J41" s="130" t="str">
        <f>[37]Agosto!$I$13</f>
        <v>SO</v>
      </c>
      <c r="K41" s="130" t="str">
        <f>[37]Agosto!$I$14</f>
        <v>SO</v>
      </c>
      <c r="L41" s="130" t="str">
        <f>[37]Agosto!$I$15</f>
        <v>NE</v>
      </c>
      <c r="M41" s="130" t="str">
        <f>[37]Agosto!$I$16</f>
        <v>NE</v>
      </c>
      <c r="N41" s="130" t="str">
        <f>[37]Agosto!$I$17</f>
        <v>NE</v>
      </c>
      <c r="O41" s="130" t="str">
        <f>[37]Agosto!$I$18</f>
        <v>NE</v>
      </c>
      <c r="P41" s="130" t="str">
        <f>[37]Agosto!$I$19</f>
        <v>SO</v>
      </c>
      <c r="Q41" s="130" t="str">
        <f>[37]Agosto!$I$20</f>
        <v>L</v>
      </c>
      <c r="R41" s="130" t="str">
        <f>[37]Agosto!$I$21</f>
        <v>NE</v>
      </c>
      <c r="S41" s="130" t="str">
        <f>[37]Agosto!$I$22</f>
        <v>NE</v>
      </c>
      <c r="T41" s="130" t="str">
        <f>[37]Agosto!$I$23</f>
        <v>NE</v>
      </c>
      <c r="U41" s="130" t="str">
        <f>[37]Agosto!$I$24</f>
        <v>SO</v>
      </c>
      <c r="V41" s="130" t="str">
        <f>[37]Agosto!$I$25</f>
        <v>SO</v>
      </c>
      <c r="W41" s="130" t="str">
        <f>[37]Agosto!$I$26</f>
        <v>SO</v>
      </c>
      <c r="X41" s="130" t="str">
        <f>[37]Agosto!$I$27</f>
        <v>NE</v>
      </c>
      <c r="Y41" s="130" t="str">
        <f>[37]Agosto!$I$28</f>
        <v>NE</v>
      </c>
      <c r="Z41" s="130" t="str">
        <f>[37]Agosto!$I$29</f>
        <v>S</v>
      </c>
      <c r="AA41" s="130" t="str">
        <f>[37]Agosto!$I$30</f>
        <v>S</v>
      </c>
      <c r="AB41" s="130" t="str">
        <f>[37]Agosto!$I$31</f>
        <v>NE</v>
      </c>
      <c r="AC41" s="130" t="str">
        <f>[37]Agosto!$I$32</f>
        <v>NE</v>
      </c>
      <c r="AD41" s="130" t="str">
        <f>[37]Agosto!$I$33</f>
        <v>NE</v>
      </c>
      <c r="AE41" s="130" t="str">
        <f>[37]Agosto!$I$34</f>
        <v>NE</v>
      </c>
      <c r="AF41" s="130" t="str">
        <f>[37]Agosto!$I$35</f>
        <v>NE</v>
      </c>
      <c r="AG41" s="116" t="str">
        <f>[37]Agosto!$I$36</f>
        <v>NE</v>
      </c>
    </row>
    <row r="42" spans="1:33" ht="12.75" customHeight="1" x14ac:dyDescent="0.2">
      <c r="A42" s="89" t="s">
        <v>154</v>
      </c>
      <c r="B42" s="130" t="str">
        <f>[38]Agosto!$I$5</f>
        <v>SE</v>
      </c>
      <c r="C42" s="130" t="str">
        <f>[38]Agosto!$I$6</f>
        <v>SE</v>
      </c>
      <c r="D42" s="130" t="str">
        <f>[38]Agosto!$I$7</f>
        <v>SE</v>
      </c>
      <c r="E42" s="130" t="str">
        <f>[38]Agosto!$I$8</f>
        <v>L</v>
      </c>
      <c r="F42" s="130" t="str">
        <f>[38]Agosto!$I$9</f>
        <v>SE</v>
      </c>
      <c r="G42" s="130" t="str">
        <f>[38]Agosto!$I$10</f>
        <v>L</v>
      </c>
      <c r="H42" s="130" t="str">
        <f>[38]Agosto!$I$11</f>
        <v>NE</v>
      </c>
      <c r="I42" s="130" t="str">
        <f>[38]Agosto!$I$12</f>
        <v>L</v>
      </c>
      <c r="J42" s="130" t="str">
        <f>[38]Agosto!$I$13</f>
        <v>SO</v>
      </c>
      <c r="K42" s="130" t="str">
        <f>[38]Agosto!$I$14</f>
        <v>SE</v>
      </c>
      <c r="L42" s="130" t="str">
        <f>[38]Agosto!$I$15</f>
        <v>SE</v>
      </c>
      <c r="M42" s="130" t="str">
        <f>[38]Agosto!$I$16</f>
        <v>SE</v>
      </c>
      <c r="N42" s="130" t="str">
        <f>[38]Agosto!$I$17</f>
        <v>L</v>
      </c>
      <c r="O42" s="130" t="str">
        <f>[38]Agosto!$I$18</f>
        <v>SE</v>
      </c>
      <c r="P42" s="130" t="str">
        <f>[38]Agosto!$I$19</f>
        <v>S</v>
      </c>
      <c r="Q42" s="130" t="str">
        <f>[38]Agosto!$I$20</f>
        <v>SO</v>
      </c>
      <c r="R42" s="130" t="str">
        <f>[38]Agosto!$I$21</f>
        <v>L</v>
      </c>
      <c r="S42" s="130" t="str">
        <f>[38]Agosto!$I$22</f>
        <v>L</v>
      </c>
      <c r="T42" s="130" t="str">
        <f>[38]Agosto!$I$23</f>
        <v>SE</v>
      </c>
      <c r="U42" s="130" t="str">
        <f>[38]Agosto!$I$24</f>
        <v>SO</v>
      </c>
      <c r="V42" s="130" t="str">
        <f>[38]Agosto!$I$25</f>
        <v>SO</v>
      </c>
      <c r="W42" s="130" t="str">
        <f>[38]Agosto!$I$26</f>
        <v>SE</v>
      </c>
      <c r="X42" s="130" t="str">
        <f>[38]Agosto!$I$27</f>
        <v>NE</v>
      </c>
      <c r="Y42" s="130" t="str">
        <f>[38]Agosto!$I$28</f>
        <v>NO</v>
      </c>
      <c r="Z42" s="130" t="str">
        <f>[38]Agosto!$I$29</f>
        <v>S</v>
      </c>
      <c r="AA42" s="130" t="str">
        <f>[38]Agosto!$I$30</f>
        <v>SE</v>
      </c>
      <c r="AB42" s="130" t="str">
        <f>[38]Agosto!$I$31</f>
        <v>SE</v>
      </c>
      <c r="AC42" s="130" t="str">
        <f>[38]Agosto!$I$32</f>
        <v>SE</v>
      </c>
      <c r="AD42" s="130" t="str">
        <f>[38]Agosto!$I$33</f>
        <v>SE</v>
      </c>
      <c r="AE42" s="130" t="str">
        <f>[38]Agosto!$I$34</f>
        <v>L</v>
      </c>
      <c r="AF42" s="130" t="str">
        <f>[38]Agosto!$I$35</f>
        <v>NO</v>
      </c>
      <c r="AG42" s="116" t="str">
        <f>[38]Agosto!$I$36</f>
        <v>SE</v>
      </c>
    </row>
    <row r="43" spans="1:33" ht="12.75" customHeight="1" x14ac:dyDescent="0.2">
      <c r="A43" s="89" t="s">
        <v>155</v>
      </c>
      <c r="B43" s="130" t="str">
        <f>[39]Agosto!$I$5</f>
        <v>S</v>
      </c>
      <c r="C43" s="130" t="str">
        <f>[39]Agosto!$I$6</f>
        <v>S</v>
      </c>
      <c r="D43" s="130" t="str">
        <f>[39]Agosto!$I$7</f>
        <v>L</v>
      </c>
      <c r="E43" s="130" t="str">
        <f>[39]Agosto!$I$8</f>
        <v>NE</v>
      </c>
      <c r="F43" s="130" t="str">
        <f>[39]Agosto!$I$9</f>
        <v>S</v>
      </c>
      <c r="G43" s="130" t="str">
        <f>[39]Agosto!$I$10</f>
        <v>NE</v>
      </c>
      <c r="H43" s="130" t="str">
        <f>[39]Agosto!$I$11</f>
        <v>NE</v>
      </c>
      <c r="I43" s="130" t="str">
        <f>[39]Agosto!$I$12</f>
        <v>NE</v>
      </c>
      <c r="J43" s="130" t="str">
        <f>[39]Agosto!$I$13</f>
        <v>SO</v>
      </c>
      <c r="K43" s="130" t="str">
        <f>[39]Agosto!$I$14</f>
        <v>S</v>
      </c>
      <c r="L43" s="130" t="str">
        <f>[39]Agosto!$I$15</f>
        <v>S</v>
      </c>
      <c r="M43" s="130" t="str">
        <f>[39]Agosto!$I$16</f>
        <v>L</v>
      </c>
      <c r="N43" s="130" t="str">
        <f>[39]Agosto!$I$17</f>
        <v>NE</v>
      </c>
      <c r="O43" s="130" t="str">
        <f>[39]Agosto!$I$18</f>
        <v>L</v>
      </c>
      <c r="P43" s="130" t="str">
        <f>[39]Agosto!$I$19</f>
        <v>S</v>
      </c>
      <c r="Q43" s="130" t="str">
        <f>[39]Agosto!$I$20</f>
        <v>S</v>
      </c>
      <c r="R43" s="130" t="str">
        <f>[39]Agosto!$I$21</f>
        <v>L</v>
      </c>
      <c r="S43" s="130" t="str">
        <f>[39]Agosto!$I$22</f>
        <v>NE</v>
      </c>
      <c r="T43" s="130" t="str">
        <f>[39]Agosto!$I$23</f>
        <v>NE</v>
      </c>
      <c r="U43" s="130" t="str">
        <f>[39]Agosto!$I$24</f>
        <v>SO</v>
      </c>
      <c r="V43" s="130" t="str">
        <f>[39]Agosto!$I$25</f>
        <v>SO</v>
      </c>
      <c r="W43" s="130" t="str">
        <f>[39]Agosto!$I$26</f>
        <v>S</v>
      </c>
      <c r="X43" s="130" t="str">
        <f>[39]Agosto!$I$27</f>
        <v>N</v>
      </c>
      <c r="Y43" s="130" t="str">
        <f>[39]Agosto!$I$28</f>
        <v>N</v>
      </c>
      <c r="Z43" s="130" t="str">
        <f>[39]Agosto!$I$29</f>
        <v>S</v>
      </c>
      <c r="AA43" s="130" t="str">
        <f>[39]Agosto!$I$30</f>
        <v>S</v>
      </c>
      <c r="AB43" s="130" t="str">
        <f>[39]Agosto!$I$31</f>
        <v>S</v>
      </c>
      <c r="AC43" s="130" t="str">
        <f>[39]Agosto!$I$32</f>
        <v>NE</v>
      </c>
      <c r="AD43" s="130" t="str">
        <f>[39]Agosto!$I$33</f>
        <v>NE</v>
      </c>
      <c r="AE43" s="130" t="str">
        <f>[39]Agosto!$I$34</f>
        <v>N</v>
      </c>
      <c r="AF43" s="130" t="str">
        <f>[39]Agosto!$I$35</f>
        <v>N</v>
      </c>
      <c r="AG43" s="116" t="str">
        <f>[39]Agosto!$I$36</f>
        <v>S</v>
      </c>
    </row>
    <row r="44" spans="1:33" ht="12.75" customHeight="1" x14ac:dyDescent="0.2">
      <c r="A44" s="89" t="s">
        <v>156</v>
      </c>
      <c r="B44" s="82" t="str">
        <f>[40]Agosto!$I$5</f>
        <v>SE</v>
      </c>
      <c r="C44" s="82" t="str">
        <f>[40]Agosto!$I$6</f>
        <v>NE</v>
      </c>
      <c r="D44" s="82" t="str">
        <f>[40]Agosto!$I$7</f>
        <v>L</v>
      </c>
      <c r="E44" s="82" t="str">
        <f>[40]Agosto!$I$8</f>
        <v>NE</v>
      </c>
      <c r="F44" s="82" t="str">
        <f>[40]Agosto!$I$9</f>
        <v>S</v>
      </c>
      <c r="G44" s="82" t="str">
        <f>[40]Agosto!$I$10</f>
        <v>L</v>
      </c>
      <c r="H44" s="82" t="str">
        <f>[40]Agosto!$I$11</f>
        <v>NE</v>
      </c>
      <c r="I44" s="82" t="str">
        <f>[40]Agosto!$I$12</f>
        <v>NE</v>
      </c>
      <c r="J44" s="82" t="str">
        <f>[40]Agosto!$I$13</f>
        <v>S</v>
      </c>
      <c r="K44" s="82" t="str">
        <f>[40]Agosto!$I$14</f>
        <v>S</v>
      </c>
      <c r="L44" s="82" t="str">
        <f>[40]Agosto!$I$15</f>
        <v>SE</v>
      </c>
      <c r="M44" s="82" t="str">
        <f>[40]Agosto!$I$16</f>
        <v>L</v>
      </c>
      <c r="N44" s="82" t="str">
        <f>[40]Agosto!$I$17</f>
        <v>NE</v>
      </c>
      <c r="O44" s="82" t="str">
        <f>[40]Agosto!$I$18</f>
        <v>NE</v>
      </c>
      <c r="P44" s="82" t="str">
        <f>[40]Agosto!$I$19</f>
        <v>SO</v>
      </c>
      <c r="Q44" s="82" t="str">
        <f>[40]Agosto!$I$20</f>
        <v>NE</v>
      </c>
      <c r="R44" s="82" t="str">
        <f>[40]Agosto!$I$21</f>
        <v>NE</v>
      </c>
      <c r="S44" s="82" t="str">
        <f>[40]Agosto!$I$22</f>
        <v>NE</v>
      </c>
      <c r="T44" s="130" t="str">
        <f>[40]Agosto!$I$23</f>
        <v>NE</v>
      </c>
      <c r="U44" s="130" t="str">
        <f>[40]Agosto!$I$24</f>
        <v>SO</v>
      </c>
      <c r="V44" s="130" t="str">
        <f>[40]Agosto!$I$25</f>
        <v>SO</v>
      </c>
      <c r="W44" s="130" t="str">
        <f>[40]Agosto!$I$26</f>
        <v>S</v>
      </c>
      <c r="X44" s="130" t="str">
        <f>[40]Agosto!$I$27</f>
        <v>NE</v>
      </c>
      <c r="Y44" s="130" t="str">
        <f>[40]Agosto!$I$28</f>
        <v>NE</v>
      </c>
      <c r="Z44" s="130" t="str">
        <f>[40]Agosto!$I$29</f>
        <v>S</v>
      </c>
      <c r="AA44" s="130" t="str">
        <f>[40]Agosto!$I$30</f>
        <v>S</v>
      </c>
      <c r="AB44" s="130" t="str">
        <f>[40]Agosto!$I$31</f>
        <v>L</v>
      </c>
      <c r="AC44" s="130" t="str">
        <f>[40]Agosto!$I$32</f>
        <v>NE</v>
      </c>
      <c r="AD44" s="130" t="str">
        <f>[40]Agosto!$I$33</f>
        <v>NE</v>
      </c>
      <c r="AE44" s="130" t="str">
        <f>[40]Agosto!$I$34</f>
        <v>NE</v>
      </c>
      <c r="AF44" s="130" t="str">
        <f>[40]Agosto!$I$35</f>
        <v>N</v>
      </c>
      <c r="AG44" s="116" t="str">
        <f>[40]Agosto!$I$36</f>
        <v>NE</v>
      </c>
    </row>
    <row r="45" spans="1:33" ht="12.75" customHeight="1" x14ac:dyDescent="0.2">
      <c r="A45" s="89" t="s">
        <v>157</v>
      </c>
      <c r="B45" s="82" t="str">
        <f>[41]Agosto!$I$5</f>
        <v>S</v>
      </c>
      <c r="C45" s="82" t="str">
        <f>[41]Agosto!$I$6</f>
        <v>L</v>
      </c>
      <c r="D45" s="82" t="str">
        <f>[41]Agosto!$I$7</f>
        <v>L</v>
      </c>
      <c r="E45" s="82" t="str">
        <f>[41]Agosto!$I$8</f>
        <v>NE</v>
      </c>
      <c r="F45" s="82" t="str">
        <f>[41]Agosto!$I$9</f>
        <v>S</v>
      </c>
      <c r="G45" s="82" t="str">
        <f>[41]Agosto!$I$10</f>
        <v>L</v>
      </c>
      <c r="H45" s="82" t="str">
        <f>[41]Agosto!$I$11</f>
        <v>NE</v>
      </c>
      <c r="I45" s="82" t="str">
        <f>[41]Agosto!$I$12</f>
        <v>L</v>
      </c>
      <c r="J45" s="82" t="str">
        <f>[41]Agosto!$I$13</f>
        <v>N</v>
      </c>
      <c r="K45" s="82" t="str">
        <f>[41]Agosto!$I$14</f>
        <v>N</v>
      </c>
      <c r="L45" s="82" t="str">
        <f>[41]Agosto!$I$15</f>
        <v>N</v>
      </c>
      <c r="M45" s="82" t="str">
        <f>[41]Agosto!$I$16</f>
        <v>N</v>
      </c>
      <c r="N45" s="82" t="str">
        <f>[41]Agosto!$I$17</f>
        <v>N</v>
      </c>
      <c r="O45" s="82" t="str">
        <f>[41]Agosto!$I$18</f>
        <v>N</v>
      </c>
      <c r="P45" s="82" t="str">
        <f>[41]Agosto!$I$19</f>
        <v>N</v>
      </c>
      <c r="Q45" s="130" t="str">
        <f>[41]Agosto!$I$20</f>
        <v>N</v>
      </c>
      <c r="R45" s="130" t="str">
        <f>[41]Agosto!$I$21</f>
        <v>N</v>
      </c>
      <c r="S45" s="130" t="str">
        <f>[41]Agosto!$I$22</f>
        <v>N</v>
      </c>
      <c r="T45" s="130" t="str">
        <f>[41]Agosto!$I$23</f>
        <v>N</v>
      </c>
      <c r="U45" s="130" t="str">
        <f>[41]Agosto!$I$24</f>
        <v>N</v>
      </c>
      <c r="V45" s="130" t="str">
        <f>[41]Agosto!$I$25</f>
        <v>N</v>
      </c>
      <c r="W45" s="130" t="str">
        <f>[41]Agosto!$I$26</f>
        <v>S</v>
      </c>
      <c r="X45" s="130" t="str">
        <f>[41]Agosto!$I$27</f>
        <v>NE</v>
      </c>
      <c r="Y45" s="130" t="str">
        <f>[41]Agosto!$I$28</f>
        <v>L</v>
      </c>
      <c r="Z45" s="130" t="str">
        <f>[41]Agosto!$I$29</f>
        <v>SO</v>
      </c>
      <c r="AA45" s="130" t="str">
        <f>[41]Agosto!$I$30</f>
        <v>S</v>
      </c>
      <c r="AB45" s="130" t="str">
        <f>[41]Agosto!$I$31</f>
        <v>L</v>
      </c>
      <c r="AC45" s="130" t="str">
        <f>[41]Agosto!$I$32</f>
        <v>L</v>
      </c>
      <c r="AD45" s="130" t="str">
        <f>[41]Agosto!$I$33</f>
        <v>L</v>
      </c>
      <c r="AE45" s="130" t="str">
        <f>[41]Agosto!$I$34</f>
        <v>NE</v>
      </c>
      <c r="AF45" s="130" t="str">
        <f>[41]Agosto!$I$35</f>
        <v>NE</v>
      </c>
      <c r="AG45" s="116" t="str">
        <f>[41]Agosto!$I$36</f>
        <v>N</v>
      </c>
    </row>
    <row r="46" spans="1:33" ht="12.75" customHeight="1" x14ac:dyDescent="0.2">
      <c r="A46" s="89" t="s">
        <v>158</v>
      </c>
      <c r="B46" s="82" t="str">
        <f>[42]Agosto!$I$5</f>
        <v>S</v>
      </c>
      <c r="C46" s="82" t="str">
        <f>[42]Agosto!$I$6</f>
        <v>SE</v>
      </c>
      <c r="D46" s="82" t="str">
        <f>[42]Agosto!$I$7</f>
        <v>SE</v>
      </c>
      <c r="E46" s="82" t="str">
        <f>[42]Agosto!$I$8</f>
        <v>S</v>
      </c>
      <c r="F46" s="82" t="str">
        <f>[42]Agosto!$I$9</f>
        <v>S</v>
      </c>
      <c r="G46" s="82" t="str">
        <f>[42]Agosto!$I$10</f>
        <v>SE</v>
      </c>
      <c r="H46" s="82" t="str">
        <f>[42]Agosto!$I$11</f>
        <v>S</v>
      </c>
      <c r="I46" s="82" t="str">
        <f>[42]Agosto!$I$12</f>
        <v>SO</v>
      </c>
      <c r="J46" s="82" t="str">
        <f>[42]Agosto!$I$13</f>
        <v>SO</v>
      </c>
      <c r="K46" s="82" t="str">
        <f>[42]Agosto!$I$14</f>
        <v>S</v>
      </c>
      <c r="L46" s="82" t="str">
        <f>[42]Agosto!$I$15</f>
        <v>S</v>
      </c>
      <c r="M46" s="82" t="str">
        <f>[42]Agosto!$I$16</f>
        <v>S</v>
      </c>
      <c r="N46" s="82" t="str">
        <f>[42]Agosto!$I$17</f>
        <v>SE</v>
      </c>
      <c r="O46" s="82" t="str">
        <f>[42]Agosto!$I$18</f>
        <v>S</v>
      </c>
      <c r="P46" s="82" t="str">
        <f>[42]Agosto!$I$19</f>
        <v>S</v>
      </c>
      <c r="Q46" s="82" t="str">
        <f>[42]Agosto!$I$20</f>
        <v>SE</v>
      </c>
      <c r="R46" s="82" t="str">
        <f>[42]Agosto!$I$21</f>
        <v>S</v>
      </c>
      <c r="S46" s="82" t="str">
        <f>[42]Agosto!$I$22</f>
        <v>S</v>
      </c>
      <c r="T46" s="130" t="str">
        <f>[42]Agosto!$I$23</f>
        <v>SE</v>
      </c>
      <c r="U46" s="130" t="str">
        <f>[42]Agosto!$I$24</f>
        <v>O</v>
      </c>
      <c r="V46" s="130" t="str">
        <f>[42]Agosto!$I$25</f>
        <v>O</v>
      </c>
      <c r="W46" s="130" t="str">
        <f>[42]Agosto!$I$26</f>
        <v>S</v>
      </c>
      <c r="X46" s="130" t="str">
        <f>[42]Agosto!$I$27</f>
        <v>S</v>
      </c>
      <c r="Y46" s="130" t="str">
        <f>[42]Agosto!$I$28</f>
        <v>O</v>
      </c>
      <c r="Z46" s="130" t="str">
        <f>[42]Agosto!$I$29</f>
        <v>S</v>
      </c>
      <c r="AA46" s="130" t="str">
        <f>[42]Agosto!$I$30</f>
        <v>S</v>
      </c>
      <c r="AB46" s="130" t="str">
        <f>[42]Agosto!$I$31</f>
        <v>S</v>
      </c>
      <c r="AC46" s="130" t="str">
        <f>[42]Agosto!$I$32</f>
        <v>S</v>
      </c>
      <c r="AD46" s="130" t="str">
        <f>[42]Agosto!$I$33</f>
        <v>S</v>
      </c>
      <c r="AE46" s="130" t="str">
        <f>[42]Agosto!$I$34</f>
        <v>SE</v>
      </c>
      <c r="AF46" s="130" t="str">
        <f>[42]Agosto!$I$35</f>
        <v>SE</v>
      </c>
      <c r="AG46" s="116" t="str">
        <f>[42]Agosto!$I$36</f>
        <v>S</v>
      </c>
    </row>
    <row r="47" spans="1:33" ht="12.75" customHeight="1" x14ac:dyDescent="0.2">
      <c r="A47" s="89" t="s">
        <v>159</v>
      </c>
      <c r="B47" s="82" t="str">
        <f>[43]Agosto!$I$5</f>
        <v>S</v>
      </c>
      <c r="C47" s="82" t="str">
        <f>[43]Agosto!$I$6</f>
        <v>S</v>
      </c>
      <c r="D47" s="82" t="str">
        <f>[43]Agosto!$I$7</f>
        <v>S</v>
      </c>
      <c r="E47" s="82" t="str">
        <f>[43]Agosto!$I$8</f>
        <v>SE</v>
      </c>
      <c r="F47" s="82" t="str">
        <f>[43]Agosto!$I$9</f>
        <v>S</v>
      </c>
      <c r="G47" s="82" t="str">
        <f>[43]Agosto!$I$10</f>
        <v>L</v>
      </c>
      <c r="H47" s="82" t="str">
        <f>[43]Agosto!$I$11</f>
        <v>L</v>
      </c>
      <c r="I47" s="82" t="str">
        <f>[43]Agosto!$I$12</f>
        <v>SE</v>
      </c>
      <c r="J47" s="82" t="str">
        <f>[43]Agosto!$I$13</f>
        <v>S</v>
      </c>
      <c r="K47" s="82" t="str">
        <f>[43]Agosto!$I$14</f>
        <v>S</v>
      </c>
      <c r="L47" s="82" t="str">
        <f>[43]Agosto!$I$15</f>
        <v>SE</v>
      </c>
      <c r="M47" s="82" t="str">
        <f>[43]Agosto!$I$16</f>
        <v>SE</v>
      </c>
      <c r="N47" s="82" t="str">
        <f>[43]Agosto!$I$17</f>
        <v>SE</v>
      </c>
      <c r="O47" s="82" t="str">
        <f>[43]Agosto!$I$18</f>
        <v>S</v>
      </c>
      <c r="P47" s="82" t="str">
        <f>[43]Agosto!$I$19</f>
        <v>S</v>
      </c>
      <c r="Q47" s="82" t="str">
        <f>[43]Agosto!$I$20</f>
        <v>S</v>
      </c>
      <c r="R47" s="82" t="str">
        <f>[43]Agosto!$I$21</f>
        <v>S</v>
      </c>
      <c r="S47" s="82" t="str">
        <f>[43]Agosto!$I$22</f>
        <v>S</v>
      </c>
      <c r="T47" s="130" t="str">
        <f>[43]Agosto!$I$23</f>
        <v>S</v>
      </c>
      <c r="U47" s="130" t="str">
        <f>[43]Agosto!$I$24</f>
        <v>S</v>
      </c>
      <c r="V47" s="130" t="str">
        <f>[43]Agosto!$I$25</f>
        <v>S</v>
      </c>
      <c r="W47" s="130" t="str">
        <f>[43]Agosto!$I$26</f>
        <v>S</v>
      </c>
      <c r="X47" s="130" t="str">
        <f>[43]Agosto!$I$27</f>
        <v>NE</v>
      </c>
      <c r="Y47" s="130" t="str">
        <f>[43]Agosto!$I$28</f>
        <v>NO</v>
      </c>
      <c r="Z47" s="130" t="str">
        <f>[43]Agosto!$I$29</f>
        <v>S</v>
      </c>
      <c r="AA47" s="130" t="str">
        <f>[43]Agosto!$I$30</f>
        <v>S</v>
      </c>
      <c r="AB47" s="130" t="str">
        <f>[43]Agosto!$I$31</f>
        <v>S</v>
      </c>
      <c r="AC47" s="130" t="str">
        <f>[43]Agosto!$I$32</f>
        <v>SE</v>
      </c>
      <c r="AD47" s="130" t="str">
        <f>[43]Agosto!$I$33</f>
        <v>SE</v>
      </c>
      <c r="AE47" s="130" t="str">
        <f>[43]Agosto!$I$34</f>
        <v>N</v>
      </c>
      <c r="AF47" s="130" t="str">
        <f>[43]Agosto!$I$35</f>
        <v>NO</v>
      </c>
      <c r="AG47" s="116" t="str">
        <f>[43]Agosto!$I$36</f>
        <v>S</v>
      </c>
    </row>
    <row r="48" spans="1:33" ht="12.75" customHeight="1" x14ac:dyDescent="0.2">
      <c r="A48" s="89" t="s">
        <v>160</v>
      </c>
      <c r="B48" s="15" t="str">
        <f>[44]Agosto!$I$5</f>
        <v>SE</v>
      </c>
      <c r="C48" s="15" t="str">
        <f>[44]Agosto!$I$6</f>
        <v>L</v>
      </c>
      <c r="D48" s="15" t="str">
        <f>[44]Agosto!$I$7</f>
        <v>L</v>
      </c>
      <c r="E48" s="15" t="str">
        <f>[44]Agosto!$I$8</f>
        <v>NE</v>
      </c>
      <c r="F48" s="15" t="str">
        <f>[44]Agosto!$I$9</f>
        <v>S</v>
      </c>
      <c r="G48" s="15" t="str">
        <f>[44]Agosto!$I$10</f>
        <v>L</v>
      </c>
      <c r="H48" s="15" t="str">
        <f>[44]Agosto!$I$11</f>
        <v>L</v>
      </c>
      <c r="I48" s="15" t="str">
        <f>[44]Agosto!$I$12</f>
        <v>L</v>
      </c>
      <c r="J48" s="15" t="str">
        <f>[44]Agosto!$I$13</f>
        <v>SO</v>
      </c>
      <c r="K48" s="15" t="str">
        <f>[44]Agosto!$I$14</f>
        <v>S</v>
      </c>
      <c r="L48" s="15" t="str">
        <f>[44]Agosto!$I$15</f>
        <v>SE</v>
      </c>
      <c r="M48" s="15" t="str">
        <f>[44]Agosto!$I$16</f>
        <v>SE</v>
      </c>
      <c r="N48" s="15" t="str">
        <f>[44]Agosto!$I$17</f>
        <v>L</v>
      </c>
      <c r="O48" s="15" t="str">
        <f>[44]Agosto!$I$18</f>
        <v>SE</v>
      </c>
      <c r="P48" s="15" t="str">
        <f>[44]Agosto!$I$19</f>
        <v>S</v>
      </c>
      <c r="Q48" s="15" t="str">
        <f>[44]Agosto!$I$20</f>
        <v>L</v>
      </c>
      <c r="R48" s="15" t="str">
        <f>[44]Agosto!$I$21</f>
        <v>L</v>
      </c>
      <c r="S48" s="15" t="str">
        <f>[44]Agosto!$I$22</f>
        <v>L</v>
      </c>
      <c r="T48" s="130" t="str">
        <f>[44]Agosto!$I$23</f>
        <v>SE</v>
      </c>
      <c r="U48" s="130" t="str">
        <f>[44]Agosto!$I$24</f>
        <v>SO</v>
      </c>
      <c r="V48" s="130" t="str">
        <f>[44]Agosto!$I$25</f>
        <v>SO</v>
      </c>
      <c r="W48" s="130" t="str">
        <f>[44]Agosto!$I$26</f>
        <v>SO</v>
      </c>
      <c r="X48" s="130" t="str">
        <f>[44]Agosto!$I$27</f>
        <v>NE</v>
      </c>
      <c r="Y48" s="130" t="str">
        <f>[44]Agosto!$I$28</f>
        <v>L</v>
      </c>
      <c r="Z48" s="130" t="str">
        <f>[44]Agosto!$I$29</f>
        <v>SO</v>
      </c>
      <c r="AA48" s="130" t="str">
        <f>[44]Agosto!$I$30</f>
        <v>S</v>
      </c>
      <c r="AB48" s="130" t="str">
        <f>[44]Agosto!$I$31</f>
        <v>SE</v>
      </c>
      <c r="AC48" s="130" t="str">
        <f>[44]Agosto!$I$32</f>
        <v>L</v>
      </c>
      <c r="AD48" s="130" t="str">
        <f>[44]Agosto!$I$33</f>
        <v>L</v>
      </c>
      <c r="AE48" s="130" t="str">
        <f>[44]Agosto!$I$34</f>
        <v>NE</v>
      </c>
      <c r="AF48" s="130" t="str">
        <f>[44]Agosto!$I$35</f>
        <v>NE</v>
      </c>
      <c r="AG48" s="116" t="str">
        <f>[44]Agosto!$I$36</f>
        <v>L</v>
      </c>
    </row>
    <row r="49" spans="1:36" ht="12.75" customHeight="1" x14ac:dyDescent="0.2">
      <c r="A49" s="89" t="s">
        <v>161</v>
      </c>
      <c r="B49" s="82" t="str">
        <f>[45]Agosto!$I$5</f>
        <v>SO</v>
      </c>
      <c r="C49" s="82" t="str">
        <f>[45]Agosto!$I$6</f>
        <v>SE</v>
      </c>
      <c r="D49" s="82" t="str">
        <f>[45]Agosto!$I$7</f>
        <v>SE</v>
      </c>
      <c r="E49" s="82" t="str">
        <f>[45]Agosto!$I$8</f>
        <v>NE</v>
      </c>
      <c r="F49" s="82" t="str">
        <f>[45]Agosto!$I$9</f>
        <v>S</v>
      </c>
      <c r="G49" s="82" t="str">
        <f>[45]Agosto!$I$10</f>
        <v>S</v>
      </c>
      <c r="H49" s="82" t="str">
        <f>[45]Agosto!$I$11</f>
        <v>SE</v>
      </c>
      <c r="I49" s="82" t="str">
        <f>[45]Agosto!$I$12</f>
        <v>SE</v>
      </c>
      <c r="J49" s="82" t="str">
        <f>[45]Agosto!$I$13</f>
        <v>SO</v>
      </c>
      <c r="K49" s="82" t="str">
        <f>[45]Agosto!$I$14</f>
        <v>SO</v>
      </c>
      <c r="L49" s="82" t="str">
        <f>[45]Agosto!$I$15</f>
        <v>S</v>
      </c>
      <c r="M49" s="82" t="str">
        <f>[45]Agosto!$I$16</f>
        <v>L</v>
      </c>
      <c r="N49" s="82" t="str">
        <f>[45]Agosto!$I$17</f>
        <v>L</v>
      </c>
      <c r="O49" s="82" t="str">
        <f>[45]Agosto!$I$18</f>
        <v>S</v>
      </c>
      <c r="P49" s="82" t="str">
        <f>[45]Agosto!$I$19</f>
        <v>SO</v>
      </c>
      <c r="Q49" s="82" t="str">
        <f>[45]Agosto!$I$20</f>
        <v>S</v>
      </c>
      <c r="R49" s="82" t="str">
        <f>[45]Agosto!$I$21</f>
        <v>SE</v>
      </c>
      <c r="S49" s="82" t="str">
        <f>[45]Agosto!$I$22</f>
        <v>L</v>
      </c>
      <c r="T49" s="130" t="str">
        <f>[45]Agosto!$I$23</f>
        <v>L</v>
      </c>
      <c r="U49" s="130" t="str">
        <f>[45]Agosto!$I$24</f>
        <v>L</v>
      </c>
      <c r="V49" s="130" t="str">
        <f>[45]Agosto!$I$25</f>
        <v>SO</v>
      </c>
      <c r="W49" s="130" t="str">
        <f>[45]Agosto!$I$26</f>
        <v>S</v>
      </c>
      <c r="X49" s="130" t="str">
        <f>[45]Agosto!$I$27</f>
        <v>L</v>
      </c>
      <c r="Y49" s="130" t="str">
        <f>[45]Agosto!$I$28</f>
        <v>NE</v>
      </c>
      <c r="Z49" s="130" t="str">
        <f>[45]Agosto!$I$29</f>
        <v>SO</v>
      </c>
      <c r="AA49" s="130" t="str">
        <f>[45]Agosto!$I$30</f>
        <v>SO</v>
      </c>
      <c r="AB49" s="130" t="str">
        <f>[45]Agosto!$I$31</f>
        <v>S</v>
      </c>
      <c r="AC49" s="130" t="str">
        <f>[45]Agosto!$I$32</f>
        <v>L</v>
      </c>
      <c r="AD49" s="130" t="str">
        <f>[45]Agosto!$I$33</f>
        <v>L</v>
      </c>
      <c r="AE49" s="130" t="str">
        <f>[45]Agosto!$I$34</f>
        <v>NE</v>
      </c>
      <c r="AF49" s="130" t="str">
        <f>[45]Agosto!$I$35</f>
        <v>N</v>
      </c>
      <c r="AG49" s="116" t="str">
        <f>[45]Agosto!$I$36</f>
        <v>L</v>
      </c>
      <c r="AI49" s="18" t="s">
        <v>51</v>
      </c>
    </row>
    <row r="50" spans="1:36" s="5" customFormat="1" ht="17.100000000000001" customHeight="1" x14ac:dyDescent="0.2">
      <c r="A50" s="92" t="s">
        <v>127</v>
      </c>
      <c r="B50" s="111" t="s">
        <v>139</v>
      </c>
      <c r="C50" s="111" t="s">
        <v>140</v>
      </c>
      <c r="D50" s="111" t="s">
        <v>140</v>
      </c>
      <c r="E50" s="111" t="s">
        <v>140</v>
      </c>
      <c r="F50" s="111" t="s">
        <v>139</v>
      </c>
      <c r="G50" s="111" t="s">
        <v>141</v>
      </c>
      <c r="H50" s="111" t="s">
        <v>142</v>
      </c>
      <c r="I50" s="111" t="s">
        <v>141</v>
      </c>
      <c r="J50" s="111" t="s">
        <v>139</v>
      </c>
      <c r="K50" s="111" t="s">
        <v>141</v>
      </c>
      <c r="L50" s="111" t="s">
        <v>141</v>
      </c>
      <c r="M50" s="111" t="s">
        <v>141</v>
      </c>
      <c r="N50" s="111" t="s">
        <v>141</v>
      </c>
      <c r="O50" s="111" t="s">
        <v>141</v>
      </c>
      <c r="P50" s="111" t="s">
        <v>139</v>
      </c>
      <c r="Q50" s="111" t="s">
        <v>139</v>
      </c>
      <c r="R50" s="111" t="s">
        <v>141</v>
      </c>
      <c r="S50" s="111" t="s">
        <v>141</v>
      </c>
      <c r="T50" s="111" t="s">
        <v>141</v>
      </c>
      <c r="U50" s="111" t="s">
        <v>140</v>
      </c>
      <c r="V50" s="111" t="s">
        <v>140</v>
      </c>
      <c r="W50" s="111" t="s">
        <v>140</v>
      </c>
      <c r="X50" s="111" t="s">
        <v>142</v>
      </c>
      <c r="Y50" s="111" t="s">
        <v>143</v>
      </c>
      <c r="Z50" s="111" t="s">
        <v>139</v>
      </c>
      <c r="AA50" s="111" t="s">
        <v>139</v>
      </c>
      <c r="AB50" s="111" t="s">
        <v>141</v>
      </c>
      <c r="AC50" s="111" t="s">
        <v>144</v>
      </c>
      <c r="AD50" s="111" t="s">
        <v>142</v>
      </c>
      <c r="AE50" s="111" t="s">
        <v>144</v>
      </c>
      <c r="AF50" s="29" t="s">
        <v>143</v>
      </c>
      <c r="AG50" s="118"/>
    </row>
    <row r="51" spans="1:36" x14ac:dyDescent="0.2">
      <c r="A51" s="146" t="s">
        <v>128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84"/>
      <c r="AG51" s="119" t="s">
        <v>139</v>
      </c>
      <c r="AI51" s="18" t="s">
        <v>51</v>
      </c>
    </row>
    <row r="52" spans="1:36" x14ac:dyDescent="0.2">
      <c r="A52" s="63"/>
      <c r="B52" s="64"/>
      <c r="C52" s="64"/>
      <c r="D52" s="64" t="s">
        <v>136</v>
      </c>
      <c r="E52" s="64"/>
      <c r="F52" s="64"/>
      <c r="G52" s="64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6"/>
      <c r="AE52" s="76"/>
      <c r="AF52" s="77"/>
      <c r="AG52" s="75"/>
    </row>
    <row r="53" spans="1:36" x14ac:dyDescent="0.2">
      <c r="A53" s="63"/>
      <c r="B53" s="65" t="s">
        <v>137</v>
      </c>
      <c r="C53" s="65"/>
      <c r="D53" s="65"/>
      <c r="E53" s="65"/>
      <c r="F53" s="65"/>
      <c r="G53" s="65"/>
      <c r="H53" s="65"/>
      <c r="I53" s="65"/>
      <c r="J53" s="79"/>
      <c r="K53" s="79"/>
      <c r="L53" s="79"/>
      <c r="M53" s="79" t="s">
        <v>49</v>
      </c>
      <c r="N53" s="79"/>
      <c r="O53" s="79"/>
      <c r="P53" s="79"/>
      <c r="Q53" s="79"/>
      <c r="R53" s="79"/>
      <c r="S53" s="79"/>
      <c r="T53" s="131" t="s">
        <v>132</v>
      </c>
      <c r="U53" s="131"/>
      <c r="V53" s="131"/>
      <c r="W53" s="131"/>
      <c r="X53" s="131"/>
      <c r="Y53" s="79"/>
      <c r="Z53" s="79"/>
      <c r="AA53" s="79"/>
      <c r="AB53" s="79"/>
      <c r="AC53" s="79"/>
      <c r="AD53" s="79"/>
      <c r="AE53" s="79"/>
      <c r="AF53" s="79"/>
      <c r="AG53" s="74"/>
      <c r="AJ53" s="18" t="s">
        <v>138</v>
      </c>
    </row>
    <row r="54" spans="1:36" x14ac:dyDescent="0.2">
      <c r="A54" s="67"/>
      <c r="B54" s="79"/>
      <c r="C54" s="79"/>
      <c r="D54" s="79"/>
      <c r="E54" s="79"/>
      <c r="F54" s="79"/>
      <c r="G54" s="79"/>
      <c r="H54" s="79"/>
      <c r="I54" s="79"/>
      <c r="J54" s="80"/>
      <c r="K54" s="80"/>
      <c r="L54" s="80"/>
      <c r="M54" s="80" t="s">
        <v>50</v>
      </c>
      <c r="N54" s="80"/>
      <c r="O54" s="80"/>
      <c r="P54" s="80"/>
      <c r="Q54" s="79"/>
      <c r="R54" s="79"/>
      <c r="S54" s="79"/>
      <c r="T54" s="132" t="s">
        <v>133</v>
      </c>
      <c r="U54" s="132"/>
      <c r="V54" s="132"/>
      <c r="W54" s="132"/>
      <c r="X54" s="132"/>
      <c r="Y54" s="79"/>
      <c r="Z54" s="79"/>
      <c r="AA54" s="79"/>
      <c r="AB54" s="79"/>
      <c r="AC54" s="79"/>
      <c r="AD54" s="76"/>
      <c r="AE54" s="79"/>
      <c r="AF54" s="79"/>
      <c r="AG54" s="68"/>
      <c r="AH54" s="2"/>
    </row>
    <row r="55" spans="1:36" x14ac:dyDescent="0.2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6"/>
      <c r="AE55" s="79"/>
      <c r="AF55" s="79"/>
      <c r="AG55" s="75"/>
    </row>
    <row r="56" spans="1:36" x14ac:dyDescent="0.2">
      <c r="A56" s="67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112"/>
    </row>
    <row r="57" spans="1:36" ht="13.5" thickBot="1" x14ac:dyDescent="0.25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113"/>
    </row>
    <row r="59" spans="1:36" x14ac:dyDescent="0.2">
      <c r="AJ59" t="s">
        <v>51</v>
      </c>
    </row>
    <row r="62" spans="1:36" x14ac:dyDescent="0.2">
      <c r="V62" s="2" t="s">
        <v>51</v>
      </c>
      <c r="AJ62" t="s">
        <v>51</v>
      </c>
    </row>
  </sheetData>
  <sheetProtection algorithmName="SHA-512" hashValue="K/wfYuZefp7LYFGdqlELWeyWQX7W9WZuQizSExBiufnfGEw47uR8BRqCOuMokR71qWuxQKoho6daCS308U4ufw==" saltValue="j+caqByPcwJEwkpLlrq4kA==" spinCount="100000" sheet="1" objects="1" scenarios="1"/>
  <mergeCells count="37">
    <mergeCell ref="B2:AG2"/>
    <mergeCell ref="T53:X53"/>
    <mergeCell ref="T54:X54"/>
    <mergeCell ref="W3:W4"/>
    <mergeCell ref="L3:L4"/>
    <mergeCell ref="AF3:AF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M3:M4"/>
    <mergeCell ref="N3:N4"/>
    <mergeCell ref="O3:O4"/>
    <mergeCell ref="P3:P4"/>
    <mergeCell ref="Q3:Q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zoomScale="90" zoomScaleNormal="90" workbookViewId="0">
      <selection activeCell="AH50" sqref="AH5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1" t="s">
        <v>32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20"/>
    </row>
    <row r="2" spans="1:34" s="4" customFormat="1" ht="20.100000000000001" customHeight="1" x14ac:dyDescent="0.2">
      <c r="A2" s="140" t="s">
        <v>21</v>
      </c>
      <c r="B2" s="134" t="s">
        <v>135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6"/>
    </row>
    <row r="3" spans="1:34" s="5" customFormat="1" ht="20.100000000000001" customHeight="1" x14ac:dyDescent="0.2">
      <c r="A3" s="140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20" t="s">
        <v>39</v>
      </c>
      <c r="AH3" s="102" t="s">
        <v>38</v>
      </c>
    </row>
    <row r="4" spans="1:34" s="5" customFormat="1" ht="20.100000000000001" customHeight="1" x14ac:dyDescent="0.2">
      <c r="A4" s="14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20" t="s">
        <v>37</v>
      </c>
      <c r="AH4" s="88" t="s">
        <v>37</v>
      </c>
    </row>
    <row r="5" spans="1:34" s="5" customFormat="1" ht="20.100000000000001" customHeight="1" x14ac:dyDescent="0.2">
      <c r="A5" s="129" t="s">
        <v>44</v>
      </c>
      <c r="B5" s="15">
        <f>[1]Agosto!$J$5</f>
        <v>12.6</v>
      </c>
      <c r="C5" s="15">
        <f>[1]Agosto!$J$6</f>
        <v>20.16</v>
      </c>
      <c r="D5" s="15">
        <f>[1]Agosto!$J$7</f>
        <v>69.48</v>
      </c>
      <c r="E5" s="15">
        <f>[1]Agosto!$J$8</f>
        <v>26.28</v>
      </c>
      <c r="F5" s="15">
        <f>[1]Agosto!$J$9</f>
        <v>23.759999999999998</v>
      </c>
      <c r="G5" s="15">
        <f>[1]Agosto!$J$10</f>
        <v>36</v>
      </c>
      <c r="H5" s="15">
        <f>[1]Agosto!$J$11</f>
        <v>23.759999999999998</v>
      </c>
      <c r="I5" s="15">
        <f>[1]Agosto!$J$12</f>
        <v>34.56</v>
      </c>
      <c r="J5" s="15">
        <f>[1]Agosto!$J$13</f>
        <v>34.92</v>
      </c>
      <c r="K5" s="15">
        <f>[1]Agosto!$J$14</f>
        <v>21.96</v>
      </c>
      <c r="L5" s="15">
        <f>[1]Agosto!$J$15</f>
        <v>16.559999999999999</v>
      </c>
      <c r="M5" s="15">
        <f>[1]Agosto!$J$16</f>
        <v>17.28</v>
      </c>
      <c r="N5" s="15">
        <f>[1]Agosto!$J$17</f>
        <v>20.16</v>
      </c>
      <c r="O5" s="15">
        <f>[1]Agosto!$J$18</f>
        <v>19.079999999999998</v>
      </c>
      <c r="P5" s="15">
        <f>[1]Agosto!$J$19</f>
        <v>30.240000000000002</v>
      </c>
      <c r="Q5" s="15">
        <f>[1]Agosto!$J$20</f>
        <v>23.400000000000002</v>
      </c>
      <c r="R5" s="15">
        <f>[1]Agosto!$J$21</f>
        <v>26.28</v>
      </c>
      <c r="S5" s="15">
        <f>[1]Agosto!$J$22</f>
        <v>26.64</v>
      </c>
      <c r="T5" s="15">
        <f>[1]Agosto!$J$23</f>
        <v>28.44</v>
      </c>
      <c r="U5" s="15">
        <f>[1]Agosto!$J$24</f>
        <v>34.200000000000003</v>
      </c>
      <c r="V5" s="15">
        <f>[1]Agosto!$J$25</f>
        <v>24.48</v>
      </c>
      <c r="W5" s="15">
        <f>[1]Agosto!$J$26</f>
        <v>21.240000000000002</v>
      </c>
      <c r="X5" s="15">
        <f>[1]Agosto!$J$27</f>
        <v>30.240000000000002</v>
      </c>
      <c r="Y5" s="15">
        <f>[1]Agosto!$J$28</f>
        <v>42.84</v>
      </c>
      <c r="Z5" s="15">
        <f>[1]Agosto!$J$29</f>
        <v>48.24</v>
      </c>
      <c r="AA5" s="15">
        <f>[1]Agosto!$J$30</f>
        <v>33.840000000000003</v>
      </c>
      <c r="AB5" s="15">
        <f>[1]Agosto!$J$31</f>
        <v>25.2</v>
      </c>
      <c r="AC5" s="15">
        <f>[1]Agosto!$J$32</f>
        <v>28.44</v>
      </c>
      <c r="AD5" s="15">
        <f>[1]Agosto!$J$33</f>
        <v>36</v>
      </c>
      <c r="AE5" s="15">
        <f>[1]Agosto!$J$34</f>
        <v>41.4</v>
      </c>
      <c r="AF5" s="15">
        <f>[1]Agosto!$J$35</f>
        <v>41.04</v>
      </c>
      <c r="AG5" s="21">
        <f>MAX(B5:AF5)</f>
        <v>69.48</v>
      </c>
      <c r="AH5" s="100">
        <f>AVERAGE(B5:AF5)</f>
        <v>29.636129032258065</v>
      </c>
    </row>
    <row r="6" spans="1:34" s="1" customFormat="1" ht="17.100000000000001" customHeight="1" x14ac:dyDescent="0.2">
      <c r="A6" s="129" t="s">
        <v>0</v>
      </c>
      <c r="B6" s="15">
        <f>[2]Agosto!$J$5</f>
        <v>16.2</v>
      </c>
      <c r="C6" s="15">
        <f>[2]Agosto!$J$6</f>
        <v>28.8</v>
      </c>
      <c r="D6" s="15">
        <f>[2]Agosto!$J$7</f>
        <v>16.559999999999999</v>
      </c>
      <c r="E6" s="15">
        <f>[2]Agosto!$J$8</f>
        <v>12.24</v>
      </c>
      <c r="F6" s="15">
        <f>[2]Agosto!$J$9</f>
        <v>9.7200000000000006</v>
      </c>
      <c r="G6" s="15">
        <f>[2]Agosto!$J$10</f>
        <v>20.88</v>
      </c>
      <c r="H6" s="15">
        <f>[2]Agosto!$J$11</f>
        <v>40.32</v>
      </c>
      <c r="I6" s="15">
        <f>[2]Agosto!$J$12</f>
        <v>29.880000000000003</v>
      </c>
      <c r="J6" s="15">
        <f>[2]Agosto!$J$13</f>
        <v>36.36</v>
      </c>
      <c r="K6" s="15">
        <f>[2]Agosto!$J$14</f>
        <v>16.920000000000002</v>
      </c>
      <c r="L6" s="15">
        <f>[2]Agosto!$J$15</f>
        <v>14.4</v>
      </c>
      <c r="M6" s="15">
        <f>[2]Agosto!$J$16</f>
        <v>24.840000000000003</v>
      </c>
      <c r="N6" s="15">
        <f>[2]Agosto!$J$17</f>
        <v>36.72</v>
      </c>
      <c r="O6" s="15">
        <f>[2]Agosto!$J$18</f>
        <v>28.8</v>
      </c>
      <c r="P6" s="15">
        <f>[2]Agosto!$J$19</f>
        <v>32.4</v>
      </c>
      <c r="Q6" s="15">
        <f>[2]Agosto!$J$20</f>
        <v>22.32</v>
      </c>
      <c r="R6" s="15">
        <f>[2]Agosto!$J$21</f>
        <v>32.76</v>
      </c>
      <c r="S6" s="15">
        <f>[2]Agosto!$J$22</f>
        <v>33.480000000000004</v>
      </c>
      <c r="T6" s="15">
        <f>[2]Agosto!$J$23</f>
        <v>33.840000000000003</v>
      </c>
      <c r="U6" s="15">
        <f>[2]Agosto!$J$24</f>
        <v>38.880000000000003</v>
      </c>
      <c r="V6" s="15">
        <f>[2]Agosto!$J$25</f>
        <v>25.92</v>
      </c>
      <c r="W6" s="15">
        <f>[2]Agosto!$J$26</f>
        <v>16.559999999999999</v>
      </c>
      <c r="X6" s="15">
        <f>[2]Agosto!$J$27</f>
        <v>37.440000000000005</v>
      </c>
      <c r="Y6" s="15">
        <f>[2]Agosto!$J$28</f>
        <v>63</v>
      </c>
      <c r="Z6" s="15">
        <f>[2]Agosto!$J$29</f>
        <v>39.6</v>
      </c>
      <c r="AA6" s="15">
        <f>[2]Agosto!$J$30</f>
        <v>29.16</v>
      </c>
      <c r="AB6" s="15">
        <f>[2]Agosto!$J$31</f>
        <v>31.319999999999997</v>
      </c>
      <c r="AC6" s="15">
        <f>[2]Agosto!$J$32</f>
        <v>41.04</v>
      </c>
      <c r="AD6" s="15">
        <f>[2]Agosto!$J$33</f>
        <v>46.080000000000005</v>
      </c>
      <c r="AE6" s="15">
        <f>[2]Agosto!$J$34</f>
        <v>41.4</v>
      </c>
      <c r="AF6" s="15">
        <f>[2]Agosto!$J$35</f>
        <v>37.440000000000005</v>
      </c>
      <c r="AG6" s="22">
        <f>MAX(B6:AF6)</f>
        <v>63</v>
      </c>
      <c r="AH6" s="100">
        <f t="shared" ref="AH6:AH31" si="1">AVERAGE(B6:AF6)</f>
        <v>30.170322580645163</v>
      </c>
    </row>
    <row r="7" spans="1:34" ht="17.100000000000001" customHeight="1" x14ac:dyDescent="0.2">
      <c r="A7" s="129" t="s">
        <v>1</v>
      </c>
      <c r="B7" s="15">
        <f>[3]Agosto!$J$5</f>
        <v>16.2</v>
      </c>
      <c r="C7" s="15">
        <f>[3]Agosto!$J$6</f>
        <v>16.920000000000002</v>
      </c>
      <c r="D7" s="15">
        <f>[3]Agosto!$J$7</f>
        <v>18</v>
      </c>
      <c r="E7" s="15">
        <f>[3]Agosto!$J$8</f>
        <v>13.32</v>
      </c>
      <c r="F7" s="15">
        <f>[3]Agosto!$J$9</f>
        <v>15.48</v>
      </c>
      <c r="G7" s="15">
        <f>[3]Agosto!$J$10</f>
        <v>20.16</v>
      </c>
      <c r="H7" s="15">
        <f>[3]Agosto!$J$11</f>
        <v>22.32</v>
      </c>
      <c r="I7" s="15">
        <f>[3]Agosto!$J$12</f>
        <v>15.840000000000002</v>
      </c>
      <c r="J7" s="15">
        <f>[3]Agosto!$J$13</f>
        <v>32.4</v>
      </c>
      <c r="K7" s="15">
        <f>[3]Agosto!$J$14</f>
        <v>23.759999999999998</v>
      </c>
      <c r="L7" s="15">
        <f>[3]Agosto!$J$15</f>
        <v>30.240000000000002</v>
      </c>
      <c r="M7" s="15">
        <f>[3]Agosto!$J$16</f>
        <v>16.920000000000002</v>
      </c>
      <c r="N7" s="15">
        <f>[3]Agosto!$J$17</f>
        <v>25.56</v>
      </c>
      <c r="O7" s="15">
        <f>[3]Agosto!$J$18</f>
        <v>37.080000000000005</v>
      </c>
      <c r="P7" s="15">
        <f>[3]Agosto!$J$19</f>
        <v>23.400000000000002</v>
      </c>
      <c r="Q7" s="15">
        <f>[3]Agosto!$J$20</f>
        <v>27.36</v>
      </c>
      <c r="R7" s="15">
        <f>[3]Agosto!$J$21</f>
        <v>27</v>
      </c>
      <c r="S7" s="15">
        <f>[3]Agosto!$J$22</f>
        <v>28.44</v>
      </c>
      <c r="T7" s="15">
        <f>[3]Agosto!$J$23</f>
        <v>29.52</v>
      </c>
      <c r="U7" s="15">
        <f>[3]Agosto!$J$24</f>
        <v>29.16</v>
      </c>
      <c r="V7" s="15">
        <f>[3]Agosto!$J$25</f>
        <v>26.28</v>
      </c>
      <c r="W7" s="15">
        <f>[3]Agosto!$J$26</f>
        <v>11.16</v>
      </c>
      <c r="X7" s="15">
        <f>[3]Agosto!$J$27</f>
        <v>24.12</v>
      </c>
      <c r="Y7" s="15">
        <f>[3]Agosto!$J$28</f>
        <v>43.2</v>
      </c>
      <c r="Z7" s="15">
        <f>[3]Agosto!$J$29</f>
        <v>48.24</v>
      </c>
      <c r="AA7" s="15">
        <f>[3]Agosto!$J$30</f>
        <v>34.92</v>
      </c>
      <c r="AB7" s="15">
        <f>[3]Agosto!$J$31</f>
        <v>28.8</v>
      </c>
      <c r="AC7" s="15">
        <f>[3]Agosto!$J$32</f>
        <v>22.32</v>
      </c>
      <c r="AD7" s="15">
        <f>[3]Agosto!$J$33</f>
        <v>55.080000000000005</v>
      </c>
      <c r="AE7" s="15">
        <f>[3]Agosto!$J$34</f>
        <v>38.880000000000003</v>
      </c>
      <c r="AF7" s="15">
        <f>[3]Agosto!$J$35</f>
        <v>75.960000000000008</v>
      </c>
      <c r="AG7" s="22">
        <f t="shared" ref="AG7:AG17" si="2">MAX(B7:AF7)</f>
        <v>75.960000000000008</v>
      </c>
      <c r="AH7" s="100">
        <f t="shared" si="1"/>
        <v>28.323870967741939</v>
      </c>
    </row>
    <row r="8" spans="1:34" ht="17.100000000000001" customHeight="1" x14ac:dyDescent="0.2">
      <c r="A8" s="129" t="s">
        <v>71</v>
      </c>
      <c r="B8" s="15">
        <f>[4]Agosto!$J$5</f>
        <v>32.4</v>
      </c>
      <c r="C8" s="15">
        <f>[4]Agosto!$J$6</f>
        <v>35.64</v>
      </c>
      <c r="D8" s="15">
        <f>[4]Agosto!$J$7</f>
        <v>41.76</v>
      </c>
      <c r="E8" s="15">
        <f>[4]Agosto!$J$8</f>
        <v>28.8</v>
      </c>
      <c r="F8" s="15">
        <f>[4]Agosto!$J$9</f>
        <v>30.6</v>
      </c>
      <c r="G8" s="15">
        <f>[4]Agosto!$J$10</f>
        <v>23.400000000000002</v>
      </c>
      <c r="H8" s="15">
        <f>[4]Agosto!$J$11</f>
        <v>36.36</v>
      </c>
      <c r="I8" s="15">
        <f>[4]Agosto!$J$12</f>
        <v>41.04</v>
      </c>
      <c r="J8" s="15">
        <f>[4]Agosto!$J$13</f>
        <v>50.4</v>
      </c>
      <c r="K8" s="15">
        <f>[4]Agosto!$J$14</f>
        <v>26.64</v>
      </c>
      <c r="L8" s="15">
        <f>[4]Agosto!$J$15</f>
        <v>22.68</v>
      </c>
      <c r="M8" s="15">
        <f>[4]Agosto!$J$16</f>
        <v>29.52</v>
      </c>
      <c r="N8" s="15">
        <f>[4]Agosto!$J$17</f>
        <v>35.64</v>
      </c>
      <c r="O8" s="15">
        <f>[4]Agosto!$J$18</f>
        <v>25.56</v>
      </c>
      <c r="P8" s="15">
        <f>[4]Agosto!$J$19</f>
        <v>27</v>
      </c>
      <c r="Q8" s="15">
        <f>[4]Agosto!$J$20</f>
        <v>38.880000000000003</v>
      </c>
      <c r="R8" s="15">
        <f>[4]Agosto!$J$21</f>
        <v>37.080000000000005</v>
      </c>
      <c r="S8" s="15">
        <f>[4]Agosto!$J$22</f>
        <v>36.36</v>
      </c>
      <c r="T8" s="15">
        <f>[4]Agosto!$J$23</f>
        <v>31.680000000000003</v>
      </c>
      <c r="U8" s="15">
        <f>[4]Agosto!$J$24</f>
        <v>26.64</v>
      </c>
      <c r="V8" s="15">
        <f>[4]Agosto!$J$25</f>
        <v>39.96</v>
      </c>
      <c r="W8" s="15">
        <f>[4]Agosto!$J$26</f>
        <v>31.319999999999997</v>
      </c>
      <c r="X8" s="15">
        <f>[4]Agosto!$J$27</f>
        <v>35.28</v>
      </c>
      <c r="Y8" s="15">
        <f>[4]Agosto!$J$28</f>
        <v>46.800000000000004</v>
      </c>
      <c r="Z8" s="15">
        <f>[4]Agosto!$J$29</f>
        <v>61.2</v>
      </c>
      <c r="AA8" s="15">
        <f>[4]Agosto!$J$30</f>
        <v>36</v>
      </c>
      <c r="AB8" s="15">
        <f>[4]Agosto!$J$31</f>
        <v>41.4</v>
      </c>
      <c r="AC8" s="15">
        <f>[4]Agosto!$J$32</f>
        <v>41.04</v>
      </c>
      <c r="AD8" s="15">
        <f>[4]Agosto!$J$33</f>
        <v>37.080000000000005</v>
      </c>
      <c r="AE8" s="15">
        <f>[4]Agosto!$J$34</f>
        <v>38.159999999999997</v>
      </c>
      <c r="AF8" s="15">
        <f>[4]Agosto!$J$35</f>
        <v>37.440000000000005</v>
      </c>
      <c r="AG8" s="22">
        <f t="shared" si="2"/>
        <v>61.2</v>
      </c>
      <c r="AH8" s="100">
        <f t="shared" si="1"/>
        <v>35.605161290322577</v>
      </c>
    </row>
    <row r="9" spans="1:34" ht="17.100000000000001" customHeight="1" x14ac:dyDescent="0.2">
      <c r="A9" s="129" t="s">
        <v>45</v>
      </c>
      <c r="B9" s="15">
        <f>[5]Agosto!$J$5</f>
        <v>19.079999999999998</v>
      </c>
      <c r="C9" s="15">
        <f>[5]Agosto!$J$6</f>
        <v>25.2</v>
      </c>
      <c r="D9" s="15">
        <f>[5]Agosto!$J$7</f>
        <v>18</v>
      </c>
      <c r="E9" s="15">
        <f>[5]Agosto!$J$8</f>
        <v>24.12</v>
      </c>
      <c r="F9" s="15">
        <f>[5]Agosto!$J$9</f>
        <v>17.28</v>
      </c>
      <c r="G9" s="15">
        <f>[5]Agosto!$J$10</f>
        <v>21.6</v>
      </c>
      <c r="H9" s="15">
        <f>[5]Agosto!$J$11</f>
        <v>38.880000000000003</v>
      </c>
      <c r="I9" s="15">
        <f>[5]Agosto!$J$12</f>
        <v>49.32</v>
      </c>
      <c r="J9" s="15">
        <f>[5]Agosto!$J$13</f>
        <v>43.56</v>
      </c>
      <c r="K9" s="15">
        <f>[5]Agosto!$J$14</f>
        <v>20.16</v>
      </c>
      <c r="L9" s="15">
        <f>[5]Agosto!$J$15</f>
        <v>15.120000000000001</v>
      </c>
      <c r="M9" s="15">
        <f>[5]Agosto!$J$16</f>
        <v>24.840000000000003</v>
      </c>
      <c r="N9" s="15">
        <f>[5]Agosto!$J$17</f>
        <v>34.200000000000003</v>
      </c>
      <c r="O9" s="15">
        <f>[5]Agosto!$J$18</f>
        <v>25.56</v>
      </c>
      <c r="P9" s="15">
        <f>[5]Agosto!$J$19</f>
        <v>24.840000000000003</v>
      </c>
      <c r="Q9" s="15">
        <f>[5]Agosto!$J$20</f>
        <v>16.920000000000002</v>
      </c>
      <c r="R9" s="15">
        <f>[5]Agosto!$J$21</f>
        <v>26.28</v>
      </c>
      <c r="S9" s="15">
        <f>[5]Agosto!$J$22</f>
        <v>33.119999999999997</v>
      </c>
      <c r="T9" s="15">
        <f>[5]Agosto!$J$23</f>
        <v>32.4</v>
      </c>
      <c r="U9" s="15">
        <f>[5]Agosto!$J$24</f>
        <v>39.96</v>
      </c>
      <c r="V9" s="15">
        <f>[5]Agosto!$J$25</f>
        <v>28.44</v>
      </c>
      <c r="W9" s="15">
        <f>[5]Agosto!$J$26</f>
        <v>19.079999999999998</v>
      </c>
      <c r="X9" s="15">
        <f>[5]Agosto!$J$27</f>
        <v>38.519999999999996</v>
      </c>
      <c r="Y9" s="15">
        <f>[5]Agosto!$J$28</f>
        <v>62.28</v>
      </c>
      <c r="Z9" s="15">
        <f>[5]Agosto!$J$29</f>
        <v>46.800000000000004</v>
      </c>
      <c r="AA9" s="15">
        <f>[5]Agosto!$J$30</f>
        <v>28.8</v>
      </c>
      <c r="AB9" s="15">
        <f>[5]Agosto!$J$31</f>
        <v>20.88</v>
      </c>
      <c r="AC9" s="15">
        <f>[5]Agosto!$J$32</f>
        <v>33.840000000000003</v>
      </c>
      <c r="AD9" s="15">
        <f>[5]Agosto!$J$33</f>
        <v>43.56</v>
      </c>
      <c r="AE9" s="15">
        <f>[5]Agosto!$J$34</f>
        <v>41.04</v>
      </c>
      <c r="AF9" s="15">
        <f>[5]Agosto!$J$35</f>
        <v>38.519999999999996</v>
      </c>
      <c r="AG9" s="22">
        <f t="shared" si="2"/>
        <v>62.28</v>
      </c>
      <c r="AH9" s="100">
        <f t="shared" si="1"/>
        <v>30.716129032258067</v>
      </c>
    </row>
    <row r="10" spans="1:34" ht="17.100000000000001" customHeight="1" x14ac:dyDescent="0.2">
      <c r="A10" s="129" t="s">
        <v>2</v>
      </c>
      <c r="B10" s="15">
        <f>[6]Agosto!$J$5</f>
        <v>25.92</v>
      </c>
      <c r="C10" s="15">
        <f>[6]Agosto!$J$6</f>
        <v>33.480000000000004</v>
      </c>
      <c r="D10" s="15">
        <f>[6]Agosto!$J$7</f>
        <v>30.240000000000002</v>
      </c>
      <c r="E10" s="15">
        <f>[6]Agosto!$J$8</f>
        <v>30.6</v>
      </c>
      <c r="F10" s="15">
        <f>[6]Agosto!$J$9</f>
        <v>31.680000000000003</v>
      </c>
      <c r="G10" s="15">
        <f>[6]Agosto!$J$10</f>
        <v>31.319999999999997</v>
      </c>
      <c r="H10" s="15">
        <f>[6]Agosto!$J$11</f>
        <v>38.880000000000003</v>
      </c>
      <c r="I10" s="15">
        <f>[6]Agosto!$J$12</f>
        <v>39.96</v>
      </c>
      <c r="J10" s="15">
        <f>[6]Agosto!$J$13</f>
        <v>43.92</v>
      </c>
      <c r="K10" s="15">
        <f>[6]Agosto!$J$14</f>
        <v>25.92</v>
      </c>
      <c r="L10" s="15">
        <f>[6]Agosto!$J$15</f>
        <v>24.840000000000003</v>
      </c>
      <c r="M10" s="15">
        <f>[6]Agosto!$J$16</f>
        <v>34.56</v>
      </c>
      <c r="N10" s="15">
        <f>[6]Agosto!$J$17</f>
        <v>41.76</v>
      </c>
      <c r="O10" s="15">
        <f>[6]Agosto!$J$18</f>
        <v>36.36</v>
      </c>
      <c r="P10" s="15">
        <f>[6]Agosto!$J$19</f>
        <v>37.440000000000005</v>
      </c>
      <c r="Q10" s="15">
        <f>[6]Agosto!$J$20</f>
        <v>38.159999999999997</v>
      </c>
      <c r="R10" s="15">
        <f>[6]Agosto!$J$21</f>
        <v>36.72</v>
      </c>
      <c r="S10" s="15">
        <f>[6]Agosto!$J$22</f>
        <v>51.84</v>
      </c>
      <c r="T10" s="15">
        <f>[6]Agosto!$J$23</f>
        <v>37.800000000000004</v>
      </c>
      <c r="U10" s="15">
        <f>[6]Agosto!$J$24</f>
        <v>30.240000000000002</v>
      </c>
      <c r="V10" s="15">
        <f>[6]Agosto!$J$25</f>
        <v>30.96</v>
      </c>
      <c r="W10" s="15">
        <f>[6]Agosto!$J$26</f>
        <v>29.880000000000003</v>
      </c>
      <c r="X10" s="15">
        <f>[6]Agosto!$J$27</f>
        <v>36.36</v>
      </c>
      <c r="Y10" s="15">
        <f>[6]Agosto!$J$28</f>
        <v>51.84</v>
      </c>
      <c r="Z10" s="15">
        <f>[6]Agosto!$J$29</f>
        <v>57.6</v>
      </c>
      <c r="AA10" s="15">
        <f>[6]Agosto!$J$30</f>
        <v>47.16</v>
      </c>
      <c r="AB10" s="15">
        <f>[6]Agosto!$J$31</f>
        <v>41.04</v>
      </c>
      <c r="AC10" s="15">
        <f>[6]Agosto!$J$32</f>
        <v>52.2</v>
      </c>
      <c r="AD10" s="15">
        <f>[6]Agosto!$J$33</f>
        <v>43.56</v>
      </c>
      <c r="AE10" s="15">
        <f>[6]Agosto!$J$34</f>
        <v>42.84</v>
      </c>
      <c r="AF10" s="15">
        <f>[6]Agosto!$J$35</f>
        <v>33.840000000000003</v>
      </c>
      <c r="AG10" s="22">
        <f t="shared" si="2"/>
        <v>57.6</v>
      </c>
      <c r="AH10" s="100">
        <f t="shared" si="1"/>
        <v>37.707096774193545</v>
      </c>
    </row>
    <row r="11" spans="1:34" ht="17.100000000000001" customHeight="1" x14ac:dyDescent="0.2">
      <c r="A11" s="129" t="s">
        <v>3</v>
      </c>
      <c r="B11" s="15">
        <f>[7]Agosto!$J$5</f>
        <v>8.64</v>
      </c>
      <c r="C11" s="15">
        <f>[7]Agosto!$J$6</f>
        <v>37.080000000000005</v>
      </c>
      <c r="D11" s="15">
        <f>[7]Agosto!$J$7</f>
        <v>33.480000000000004</v>
      </c>
      <c r="E11" s="15">
        <f>[7]Agosto!$J$8</f>
        <v>35.64</v>
      </c>
      <c r="F11" s="15">
        <f>[7]Agosto!$J$9</f>
        <v>29.52</v>
      </c>
      <c r="G11" s="15">
        <f>[7]Agosto!$J$10</f>
        <v>14.04</v>
      </c>
      <c r="H11" s="15">
        <f>[7]Agosto!$J$11</f>
        <v>19.079999999999998</v>
      </c>
      <c r="I11" s="15">
        <f>[7]Agosto!$J$12</f>
        <v>40.680000000000007</v>
      </c>
      <c r="J11" s="15">
        <f>[7]Agosto!$J$13</f>
        <v>40.32</v>
      </c>
      <c r="K11" s="15">
        <f>[7]Agosto!$J$14</f>
        <v>37.800000000000004</v>
      </c>
      <c r="L11" s="15">
        <f>[7]Agosto!$J$15</f>
        <v>25.2</v>
      </c>
      <c r="M11" s="15">
        <f>[7]Agosto!$J$16</f>
        <v>21.96</v>
      </c>
      <c r="N11" s="15">
        <f>[7]Agosto!$J$17</f>
        <v>20.52</v>
      </c>
      <c r="O11" s="15">
        <f>[7]Agosto!$J$18</f>
        <v>23.400000000000002</v>
      </c>
      <c r="P11" s="15">
        <f>[7]Agosto!$J$19</f>
        <v>23.040000000000003</v>
      </c>
      <c r="Q11" s="15">
        <f>[7]Agosto!$J$20</f>
        <v>26.28</v>
      </c>
      <c r="R11" s="15">
        <f>[7]Agosto!$J$21</f>
        <v>23.040000000000003</v>
      </c>
      <c r="S11" s="15">
        <f>[7]Agosto!$J$22</f>
        <v>24.48</v>
      </c>
      <c r="T11" s="15">
        <f>[7]Agosto!$J$23</f>
        <v>38.880000000000003</v>
      </c>
      <c r="U11" s="15">
        <f>[7]Agosto!$J$24</f>
        <v>27.720000000000002</v>
      </c>
      <c r="V11" s="15">
        <f>[7]Agosto!$J$25</f>
        <v>17.28</v>
      </c>
      <c r="W11" s="15">
        <f>[7]Agosto!$J$26</f>
        <v>30.6</v>
      </c>
      <c r="X11" s="15">
        <f>[7]Agosto!$J$27</f>
        <v>25.92</v>
      </c>
      <c r="Y11" s="15">
        <f>[7]Agosto!$J$28</f>
        <v>44.28</v>
      </c>
      <c r="Z11" s="15">
        <f>[7]Agosto!$J$29</f>
        <v>15.120000000000001</v>
      </c>
      <c r="AA11" s="15">
        <f>[7]Agosto!$J$30</f>
        <v>18.36</v>
      </c>
      <c r="AB11" s="15">
        <f>[7]Agosto!$J$31</f>
        <v>27</v>
      </c>
      <c r="AC11" s="15">
        <f>[7]Agosto!$J$32</f>
        <v>38.880000000000003</v>
      </c>
      <c r="AD11" s="15">
        <f>[7]Agosto!$J$33</f>
        <v>34.56</v>
      </c>
      <c r="AE11" s="15">
        <f>[7]Agosto!$J$34</f>
        <v>33.119999999999997</v>
      </c>
      <c r="AF11" s="15">
        <f>[7]Agosto!$J$35</f>
        <v>32.76</v>
      </c>
      <c r="AG11" s="22">
        <f>MAX(B11:AF11)</f>
        <v>44.28</v>
      </c>
      <c r="AH11" s="100">
        <f t="shared" si="1"/>
        <v>28.021935483870966</v>
      </c>
    </row>
    <row r="12" spans="1:34" ht="17.100000000000001" customHeight="1" x14ac:dyDescent="0.2">
      <c r="A12" s="129" t="s">
        <v>4</v>
      </c>
      <c r="B12" s="15">
        <f>[8]Agosto!$J$5</f>
        <v>23.040000000000003</v>
      </c>
      <c r="C12" s="15">
        <f>[8]Agosto!$J$6</f>
        <v>28.44</v>
      </c>
      <c r="D12" s="15">
        <f>[8]Agosto!$J$7</f>
        <v>45.36</v>
      </c>
      <c r="E12" s="15">
        <f>[8]Agosto!$J$8</f>
        <v>33.840000000000003</v>
      </c>
      <c r="F12" s="15">
        <f>[8]Agosto!$J$9</f>
        <v>31.680000000000003</v>
      </c>
      <c r="G12" s="15">
        <f>[8]Agosto!$J$10</f>
        <v>29.16</v>
      </c>
      <c r="H12" s="15">
        <f>[8]Agosto!$J$11</f>
        <v>28.44</v>
      </c>
      <c r="I12" s="15">
        <f>[8]Agosto!$J$12</f>
        <v>33.480000000000004</v>
      </c>
      <c r="J12" s="15">
        <f>[8]Agosto!$J$13</f>
        <v>30.6</v>
      </c>
      <c r="K12" s="15">
        <f>[8]Agosto!$J$14</f>
        <v>24.12</v>
      </c>
      <c r="L12" s="15">
        <f>[8]Agosto!$J$15</f>
        <v>26.64</v>
      </c>
      <c r="M12" s="15">
        <f>[8]Agosto!$J$16</f>
        <v>22.68</v>
      </c>
      <c r="N12" s="15">
        <f>[8]Agosto!$J$17</f>
        <v>32.76</v>
      </c>
      <c r="O12" s="15">
        <f>[8]Agosto!$J$18</f>
        <v>29.52</v>
      </c>
      <c r="P12" s="15">
        <f>[8]Agosto!$J$19</f>
        <v>29.52</v>
      </c>
      <c r="Q12" s="15">
        <f>[8]Agosto!$J$20</f>
        <v>38.880000000000003</v>
      </c>
      <c r="R12" s="15">
        <f>[8]Agosto!$J$21</f>
        <v>34.200000000000003</v>
      </c>
      <c r="S12" s="15">
        <f>[8]Agosto!$J$22</f>
        <v>36</v>
      </c>
      <c r="T12" s="15">
        <f>[8]Agosto!$J$23</f>
        <v>51.84</v>
      </c>
      <c r="U12" s="15">
        <f>[8]Agosto!$J$24</f>
        <v>29.52</v>
      </c>
      <c r="V12" s="15">
        <f>[8]Agosto!$J$25</f>
        <v>22.68</v>
      </c>
      <c r="W12" s="15">
        <f>[8]Agosto!$J$26</f>
        <v>42.84</v>
      </c>
      <c r="X12" s="15">
        <f>[8]Agosto!$J$27</f>
        <v>36.36</v>
      </c>
      <c r="Y12" s="15">
        <f>[8]Agosto!$J$28</f>
        <v>50.76</v>
      </c>
      <c r="Z12" s="15">
        <f>[8]Agosto!$J$29</f>
        <v>27.720000000000002</v>
      </c>
      <c r="AA12" s="15">
        <f>[8]Agosto!$J$30</f>
        <v>35.64</v>
      </c>
      <c r="AB12" s="15">
        <f>[8]Agosto!$J$31</f>
        <v>33.840000000000003</v>
      </c>
      <c r="AC12" s="15">
        <f>[8]Agosto!$J$32</f>
        <v>41.04</v>
      </c>
      <c r="AD12" s="15">
        <f>[8]Agosto!$J$33</f>
        <v>37.440000000000005</v>
      </c>
      <c r="AE12" s="15">
        <f>[8]Agosto!$J$34</f>
        <v>37.440000000000005</v>
      </c>
      <c r="AF12" s="15">
        <f>[8]Agosto!$J$35</f>
        <v>39.96</v>
      </c>
      <c r="AG12" s="22">
        <f>MAX(B12:AF12)</f>
        <v>51.84</v>
      </c>
      <c r="AH12" s="100">
        <f t="shared" si="1"/>
        <v>33.723870967741938</v>
      </c>
    </row>
    <row r="13" spans="1:34" ht="17.100000000000001" customHeight="1" x14ac:dyDescent="0.2">
      <c r="A13" s="129" t="s">
        <v>5</v>
      </c>
      <c r="B13" s="15">
        <f>[9]Agosto!$J$5</f>
        <v>31.319999999999997</v>
      </c>
      <c r="C13" s="15">
        <f>[9]Agosto!$J$6</f>
        <v>22.68</v>
      </c>
      <c r="D13" s="15">
        <f>[9]Agosto!$J$7</f>
        <v>34.92</v>
      </c>
      <c r="E13" s="15">
        <f>[9]Agosto!$J$8</f>
        <v>18</v>
      </c>
      <c r="F13" s="15" t="str">
        <f>[9]Agosto!$J$9</f>
        <v>*</v>
      </c>
      <c r="G13" s="15" t="str">
        <f>[9]Agosto!$J$10</f>
        <v>*</v>
      </c>
      <c r="H13" s="15">
        <f>[9]Agosto!$J$11</f>
        <v>27.36</v>
      </c>
      <c r="I13" s="15">
        <f>[9]Agosto!$J$12</f>
        <v>54.36</v>
      </c>
      <c r="J13" s="15">
        <f>[9]Agosto!$J$13</f>
        <v>52.92</v>
      </c>
      <c r="K13" s="15">
        <f>[9]Agosto!$J$14</f>
        <v>10.8</v>
      </c>
      <c r="L13" s="15">
        <f>[9]Agosto!$J$15</f>
        <v>12.24</v>
      </c>
      <c r="M13" s="15">
        <f>[9]Agosto!$J$16</f>
        <v>25.2</v>
      </c>
      <c r="N13" s="15">
        <f>[9]Agosto!$J$17</f>
        <v>0</v>
      </c>
      <c r="O13" s="15" t="str">
        <f>[9]Agosto!$J$18</f>
        <v>*</v>
      </c>
      <c r="P13" s="15" t="str">
        <f>[9]Agosto!$J$19</f>
        <v>*</v>
      </c>
      <c r="Q13" s="15">
        <f>[9]Agosto!$J$20</f>
        <v>20.88</v>
      </c>
      <c r="R13" s="15">
        <f>[9]Agosto!$J$21</f>
        <v>27.36</v>
      </c>
      <c r="S13" s="15">
        <f>[9]Agosto!$J$22</f>
        <v>29.880000000000003</v>
      </c>
      <c r="T13" s="15">
        <f>[9]Agosto!$J$23</f>
        <v>65.160000000000011</v>
      </c>
      <c r="U13" s="15">
        <f>[9]Agosto!$J$24</f>
        <v>62.639999999999993</v>
      </c>
      <c r="V13" s="15" t="str">
        <f>[9]Agosto!$J$25</f>
        <v>*</v>
      </c>
      <c r="W13" s="15">
        <f>[9]Agosto!$J$26</f>
        <v>11.16</v>
      </c>
      <c r="X13" s="15">
        <f>[9]Agosto!$J$27</f>
        <v>24.840000000000003</v>
      </c>
      <c r="Y13" s="15">
        <f>[9]Agosto!$J$28</f>
        <v>27.720000000000002</v>
      </c>
      <c r="Z13" s="15">
        <f>[9]Agosto!$J$29</f>
        <v>61.560000000000009</v>
      </c>
      <c r="AA13" s="15">
        <f>[9]Agosto!$J$30</f>
        <v>40.32</v>
      </c>
      <c r="AB13" s="15" t="str">
        <f>[9]Agosto!$J$31</f>
        <v>*</v>
      </c>
      <c r="AC13" s="15" t="str">
        <f>[9]Agosto!$J$32</f>
        <v>*</v>
      </c>
      <c r="AD13" s="15" t="str">
        <f>[9]Agosto!$J$33</f>
        <v>*</v>
      </c>
      <c r="AE13" s="15" t="str">
        <f>[9]Agosto!$J$34</f>
        <v>*</v>
      </c>
      <c r="AF13" s="15" t="str">
        <f>[9]Agosto!$J$35</f>
        <v>*</v>
      </c>
      <c r="AG13" s="22">
        <f t="shared" si="2"/>
        <v>65.160000000000011</v>
      </c>
      <c r="AH13" s="100">
        <f t="shared" si="1"/>
        <v>31.491428571428578</v>
      </c>
    </row>
    <row r="14" spans="1:34" ht="17.100000000000001" customHeight="1" x14ac:dyDescent="0.2">
      <c r="A14" s="129" t="s">
        <v>47</v>
      </c>
      <c r="B14" s="15">
        <f>[10]Agosto!$J$5</f>
        <v>27.36</v>
      </c>
      <c r="C14" s="15">
        <f>[10]Agosto!$J$6</f>
        <v>29.52</v>
      </c>
      <c r="D14" s="15">
        <f>[10]Agosto!$J$7</f>
        <v>43.2</v>
      </c>
      <c r="E14" s="15">
        <f>[10]Agosto!$J$8</f>
        <v>42.480000000000004</v>
      </c>
      <c r="F14" s="15">
        <f>[10]Agosto!$J$9</f>
        <v>33.840000000000003</v>
      </c>
      <c r="G14" s="15">
        <f>[10]Agosto!$J$10</f>
        <v>35.64</v>
      </c>
      <c r="H14" s="15">
        <f>[10]Agosto!$J$11</f>
        <v>38.880000000000003</v>
      </c>
      <c r="I14" s="15">
        <f>[10]Agosto!$J$12</f>
        <v>39.96</v>
      </c>
      <c r="J14" s="15">
        <f>[10]Agosto!$J$13</f>
        <v>30.6</v>
      </c>
      <c r="K14" s="15">
        <f>[10]Agosto!$J$14</f>
        <v>26.28</v>
      </c>
      <c r="L14" s="15">
        <f>[10]Agosto!$J$15</f>
        <v>32.04</v>
      </c>
      <c r="M14" s="15">
        <f>[10]Agosto!$J$16</f>
        <v>33.480000000000004</v>
      </c>
      <c r="N14" s="15">
        <f>[10]Agosto!$J$17</f>
        <v>36</v>
      </c>
      <c r="O14" s="15">
        <f>[10]Agosto!$J$18</f>
        <v>29.880000000000003</v>
      </c>
      <c r="P14" s="15">
        <f>[10]Agosto!$J$19</f>
        <v>33.840000000000003</v>
      </c>
      <c r="Q14" s="15">
        <f>[10]Agosto!$J$20</f>
        <v>42.480000000000004</v>
      </c>
      <c r="R14" s="15">
        <f>[10]Agosto!$J$21</f>
        <v>35.64</v>
      </c>
      <c r="S14" s="15">
        <f>[10]Agosto!$J$22</f>
        <v>35.28</v>
      </c>
      <c r="T14" s="15">
        <f>[10]Agosto!$J$23</f>
        <v>38.519999999999996</v>
      </c>
      <c r="U14" s="15">
        <f>[10]Agosto!$J$24</f>
        <v>38.880000000000003</v>
      </c>
      <c r="V14" s="15">
        <f>[10]Agosto!$J$25</f>
        <v>28.08</v>
      </c>
      <c r="W14" s="15">
        <f>[10]Agosto!$J$26</f>
        <v>41.4</v>
      </c>
      <c r="X14" s="15">
        <f>[10]Agosto!$J$27</f>
        <v>38.519999999999996</v>
      </c>
      <c r="Y14" s="15">
        <f>[10]Agosto!$J$28</f>
        <v>48.96</v>
      </c>
      <c r="Z14" s="15">
        <f>[10]Agosto!$J$29</f>
        <v>39.96</v>
      </c>
      <c r="AA14" s="15">
        <f>[10]Agosto!$J$30</f>
        <v>46.800000000000004</v>
      </c>
      <c r="AB14" s="15">
        <f>[10]Agosto!$J$31</f>
        <v>35.28</v>
      </c>
      <c r="AC14" s="15">
        <f>[10]Agosto!$J$32</f>
        <v>42.480000000000004</v>
      </c>
      <c r="AD14" s="15">
        <f>[10]Agosto!$J$33</f>
        <v>39.6</v>
      </c>
      <c r="AE14" s="15">
        <f>[10]Agosto!$J$34</f>
        <v>39.24</v>
      </c>
      <c r="AF14" s="15">
        <f>[10]Agosto!$J$35</f>
        <v>46.080000000000005</v>
      </c>
      <c r="AG14" s="22">
        <f>MAX(B14:AF14)</f>
        <v>48.96</v>
      </c>
      <c r="AH14" s="100">
        <f t="shared" si="1"/>
        <v>37.103225806451604</v>
      </c>
    </row>
    <row r="15" spans="1:34" ht="17.100000000000001" customHeight="1" x14ac:dyDescent="0.2">
      <c r="A15" s="129" t="s">
        <v>6</v>
      </c>
      <c r="B15" s="15">
        <f>[11]Agosto!$J$5</f>
        <v>18.36</v>
      </c>
      <c r="C15" s="15">
        <f>[11]Agosto!$J$6</f>
        <v>20.16</v>
      </c>
      <c r="D15" s="15">
        <f>[11]Agosto!$J$7</f>
        <v>31.680000000000003</v>
      </c>
      <c r="E15" s="15">
        <f>[11]Agosto!$J$8</f>
        <v>34.56</v>
      </c>
      <c r="F15" s="15">
        <f>[11]Agosto!$J$9</f>
        <v>32.4</v>
      </c>
      <c r="G15" s="15">
        <f>[11]Agosto!$J$10</f>
        <v>24.840000000000003</v>
      </c>
      <c r="H15" s="15">
        <f>[11]Agosto!$J$11</f>
        <v>22.68</v>
      </c>
      <c r="I15" s="15">
        <f>[11]Agosto!$J$12</f>
        <v>24.840000000000003</v>
      </c>
      <c r="J15" s="15">
        <f>[11]Agosto!$J$13</f>
        <v>32.4</v>
      </c>
      <c r="K15" s="15">
        <f>[11]Agosto!$J$14</f>
        <v>22.68</v>
      </c>
      <c r="L15" s="15">
        <f>[11]Agosto!$J$15</f>
        <v>18</v>
      </c>
      <c r="M15" s="15">
        <f>[11]Agosto!$J$16</f>
        <v>18.720000000000002</v>
      </c>
      <c r="N15" s="15">
        <f>[11]Agosto!$J$17</f>
        <v>20.88</v>
      </c>
      <c r="O15" s="15">
        <f>[11]Agosto!$J$18</f>
        <v>17.28</v>
      </c>
      <c r="P15" s="15">
        <f>[11]Agosto!$J$19</f>
        <v>30.240000000000002</v>
      </c>
      <c r="Q15" s="15">
        <f>[11]Agosto!$J$20</f>
        <v>33.840000000000003</v>
      </c>
      <c r="R15" s="15">
        <f>[11]Agosto!$J$21</f>
        <v>25.56</v>
      </c>
      <c r="S15" s="15">
        <f>[11]Agosto!$J$22</f>
        <v>30.6</v>
      </c>
      <c r="T15" s="15">
        <f>[11]Agosto!$J$23</f>
        <v>34.92</v>
      </c>
      <c r="U15" s="15">
        <f>[11]Agosto!$J$24</f>
        <v>34.200000000000003</v>
      </c>
      <c r="V15" s="15">
        <f>[11]Agosto!$J$25</f>
        <v>25.56</v>
      </c>
      <c r="W15" s="15">
        <f>[11]Agosto!$J$26</f>
        <v>22.32</v>
      </c>
      <c r="X15" s="15">
        <f>[11]Agosto!$J$27</f>
        <v>28.08</v>
      </c>
      <c r="Y15" s="15">
        <f>[11]Agosto!$J$28</f>
        <v>46.800000000000004</v>
      </c>
      <c r="Z15" s="15">
        <f>[11]Agosto!$J$29</f>
        <v>35.64</v>
      </c>
      <c r="AA15" s="15">
        <f>[11]Agosto!$J$30</f>
        <v>40.680000000000007</v>
      </c>
      <c r="AB15" s="15">
        <f>[11]Agosto!$J$31</f>
        <v>28.44</v>
      </c>
      <c r="AC15" s="15">
        <f>[11]Agosto!$J$32</f>
        <v>30.96</v>
      </c>
      <c r="AD15" s="15">
        <f>[11]Agosto!$J$33</f>
        <v>29.52</v>
      </c>
      <c r="AE15" s="15">
        <f>[11]Agosto!$J$34</f>
        <v>33.840000000000003</v>
      </c>
      <c r="AF15" s="15">
        <f>[11]Agosto!$J$35</f>
        <v>39.24</v>
      </c>
      <c r="AG15" s="22">
        <f t="shared" si="2"/>
        <v>46.800000000000004</v>
      </c>
      <c r="AH15" s="100">
        <f t="shared" si="1"/>
        <v>28.707096774193555</v>
      </c>
    </row>
    <row r="16" spans="1:34" ht="17.100000000000001" customHeight="1" x14ac:dyDescent="0.2">
      <c r="A16" s="129" t="s">
        <v>7</v>
      </c>
      <c r="B16" s="15">
        <f>[12]Agosto!$J$5</f>
        <v>22.68</v>
      </c>
      <c r="C16" s="15">
        <f>[12]Agosto!$J$6</f>
        <v>27</v>
      </c>
      <c r="D16" s="15">
        <f>[12]Agosto!$J$7</f>
        <v>28.44</v>
      </c>
      <c r="E16" s="15">
        <f>[12]Agosto!$J$8</f>
        <v>17.64</v>
      </c>
      <c r="F16" s="15">
        <f>[12]Agosto!$J$9</f>
        <v>19.8</v>
      </c>
      <c r="G16" s="15">
        <f>[12]Agosto!$J$10</f>
        <v>21.6</v>
      </c>
      <c r="H16" s="15">
        <f>[12]Agosto!$J$11</f>
        <v>40.32</v>
      </c>
      <c r="I16" s="15">
        <f>[12]Agosto!$J$12</f>
        <v>63.360000000000007</v>
      </c>
      <c r="J16" s="15">
        <f>[12]Agosto!$J$13</f>
        <v>38.519999999999996</v>
      </c>
      <c r="K16" s="15">
        <f>[12]Agosto!$J$14</f>
        <v>24.12</v>
      </c>
      <c r="L16" s="15">
        <f>[12]Agosto!$J$15</f>
        <v>18.720000000000002</v>
      </c>
      <c r="M16" s="15">
        <f>[12]Agosto!$J$16</f>
        <v>23.040000000000003</v>
      </c>
      <c r="N16" s="15">
        <f>[12]Agosto!$J$17</f>
        <v>33.480000000000004</v>
      </c>
      <c r="O16" s="15">
        <f>[12]Agosto!$J$18</f>
        <v>32.4</v>
      </c>
      <c r="P16" s="15">
        <f>[12]Agosto!$J$19</f>
        <v>25.92</v>
      </c>
      <c r="Q16" s="15">
        <f>[12]Agosto!$J$20</f>
        <v>21.96</v>
      </c>
      <c r="R16" s="15">
        <f>[12]Agosto!$J$21</f>
        <v>36.72</v>
      </c>
      <c r="S16" s="15">
        <f>[12]Agosto!$J$22</f>
        <v>38.159999999999997</v>
      </c>
      <c r="T16" s="15">
        <f>[12]Agosto!$J$23</f>
        <v>38.519999999999996</v>
      </c>
      <c r="U16" s="15">
        <f>[12]Agosto!$J$24</f>
        <v>37.800000000000004</v>
      </c>
      <c r="V16" s="15">
        <f>[12]Agosto!$J$25</f>
        <v>34.92</v>
      </c>
      <c r="W16" s="15">
        <f>[12]Agosto!$J$26</f>
        <v>27</v>
      </c>
      <c r="X16" s="15">
        <f>[12]Agosto!$J$27</f>
        <v>29.52</v>
      </c>
      <c r="Y16" s="15">
        <f>[12]Agosto!$J$28</f>
        <v>64.44</v>
      </c>
      <c r="Z16" s="15">
        <f>[12]Agosto!$J$29</f>
        <v>50.76</v>
      </c>
      <c r="AA16" s="15">
        <f>[12]Agosto!$J$30</f>
        <v>35.64</v>
      </c>
      <c r="AB16" s="15">
        <f>[12]Agosto!$J$31</f>
        <v>34.200000000000003</v>
      </c>
      <c r="AC16" s="15">
        <f>[12]Agosto!$J$32</f>
        <v>42.84</v>
      </c>
      <c r="AD16" s="15">
        <f>[12]Agosto!$J$33</f>
        <v>41.04</v>
      </c>
      <c r="AE16" s="15">
        <f>[12]Agosto!$J$34</f>
        <v>42.84</v>
      </c>
      <c r="AF16" s="15">
        <f>[12]Agosto!$J$35</f>
        <v>42.480000000000004</v>
      </c>
      <c r="AG16" s="22">
        <f t="shared" si="2"/>
        <v>64.44</v>
      </c>
      <c r="AH16" s="100">
        <f t="shared" si="1"/>
        <v>34.060645161290317</v>
      </c>
    </row>
    <row r="17" spans="1:34" ht="17.100000000000001" customHeight="1" x14ac:dyDescent="0.2">
      <c r="A17" s="129" t="s">
        <v>8</v>
      </c>
      <c r="B17" s="15">
        <f>[13]Agosto!$J$5</f>
        <v>20.16</v>
      </c>
      <c r="C17" s="15">
        <f>[13]Agosto!$J$6</f>
        <v>30.240000000000002</v>
      </c>
      <c r="D17" s="15">
        <f>[13]Agosto!$J$7</f>
        <v>36.36</v>
      </c>
      <c r="E17" s="15">
        <f>[13]Agosto!$J$8</f>
        <v>19.079999999999998</v>
      </c>
      <c r="F17" s="15">
        <f>[13]Agosto!$J$9</f>
        <v>17.28</v>
      </c>
      <c r="G17" s="15">
        <f>[13]Agosto!$J$10</f>
        <v>18.720000000000002</v>
      </c>
      <c r="H17" s="15">
        <f>[13]Agosto!$J$11</f>
        <v>39.24</v>
      </c>
      <c r="I17" s="15">
        <f>[13]Agosto!$J$12</f>
        <v>27.36</v>
      </c>
      <c r="J17" s="15">
        <f>[13]Agosto!$J$13</f>
        <v>47.519999999999996</v>
      </c>
      <c r="K17" s="15">
        <f>[13]Agosto!$J$14</f>
        <v>24.840000000000003</v>
      </c>
      <c r="L17" s="15">
        <f>[13]Agosto!$J$15</f>
        <v>18.720000000000002</v>
      </c>
      <c r="M17" s="15">
        <f>[13]Agosto!$J$16</f>
        <v>27.36</v>
      </c>
      <c r="N17" s="15">
        <f>[13]Agosto!$J$17</f>
        <v>36.36</v>
      </c>
      <c r="O17" s="15">
        <f>[13]Agosto!$J$18</f>
        <v>26.64</v>
      </c>
      <c r="P17" s="15">
        <f>[13]Agosto!$J$19</f>
        <v>26.28</v>
      </c>
      <c r="Q17" s="15">
        <f>[13]Agosto!$J$20</f>
        <v>26.64</v>
      </c>
      <c r="R17" s="15">
        <f>[13]Agosto!$J$21</f>
        <v>31.680000000000003</v>
      </c>
      <c r="S17" s="15">
        <f>[13]Agosto!$J$22</f>
        <v>39.96</v>
      </c>
      <c r="T17" s="15">
        <f>[13]Agosto!$J$23</f>
        <v>35.64</v>
      </c>
      <c r="U17" s="15">
        <f>[13]Agosto!$J$24</f>
        <v>35.64</v>
      </c>
      <c r="V17" s="15">
        <f>[13]Agosto!$J$25</f>
        <v>36.72</v>
      </c>
      <c r="W17" s="15">
        <f>[13]Agosto!$J$26</f>
        <v>23.759999999999998</v>
      </c>
      <c r="X17" s="15">
        <f>[13]Agosto!$J$27</f>
        <v>30.6</v>
      </c>
      <c r="Y17" s="15">
        <f>[13]Agosto!$J$28</f>
        <v>56.519999999999996</v>
      </c>
      <c r="Z17" s="15">
        <f>[13]Agosto!$J$29</f>
        <v>47.16</v>
      </c>
      <c r="AA17" s="15">
        <f>[13]Agosto!$J$30</f>
        <v>34.92</v>
      </c>
      <c r="AB17" s="15">
        <f>[13]Agosto!$J$31</f>
        <v>25.92</v>
      </c>
      <c r="AC17" s="15">
        <f>[13]Agosto!$J$32</f>
        <v>39.6</v>
      </c>
      <c r="AD17" s="15">
        <f>[13]Agosto!$J$33</f>
        <v>43.2</v>
      </c>
      <c r="AE17" s="15">
        <f>[13]Agosto!$J$34</f>
        <v>33.480000000000004</v>
      </c>
      <c r="AF17" s="15">
        <f>[13]Agosto!$J$35</f>
        <v>43.92</v>
      </c>
      <c r="AG17" s="22">
        <f t="shared" si="2"/>
        <v>56.519999999999996</v>
      </c>
      <c r="AH17" s="100">
        <f t="shared" si="1"/>
        <v>32.307096774193546</v>
      </c>
    </row>
    <row r="18" spans="1:34" ht="17.100000000000001" customHeight="1" x14ac:dyDescent="0.2">
      <c r="A18" s="129" t="s">
        <v>9</v>
      </c>
      <c r="B18" s="15">
        <f>[14]Agosto!$J$5</f>
        <v>25.56</v>
      </c>
      <c r="C18" s="15">
        <f>[14]Agosto!$J$6</f>
        <v>25.2</v>
      </c>
      <c r="D18" s="15">
        <f>[14]Agosto!$J$7</f>
        <v>34.56</v>
      </c>
      <c r="E18" s="15">
        <f>[14]Agosto!$J$8</f>
        <v>23.040000000000003</v>
      </c>
      <c r="F18" s="15">
        <f>[14]Agosto!$J$9</f>
        <v>23.759999999999998</v>
      </c>
      <c r="G18" s="15">
        <f>[14]Agosto!$J$10</f>
        <v>18.720000000000002</v>
      </c>
      <c r="H18" s="15">
        <f>[14]Agosto!$J$11</f>
        <v>32.76</v>
      </c>
      <c r="I18" s="15">
        <f>[14]Agosto!$J$12</f>
        <v>32.4</v>
      </c>
      <c r="J18" s="15">
        <f>[14]Agosto!$J$13</f>
        <v>47.519999999999996</v>
      </c>
      <c r="K18" s="15">
        <f>[14]Agosto!$J$14</f>
        <v>22.32</v>
      </c>
      <c r="L18" s="15">
        <f>[14]Agosto!$J$15</f>
        <v>18.36</v>
      </c>
      <c r="M18" s="15">
        <f>[14]Agosto!$J$16</f>
        <v>22.68</v>
      </c>
      <c r="N18" s="15">
        <f>[14]Agosto!$J$17</f>
        <v>28.8</v>
      </c>
      <c r="O18" s="15">
        <f>[14]Agosto!$J$18</f>
        <v>25.56</v>
      </c>
      <c r="P18" s="15">
        <f>[14]Agosto!$J$19</f>
        <v>25.2</v>
      </c>
      <c r="Q18" s="15">
        <f>[14]Agosto!$J$20</f>
        <v>26.64</v>
      </c>
      <c r="R18" s="15">
        <f>[14]Agosto!$J$21</f>
        <v>31.680000000000003</v>
      </c>
      <c r="S18" s="15">
        <f>[14]Agosto!$J$22</f>
        <v>33.480000000000004</v>
      </c>
      <c r="T18" s="15">
        <f>[14]Agosto!$J$23</f>
        <v>33.119999999999997</v>
      </c>
      <c r="U18" s="15">
        <f>[14]Agosto!$J$24</f>
        <v>34.92</v>
      </c>
      <c r="V18" s="15">
        <f>[14]Agosto!$J$25</f>
        <v>39.6</v>
      </c>
      <c r="W18" s="15">
        <f>[14]Agosto!$J$26</f>
        <v>32.76</v>
      </c>
      <c r="X18" s="15">
        <f>[14]Agosto!$J$27</f>
        <v>29.880000000000003</v>
      </c>
      <c r="Y18" s="15">
        <f>[14]Agosto!$J$28</f>
        <v>65.160000000000011</v>
      </c>
      <c r="Z18" s="15">
        <f>[14]Agosto!$J$29</f>
        <v>81.72</v>
      </c>
      <c r="AA18" s="15">
        <f>[14]Agosto!$J$30</f>
        <v>34.200000000000003</v>
      </c>
      <c r="AB18" s="15">
        <f>[14]Agosto!$J$31</f>
        <v>27</v>
      </c>
      <c r="AC18" s="15">
        <f>[14]Agosto!$J$32</f>
        <v>33.480000000000004</v>
      </c>
      <c r="AD18" s="15">
        <f>[14]Agosto!$J$33</f>
        <v>39.6</v>
      </c>
      <c r="AE18" s="15">
        <f>[14]Agosto!$J$34</f>
        <v>37.080000000000005</v>
      </c>
      <c r="AF18" s="15">
        <f>[14]Agosto!$J$35</f>
        <v>35.28</v>
      </c>
      <c r="AG18" s="22">
        <f t="shared" ref="AG18:AG25" si="3">MAX(B18:AF18)</f>
        <v>81.72</v>
      </c>
      <c r="AH18" s="100">
        <f t="shared" si="1"/>
        <v>32.969032258064516</v>
      </c>
    </row>
    <row r="19" spans="1:34" ht="17.100000000000001" customHeight="1" x14ac:dyDescent="0.2">
      <c r="A19" s="129" t="s">
        <v>46</v>
      </c>
      <c r="B19" s="15">
        <f>[15]Agosto!$J$5</f>
        <v>16.920000000000002</v>
      </c>
      <c r="C19" s="15">
        <f>[15]Agosto!$J$6</f>
        <v>24.48</v>
      </c>
      <c r="D19" s="15">
        <f>[15]Agosto!$J$7</f>
        <v>23.759999999999998</v>
      </c>
      <c r="E19" s="15">
        <f>[15]Agosto!$J$8</f>
        <v>19.8</v>
      </c>
      <c r="F19" s="15">
        <f>[15]Agosto!$J$9</f>
        <v>20.88</v>
      </c>
      <c r="G19" s="15">
        <f>[15]Agosto!$J$10</f>
        <v>23.040000000000003</v>
      </c>
      <c r="H19" s="15">
        <f>[15]Agosto!$J$11</f>
        <v>28.8</v>
      </c>
      <c r="I19" s="15">
        <f>[15]Agosto!$J$12</f>
        <v>41.04</v>
      </c>
      <c r="J19" s="15">
        <f>[15]Agosto!$J$13</f>
        <v>41.04</v>
      </c>
      <c r="K19" s="15">
        <f>[15]Agosto!$J$14</f>
        <v>16.559999999999999</v>
      </c>
      <c r="L19" s="15">
        <f>[15]Agosto!$J$15</f>
        <v>19.8</v>
      </c>
      <c r="M19" s="15">
        <f>[15]Agosto!$J$16</f>
        <v>15.840000000000002</v>
      </c>
      <c r="N19" s="15">
        <f>[15]Agosto!$J$17</f>
        <v>24.48</v>
      </c>
      <c r="O19" s="15">
        <f>[15]Agosto!$J$18</f>
        <v>38.159999999999997</v>
      </c>
      <c r="P19" s="15">
        <f>[15]Agosto!$J$19</f>
        <v>25.92</v>
      </c>
      <c r="Q19" s="15">
        <f>[15]Agosto!$J$20</f>
        <v>17.28</v>
      </c>
      <c r="R19" s="15">
        <f>[15]Agosto!$J$21</f>
        <v>23.400000000000002</v>
      </c>
      <c r="S19" s="15">
        <f>[15]Agosto!$J$22</f>
        <v>28.8</v>
      </c>
      <c r="T19" s="15">
        <f>[15]Agosto!$J$23</f>
        <v>25.2</v>
      </c>
      <c r="U19" s="15">
        <f>[15]Agosto!$J$24</f>
        <v>36</v>
      </c>
      <c r="V19" s="15">
        <f>[15]Agosto!$J$25</f>
        <v>27.36</v>
      </c>
      <c r="W19" s="15">
        <f>[15]Agosto!$J$26</f>
        <v>20.52</v>
      </c>
      <c r="X19" s="15">
        <f>[15]Agosto!$J$27</f>
        <v>30.96</v>
      </c>
      <c r="Y19" s="15">
        <f>[15]Agosto!$J$28</f>
        <v>53.28</v>
      </c>
      <c r="Z19" s="15">
        <f>[15]Agosto!$J$29</f>
        <v>53.28</v>
      </c>
      <c r="AA19" s="15">
        <f>[15]Agosto!$J$30</f>
        <v>29.16</v>
      </c>
      <c r="AB19" s="15">
        <f>[15]Agosto!$J$31</f>
        <v>23.040000000000003</v>
      </c>
      <c r="AC19" s="15">
        <f>[15]Agosto!$J$32</f>
        <v>28.8</v>
      </c>
      <c r="AD19" s="15">
        <f>[15]Agosto!$J$33</f>
        <v>40.680000000000007</v>
      </c>
      <c r="AE19" s="15">
        <f>[15]Agosto!$J$34</f>
        <v>41.4</v>
      </c>
      <c r="AF19" s="15">
        <f>[15]Agosto!$J$35</f>
        <v>50.4</v>
      </c>
      <c r="AG19" s="22">
        <f t="shared" si="3"/>
        <v>53.28</v>
      </c>
      <c r="AH19" s="100">
        <f t="shared" si="1"/>
        <v>29.357419354838708</v>
      </c>
    </row>
    <row r="20" spans="1:34" ht="17.100000000000001" customHeight="1" x14ac:dyDescent="0.2">
      <c r="A20" s="129" t="s">
        <v>10</v>
      </c>
      <c r="B20" s="15">
        <f>[16]Agosto!$J$5</f>
        <v>18.36</v>
      </c>
      <c r="C20" s="15">
        <f>[16]Agosto!$J$6</f>
        <v>24.840000000000003</v>
      </c>
      <c r="D20" s="15">
        <f>[16]Agosto!$J$7</f>
        <v>26.28</v>
      </c>
      <c r="E20" s="15">
        <f>[16]Agosto!$J$8</f>
        <v>0</v>
      </c>
      <c r="F20" s="15">
        <f>[16]Agosto!$J$9</f>
        <v>0</v>
      </c>
      <c r="G20" s="15">
        <f>[16]Agosto!$J$10</f>
        <v>14.76</v>
      </c>
      <c r="H20" s="15">
        <f>[16]Agosto!$J$11</f>
        <v>39.6</v>
      </c>
      <c r="I20" s="15">
        <f>[16]Agosto!$J$12</f>
        <v>32.04</v>
      </c>
      <c r="J20" s="15">
        <f>[16]Agosto!$J$13</f>
        <v>38.159999999999997</v>
      </c>
      <c r="K20" s="15">
        <f>[16]Agosto!$J$14</f>
        <v>22.68</v>
      </c>
      <c r="L20" s="15">
        <f>[16]Agosto!$J$15</f>
        <v>17.64</v>
      </c>
      <c r="M20" s="15">
        <f>[16]Agosto!$J$16</f>
        <v>21.96</v>
      </c>
      <c r="N20" s="15">
        <f>[16]Agosto!$J$17</f>
        <v>34.56</v>
      </c>
      <c r="O20" s="15">
        <f>[16]Agosto!$J$18</f>
        <v>29.52</v>
      </c>
      <c r="P20" s="15">
        <f>[16]Agosto!$J$19</f>
        <v>38.519999999999996</v>
      </c>
      <c r="Q20" s="15">
        <f>[16]Agosto!$J$20</f>
        <v>25.56</v>
      </c>
      <c r="R20" s="15">
        <f>[16]Agosto!$J$21</f>
        <v>30.96</v>
      </c>
      <c r="S20" s="15">
        <f>[16]Agosto!$J$22</f>
        <v>32.04</v>
      </c>
      <c r="T20" s="15">
        <f>[16]Agosto!$J$23</f>
        <v>33.840000000000003</v>
      </c>
      <c r="U20" s="15">
        <f>[16]Agosto!$J$24</f>
        <v>35.28</v>
      </c>
      <c r="V20" s="15">
        <f>[16]Agosto!$J$25</f>
        <v>29.52</v>
      </c>
      <c r="W20" s="15">
        <f>[16]Agosto!$J$26</f>
        <v>22.32</v>
      </c>
      <c r="X20" s="15">
        <f>[16]Agosto!$J$27</f>
        <v>32.76</v>
      </c>
      <c r="Y20" s="15">
        <f>[16]Agosto!$J$28</f>
        <v>61.2</v>
      </c>
      <c r="Z20" s="15">
        <f>[16]Agosto!$J$29</f>
        <v>42.84</v>
      </c>
      <c r="AA20" s="15">
        <f>[16]Agosto!$J$30</f>
        <v>32.4</v>
      </c>
      <c r="AB20" s="15">
        <f>[16]Agosto!$J$31</f>
        <v>31.680000000000003</v>
      </c>
      <c r="AC20" s="15">
        <f>[16]Agosto!$J$32</f>
        <v>34.92</v>
      </c>
      <c r="AD20" s="15">
        <f>[16]Agosto!$J$33</f>
        <v>46.800000000000004</v>
      </c>
      <c r="AE20" s="15">
        <f>[16]Agosto!$J$34</f>
        <v>40.680000000000007</v>
      </c>
      <c r="AF20" s="15">
        <f>[16]Agosto!$J$35</f>
        <v>39.24</v>
      </c>
      <c r="AG20" s="22">
        <f t="shared" si="3"/>
        <v>61.2</v>
      </c>
      <c r="AH20" s="100">
        <f t="shared" si="1"/>
        <v>30.030967741935477</v>
      </c>
    </row>
    <row r="21" spans="1:34" ht="17.100000000000001" customHeight="1" x14ac:dyDescent="0.2">
      <c r="A21" s="129" t="s">
        <v>11</v>
      </c>
      <c r="B21" s="15">
        <f>[17]Agosto!$J$5</f>
        <v>16.2</v>
      </c>
      <c r="C21" s="15">
        <f>[17]Agosto!$J$6</f>
        <v>19.440000000000001</v>
      </c>
      <c r="D21" s="15">
        <f>[17]Agosto!$J$7</f>
        <v>21.6</v>
      </c>
      <c r="E21" s="15">
        <f>[17]Agosto!$J$8</f>
        <v>15.120000000000001</v>
      </c>
      <c r="F21" s="15">
        <f>[17]Agosto!$J$9</f>
        <v>19.440000000000001</v>
      </c>
      <c r="G21" s="15">
        <f>[17]Agosto!$J$10</f>
        <v>20.52</v>
      </c>
      <c r="H21" s="15">
        <f>[17]Agosto!$J$11</f>
        <v>28.8</v>
      </c>
      <c r="I21" s="15">
        <f>[17]Agosto!$J$12</f>
        <v>35.28</v>
      </c>
      <c r="J21" s="15">
        <f>[17]Agosto!$J$13</f>
        <v>38.159999999999997</v>
      </c>
      <c r="K21" s="15">
        <f>[17]Agosto!$J$14</f>
        <v>20.52</v>
      </c>
      <c r="L21" s="15">
        <f>[17]Agosto!$J$15</f>
        <v>20.16</v>
      </c>
      <c r="M21" s="15">
        <f>[17]Agosto!$J$16</f>
        <v>21.240000000000002</v>
      </c>
      <c r="N21" s="15">
        <f>[17]Agosto!$J$17</f>
        <v>24.12</v>
      </c>
      <c r="O21" s="15">
        <f>[17]Agosto!$J$18</f>
        <v>36</v>
      </c>
      <c r="P21" s="15">
        <f>[17]Agosto!$J$19</f>
        <v>27.36</v>
      </c>
      <c r="Q21" s="15">
        <f>[17]Agosto!$J$20</f>
        <v>19.8</v>
      </c>
      <c r="R21" s="15">
        <f>[17]Agosto!$J$21</f>
        <v>27.720000000000002</v>
      </c>
      <c r="S21" s="15">
        <f>[17]Agosto!$J$22</f>
        <v>23.759999999999998</v>
      </c>
      <c r="T21" s="15">
        <f>[17]Agosto!$J$23</f>
        <v>24.12</v>
      </c>
      <c r="U21" s="15">
        <f>[17]Agosto!$J$24</f>
        <v>32.4</v>
      </c>
      <c r="V21" s="15">
        <f>[17]Agosto!$J$25</f>
        <v>27</v>
      </c>
      <c r="W21" s="15">
        <f>[17]Agosto!$J$26</f>
        <v>23.400000000000002</v>
      </c>
      <c r="X21" s="15">
        <f>[17]Agosto!$J$27</f>
        <v>20.16</v>
      </c>
      <c r="Y21" s="15">
        <f>[17]Agosto!$J$28</f>
        <v>44.28</v>
      </c>
      <c r="Z21" s="15">
        <f>[17]Agosto!$J$29</f>
        <v>48.6</v>
      </c>
      <c r="AA21" s="15">
        <f>[17]Agosto!$J$30</f>
        <v>32.4</v>
      </c>
      <c r="AB21" s="15">
        <f>[17]Agosto!$J$31</f>
        <v>28.08</v>
      </c>
      <c r="AC21" s="15">
        <f>[17]Agosto!$J$32</f>
        <v>27.720000000000002</v>
      </c>
      <c r="AD21" s="15">
        <f>[17]Agosto!$J$33</f>
        <v>30.96</v>
      </c>
      <c r="AE21" s="15">
        <f>[17]Agosto!$J$34</f>
        <v>34.200000000000003</v>
      </c>
      <c r="AF21" s="15">
        <f>[17]Agosto!$J$35</f>
        <v>32.04</v>
      </c>
      <c r="AG21" s="22">
        <f t="shared" si="3"/>
        <v>48.6</v>
      </c>
      <c r="AH21" s="100">
        <f t="shared" si="1"/>
        <v>27.116129032258065</v>
      </c>
    </row>
    <row r="22" spans="1:34" ht="17.100000000000001" customHeight="1" x14ac:dyDescent="0.2">
      <c r="A22" s="129" t="s">
        <v>12</v>
      </c>
      <c r="B22" s="15">
        <f>[18]Agosto!$J$5</f>
        <v>19.8</v>
      </c>
      <c r="C22" s="15">
        <f>[18]Agosto!$J$6</f>
        <v>16.559999999999999</v>
      </c>
      <c r="D22" s="15">
        <f>[18]Agosto!$J$7</f>
        <v>8.64</v>
      </c>
      <c r="E22" s="15" t="str">
        <f>[18]Agosto!$J$8</f>
        <v>*</v>
      </c>
      <c r="F22" s="15" t="str">
        <f>[18]Agosto!$J$9</f>
        <v>*</v>
      </c>
      <c r="G22" s="15">
        <f>[18]Agosto!$J$10</f>
        <v>0</v>
      </c>
      <c r="H22" s="15">
        <f>[18]Agosto!$J$11</f>
        <v>23.759999999999998</v>
      </c>
      <c r="I22" s="15">
        <f>[18]Agosto!$J$12</f>
        <v>34.200000000000003</v>
      </c>
      <c r="J22" s="15">
        <f>[18]Agosto!$J$13</f>
        <v>27.720000000000002</v>
      </c>
      <c r="K22" s="15">
        <f>[18]Agosto!$J$14</f>
        <v>17.64</v>
      </c>
      <c r="L22" s="15">
        <f>[18]Agosto!$J$15</f>
        <v>22.32</v>
      </c>
      <c r="M22" s="15">
        <f>[18]Agosto!$J$16</f>
        <v>13.68</v>
      </c>
      <c r="N22" s="15">
        <f>[18]Agosto!$J$17</f>
        <v>15.48</v>
      </c>
      <c r="O22" s="15">
        <f>[18]Agosto!$J$18</f>
        <v>31.680000000000003</v>
      </c>
      <c r="P22" s="15">
        <f>[18]Agosto!$J$19</f>
        <v>19.440000000000001</v>
      </c>
      <c r="Q22" s="15">
        <f>[18]Agosto!$J$20</f>
        <v>19.440000000000001</v>
      </c>
      <c r="R22" s="15">
        <f>[18]Agosto!$J$21</f>
        <v>17.28</v>
      </c>
      <c r="S22" s="15">
        <f>[18]Agosto!$J$22</f>
        <v>24.48</v>
      </c>
      <c r="T22" s="15">
        <f>[18]Agosto!$J$23</f>
        <v>23.759999999999998</v>
      </c>
      <c r="U22" s="15">
        <f>[18]Agosto!$J$24</f>
        <v>25.2</v>
      </c>
      <c r="V22" s="15">
        <f>[18]Agosto!$J$25</f>
        <v>13.32</v>
      </c>
      <c r="W22" s="15">
        <f>[18]Agosto!$J$26</f>
        <v>8.64</v>
      </c>
      <c r="X22" s="15">
        <f>[18]Agosto!$J$27</f>
        <v>26.64</v>
      </c>
      <c r="Y22" s="15">
        <f>[18]Agosto!$J$28</f>
        <v>44.28</v>
      </c>
      <c r="Z22" s="15">
        <f>[18]Agosto!$J$29</f>
        <v>34.56</v>
      </c>
      <c r="AA22" s="15">
        <f>[18]Agosto!$J$30</f>
        <v>31.680000000000003</v>
      </c>
      <c r="AB22" s="15">
        <f>[18]Agosto!$J$31</f>
        <v>23.400000000000002</v>
      </c>
      <c r="AC22" s="15">
        <f>[18]Agosto!$J$32</f>
        <v>21.96</v>
      </c>
      <c r="AD22" s="15">
        <f>[18]Agosto!$J$33</f>
        <v>33.119999999999997</v>
      </c>
      <c r="AE22" s="15">
        <f>[18]Agosto!$J$34</f>
        <v>36.36</v>
      </c>
      <c r="AF22" s="15">
        <f>[18]Agosto!$J$35</f>
        <v>33.480000000000004</v>
      </c>
      <c r="AG22" s="22">
        <f t="shared" si="3"/>
        <v>44.28</v>
      </c>
      <c r="AH22" s="100">
        <f t="shared" si="1"/>
        <v>23.052413793103447</v>
      </c>
    </row>
    <row r="23" spans="1:34" ht="17.100000000000001" customHeight="1" x14ac:dyDescent="0.2">
      <c r="A23" s="129" t="s">
        <v>13</v>
      </c>
      <c r="B23" s="15">
        <f>[19]Agosto!$J$5</f>
        <v>21.240000000000002</v>
      </c>
      <c r="C23" s="15">
        <f>[19]Agosto!$J$6</f>
        <v>17.64</v>
      </c>
      <c r="D23" s="15">
        <f>[19]Agosto!$J$7</f>
        <v>20.52</v>
      </c>
      <c r="E23" s="15">
        <f>[19]Agosto!$J$8</f>
        <v>33.119999999999997</v>
      </c>
      <c r="F23" s="15">
        <f>[19]Agosto!$J$9</f>
        <v>32.76</v>
      </c>
      <c r="G23" s="15">
        <f>[19]Agosto!$J$10</f>
        <v>17.28</v>
      </c>
      <c r="H23" s="15">
        <f>[19]Agosto!$J$11</f>
        <v>26.28</v>
      </c>
      <c r="I23" s="15">
        <f>[19]Agosto!$J$12</f>
        <v>56.88</v>
      </c>
      <c r="J23" s="15">
        <f>[19]Agosto!$J$13</f>
        <v>45</v>
      </c>
      <c r="K23" s="15">
        <f>[19]Agosto!$J$14</f>
        <v>28.08</v>
      </c>
      <c r="L23" s="15">
        <f>[19]Agosto!$J$15</f>
        <v>19.079999999999998</v>
      </c>
      <c r="M23" s="15">
        <f>[19]Agosto!$J$16</f>
        <v>16.920000000000002</v>
      </c>
      <c r="N23" s="15">
        <f>[19]Agosto!$J$17</f>
        <v>21.96</v>
      </c>
      <c r="O23" s="15">
        <f>[19]Agosto!$J$18</f>
        <v>20.88</v>
      </c>
      <c r="P23" s="15">
        <f>[19]Agosto!$J$19</f>
        <v>51.84</v>
      </c>
      <c r="Q23" s="15">
        <f>[19]Agosto!$J$20</f>
        <v>26.64</v>
      </c>
      <c r="R23" s="15">
        <f>[19]Agosto!$J$21</f>
        <v>22.32</v>
      </c>
      <c r="S23" s="15">
        <f>[19]Agosto!$J$22</f>
        <v>31.319999999999997</v>
      </c>
      <c r="T23" s="15">
        <f>[19]Agosto!$J$23</f>
        <v>33.119999999999997</v>
      </c>
      <c r="U23" s="15">
        <f>[19]Agosto!$J$24</f>
        <v>54</v>
      </c>
      <c r="V23" s="15">
        <f>[19]Agosto!$J$25</f>
        <v>36.36</v>
      </c>
      <c r="W23" s="15">
        <f>[19]Agosto!$J$26</f>
        <v>23.759999999999998</v>
      </c>
      <c r="X23" s="15">
        <f>[19]Agosto!$J$27</f>
        <v>30.240000000000002</v>
      </c>
      <c r="Y23" s="15">
        <f>[19]Agosto!$J$28</f>
        <v>49.32</v>
      </c>
      <c r="Z23" s="15">
        <f>[19]Agosto!$J$29</f>
        <v>52.2</v>
      </c>
      <c r="AA23" s="15">
        <f>[19]Agosto!$J$30</f>
        <v>36</v>
      </c>
      <c r="AB23" s="15">
        <f>[19]Agosto!$J$31</f>
        <v>19.440000000000001</v>
      </c>
      <c r="AC23" s="15">
        <f>[19]Agosto!$J$32</f>
        <v>25.92</v>
      </c>
      <c r="AD23" s="15">
        <f>[19]Agosto!$J$33</f>
        <v>47.519999999999996</v>
      </c>
      <c r="AE23" s="15">
        <f>[19]Agosto!$J$34</f>
        <v>41.76</v>
      </c>
      <c r="AF23" s="15">
        <f>[19]Agosto!$J$35</f>
        <v>41.04</v>
      </c>
      <c r="AG23" s="22">
        <f t="shared" si="3"/>
        <v>56.88</v>
      </c>
      <c r="AH23" s="100">
        <f t="shared" si="1"/>
        <v>32.27225806451613</v>
      </c>
    </row>
    <row r="24" spans="1:34" ht="17.100000000000001" customHeight="1" x14ac:dyDescent="0.2">
      <c r="A24" s="129" t="s">
        <v>14</v>
      </c>
      <c r="B24" s="15">
        <f>[20]Agosto!$J$5</f>
        <v>15.840000000000002</v>
      </c>
      <c r="C24" s="15">
        <f>[20]Agosto!$J$6</f>
        <v>24.48</v>
      </c>
      <c r="D24" s="15">
        <f>[20]Agosto!$J$7</f>
        <v>30.6</v>
      </c>
      <c r="E24" s="15">
        <f>[20]Agosto!$J$8</f>
        <v>40.680000000000007</v>
      </c>
      <c r="F24" s="15">
        <f>[20]Agosto!$J$9</f>
        <v>30.96</v>
      </c>
      <c r="G24" s="15">
        <f>[20]Agosto!$J$10</f>
        <v>37.800000000000004</v>
      </c>
      <c r="H24" s="15">
        <f>[20]Agosto!$J$11</f>
        <v>28.44</v>
      </c>
      <c r="I24" s="15">
        <f>[20]Agosto!$J$12</f>
        <v>28.08</v>
      </c>
      <c r="J24" s="15">
        <f>[20]Agosto!$J$13</f>
        <v>41.76</v>
      </c>
      <c r="K24" s="15">
        <f>[20]Agosto!$J$14</f>
        <v>21.96</v>
      </c>
      <c r="L24" s="15">
        <f>[20]Agosto!$J$15</f>
        <v>24.840000000000003</v>
      </c>
      <c r="M24" s="15">
        <f>[20]Agosto!$J$16</f>
        <v>21.6</v>
      </c>
      <c r="N24" s="15">
        <f>[20]Agosto!$J$17</f>
        <v>19.440000000000001</v>
      </c>
      <c r="O24" s="15">
        <f>[20]Agosto!$J$18</f>
        <v>27.720000000000002</v>
      </c>
      <c r="P24" s="15">
        <f>[20]Agosto!$J$19</f>
        <v>34.92</v>
      </c>
      <c r="Q24" s="15">
        <f>[20]Agosto!$J$20</f>
        <v>35.28</v>
      </c>
      <c r="R24" s="15">
        <f>[20]Agosto!$J$21</f>
        <v>25.56</v>
      </c>
      <c r="S24" s="15">
        <f>[20]Agosto!$J$22</f>
        <v>31.319999999999997</v>
      </c>
      <c r="T24" s="15">
        <f>[20]Agosto!$J$23</f>
        <v>29.16</v>
      </c>
      <c r="U24" s="15">
        <f>[20]Agosto!$J$24</f>
        <v>32.76</v>
      </c>
      <c r="V24" s="15">
        <f>[20]Agosto!$J$25</f>
        <v>29.880000000000003</v>
      </c>
      <c r="W24" s="15">
        <f>[20]Agosto!$J$26</f>
        <v>42.480000000000004</v>
      </c>
      <c r="X24" s="15">
        <f>[20]Agosto!$J$27</f>
        <v>31.680000000000003</v>
      </c>
      <c r="Y24" s="15">
        <f>[20]Agosto!$J$28</f>
        <v>54.36</v>
      </c>
      <c r="Z24" s="15">
        <f>[20]Agosto!$J$29</f>
        <v>37.440000000000005</v>
      </c>
      <c r="AA24" s="15">
        <f>[20]Agosto!$J$30</f>
        <v>28.08</v>
      </c>
      <c r="AB24" s="15">
        <f>[20]Agosto!$J$31</f>
        <v>23.759999999999998</v>
      </c>
      <c r="AC24" s="15">
        <f>[20]Agosto!$J$32</f>
        <v>38.519999999999996</v>
      </c>
      <c r="AD24" s="15">
        <f>[20]Agosto!$J$33</f>
        <v>38.519999999999996</v>
      </c>
      <c r="AE24" s="15">
        <f>[20]Agosto!$J$34</f>
        <v>37.080000000000005</v>
      </c>
      <c r="AF24" s="15">
        <f>[20]Agosto!$J$35</f>
        <v>33.480000000000004</v>
      </c>
      <c r="AG24" s="22">
        <f t="shared" si="3"/>
        <v>54.36</v>
      </c>
      <c r="AH24" s="100">
        <f t="shared" si="1"/>
        <v>31.563870967741938</v>
      </c>
    </row>
    <row r="25" spans="1:34" ht="17.100000000000001" customHeight="1" x14ac:dyDescent="0.2">
      <c r="A25" s="129" t="s">
        <v>15</v>
      </c>
      <c r="B25" s="15">
        <f>[21]Agosto!$J$5</f>
        <v>25.2</v>
      </c>
      <c r="C25" s="15">
        <f>[21]Agosto!$J$6</f>
        <v>28.8</v>
      </c>
      <c r="D25" s="15">
        <f>[21]Agosto!$J$7</f>
        <v>25.2</v>
      </c>
      <c r="E25" s="15">
        <f>[21]Agosto!$J$8</f>
        <v>24.48</v>
      </c>
      <c r="F25" s="15">
        <f>[21]Agosto!$J$9</f>
        <v>18.36</v>
      </c>
      <c r="G25" s="15">
        <f>[21]Agosto!$J$10</f>
        <v>21.6</v>
      </c>
      <c r="H25" s="15">
        <f>[21]Agosto!$J$11</f>
        <v>47.519999999999996</v>
      </c>
      <c r="I25" s="15">
        <f>[21]Agosto!$J$12</f>
        <v>50.76</v>
      </c>
      <c r="J25" s="15">
        <f>[21]Agosto!$J$13</f>
        <v>43.56</v>
      </c>
      <c r="K25" s="15">
        <f>[21]Agosto!$J$14</f>
        <v>23.040000000000003</v>
      </c>
      <c r="L25" s="15">
        <f>[21]Agosto!$J$15</f>
        <v>18</v>
      </c>
      <c r="M25" s="15">
        <f>[21]Agosto!$J$16</f>
        <v>29.52</v>
      </c>
      <c r="N25" s="15">
        <f>[21]Agosto!$J$17</f>
        <v>38.880000000000003</v>
      </c>
      <c r="O25" s="15">
        <f>[21]Agosto!$J$18</f>
        <v>35.28</v>
      </c>
      <c r="P25" s="15">
        <f>[21]Agosto!$J$19</f>
        <v>31.319999999999997</v>
      </c>
      <c r="Q25" s="15">
        <f>[21]Agosto!$J$20</f>
        <v>24.840000000000003</v>
      </c>
      <c r="R25" s="15">
        <f>[21]Agosto!$J$21</f>
        <v>42.480000000000004</v>
      </c>
      <c r="S25" s="15">
        <f>[21]Agosto!$J$22</f>
        <v>41.4</v>
      </c>
      <c r="T25" s="15">
        <f>[21]Agosto!$J$23</f>
        <v>42.480000000000004</v>
      </c>
      <c r="U25" s="15">
        <f>[21]Agosto!$J$24</f>
        <v>38.519999999999996</v>
      </c>
      <c r="V25" s="15">
        <f>[21]Agosto!$J$25</f>
        <v>34.92</v>
      </c>
      <c r="W25" s="15">
        <f>[21]Agosto!$J$26</f>
        <v>24.840000000000003</v>
      </c>
      <c r="X25" s="15">
        <f>[21]Agosto!$J$27</f>
        <v>33.119999999999997</v>
      </c>
      <c r="Y25" s="15">
        <f>[21]Agosto!$J$28</f>
        <v>62.28</v>
      </c>
      <c r="Z25" s="15">
        <f>[21]Agosto!$J$29</f>
        <v>52.92</v>
      </c>
      <c r="AA25" s="15">
        <f>[21]Agosto!$J$30</f>
        <v>33.480000000000004</v>
      </c>
      <c r="AB25" s="15">
        <f>[21]Agosto!$J$31</f>
        <v>37.440000000000005</v>
      </c>
      <c r="AC25" s="15">
        <f>[21]Agosto!$J$32</f>
        <v>47.88</v>
      </c>
      <c r="AD25" s="15">
        <f>[21]Agosto!$J$33</f>
        <v>49.680000000000007</v>
      </c>
      <c r="AE25" s="15">
        <f>[21]Agosto!$J$34</f>
        <v>42.84</v>
      </c>
      <c r="AF25" s="15">
        <f>[21]Agosto!$J$35</f>
        <v>46.800000000000004</v>
      </c>
      <c r="AG25" s="22">
        <f t="shared" si="3"/>
        <v>62.28</v>
      </c>
      <c r="AH25" s="100">
        <f t="shared" si="1"/>
        <v>36.046451612903219</v>
      </c>
    </row>
    <row r="26" spans="1:34" ht="17.100000000000001" customHeight="1" x14ac:dyDescent="0.2">
      <c r="A26" s="129" t="s">
        <v>16</v>
      </c>
      <c r="B26" s="15">
        <f>[22]Agosto!$J$5</f>
        <v>24.12</v>
      </c>
      <c r="C26" s="15">
        <f>[22]Agosto!$J$6</f>
        <v>21.96</v>
      </c>
      <c r="D26" s="15">
        <f>[22]Agosto!$J$7</f>
        <v>20.88</v>
      </c>
      <c r="E26" s="15">
        <f>[22]Agosto!$J$8</f>
        <v>23.759999999999998</v>
      </c>
      <c r="F26" s="15">
        <f>[22]Agosto!$J$9</f>
        <v>12.6</v>
      </c>
      <c r="G26" s="15">
        <f>[22]Agosto!$J$10</f>
        <v>21.240000000000002</v>
      </c>
      <c r="H26" s="15">
        <f>[22]Agosto!$J$11</f>
        <v>37.080000000000005</v>
      </c>
      <c r="I26" s="15">
        <f>[22]Agosto!$J$12</f>
        <v>56.88</v>
      </c>
      <c r="J26" s="15">
        <f>[22]Agosto!$J$13</f>
        <v>40.32</v>
      </c>
      <c r="K26" s="15">
        <f>[22]Agosto!$J$14</f>
        <v>21.96</v>
      </c>
      <c r="L26" s="15">
        <f>[22]Agosto!$J$15</f>
        <v>20.16</v>
      </c>
      <c r="M26" s="15">
        <f>[22]Agosto!$J$16</f>
        <v>20.16</v>
      </c>
      <c r="N26" s="15">
        <f>[22]Agosto!$J$17</f>
        <v>25.92</v>
      </c>
      <c r="O26" s="15">
        <f>[22]Agosto!$J$18</f>
        <v>65.52</v>
      </c>
      <c r="P26" s="15">
        <f>[22]Agosto!$J$19</f>
        <v>30.6</v>
      </c>
      <c r="Q26" s="15">
        <f>[22]Agosto!$J$20</f>
        <v>17.64</v>
      </c>
      <c r="R26" s="15">
        <f>[22]Agosto!$J$21</f>
        <v>19.440000000000001</v>
      </c>
      <c r="S26" s="15">
        <f>[22]Agosto!$J$22</f>
        <v>31.680000000000003</v>
      </c>
      <c r="T26" s="15">
        <f>[22]Agosto!$J$23</f>
        <v>37.080000000000005</v>
      </c>
      <c r="U26" s="15">
        <f>[22]Agosto!$J$24</f>
        <v>40.32</v>
      </c>
      <c r="V26" s="15">
        <f>[22]Agosto!$J$25</f>
        <v>28.8</v>
      </c>
      <c r="W26" s="15">
        <f>[22]Agosto!$J$26</f>
        <v>17.28</v>
      </c>
      <c r="X26" s="15">
        <f>[22]Agosto!$J$27</f>
        <v>44.64</v>
      </c>
      <c r="Y26" s="15">
        <f>[22]Agosto!$J$28</f>
        <v>55.800000000000004</v>
      </c>
      <c r="Z26" s="15">
        <f>[22]Agosto!$J$29</f>
        <v>45.72</v>
      </c>
      <c r="AA26" s="15">
        <f>[22]Agosto!$J$30</f>
        <v>34.92</v>
      </c>
      <c r="AB26" s="15">
        <f>[22]Agosto!$J$31</f>
        <v>16.559999999999999</v>
      </c>
      <c r="AC26" s="15">
        <f>[22]Agosto!$J$32</f>
        <v>33.119999999999997</v>
      </c>
      <c r="AD26" s="15">
        <f>[22]Agosto!$J$33</f>
        <v>45.36</v>
      </c>
      <c r="AE26" s="15">
        <f>[22]Agosto!$J$34</f>
        <v>48.96</v>
      </c>
      <c r="AF26" s="15">
        <f>[22]Agosto!$J$35</f>
        <v>47.88</v>
      </c>
      <c r="AG26" s="22">
        <f t="shared" ref="AG26:AG30" si="4">MAX(B26:AF26)</f>
        <v>65.52</v>
      </c>
      <c r="AH26" s="100">
        <f t="shared" si="1"/>
        <v>32.527741935483874</v>
      </c>
    </row>
    <row r="27" spans="1:34" ht="17.100000000000001" customHeight="1" x14ac:dyDescent="0.2">
      <c r="A27" s="129" t="s">
        <v>17</v>
      </c>
      <c r="B27" s="15">
        <f>[23]Agosto!$J$5</f>
        <v>16.559999999999999</v>
      </c>
      <c r="C27" s="15">
        <f>[23]Agosto!$J$6</f>
        <v>29.52</v>
      </c>
      <c r="D27" s="15">
        <f>[23]Agosto!$J$7</f>
        <v>25.2</v>
      </c>
      <c r="E27" s="15">
        <f>[23]Agosto!$J$8</f>
        <v>16.2</v>
      </c>
      <c r="F27" s="15">
        <f>[23]Agosto!$J$9</f>
        <v>20.88</v>
      </c>
      <c r="G27" s="15">
        <f>[23]Agosto!$J$10</f>
        <v>18</v>
      </c>
      <c r="H27" s="15">
        <f>[23]Agosto!$J$11</f>
        <v>31.680000000000003</v>
      </c>
      <c r="I27" s="15">
        <f>[23]Agosto!$J$12</f>
        <v>34.56</v>
      </c>
      <c r="J27" s="15">
        <f>[23]Agosto!$J$13</f>
        <v>36.36</v>
      </c>
      <c r="K27" s="15">
        <f>[23]Agosto!$J$14</f>
        <v>18</v>
      </c>
      <c r="L27" s="15">
        <f>[23]Agosto!$J$15</f>
        <v>18.36</v>
      </c>
      <c r="M27" s="15">
        <f>[23]Agosto!$J$16</f>
        <v>24.12</v>
      </c>
      <c r="N27" s="15">
        <f>[23]Agosto!$J$17</f>
        <v>26.28</v>
      </c>
      <c r="O27" s="15">
        <f>[23]Agosto!$J$18</f>
        <v>29.52</v>
      </c>
      <c r="P27" s="15">
        <f>[23]Agosto!$J$19</f>
        <v>25.56</v>
      </c>
      <c r="Q27" s="15">
        <f>[23]Agosto!$J$20</f>
        <v>18</v>
      </c>
      <c r="R27" s="15">
        <f>[23]Agosto!$J$21</f>
        <v>27.720000000000002</v>
      </c>
      <c r="S27" s="15">
        <f>[23]Agosto!$J$22</f>
        <v>27.720000000000002</v>
      </c>
      <c r="T27" s="15">
        <f>[23]Agosto!$J$23</f>
        <v>33.119999999999997</v>
      </c>
      <c r="U27" s="15">
        <f>[23]Agosto!$J$24</f>
        <v>36.36</v>
      </c>
      <c r="V27" s="15">
        <f>[23]Agosto!$J$25</f>
        <v>32.04</v>
      </c>
      <c r="W27" s="15">
        <f>[23]Agosto!$J$26</f>
        <v>25.56</v>
      </c>
      <c r="X27" s="15">
        <f>[23]Agosto!$J$27</f>
        <v>29.16</v>
      </c>
      <c r="Y27" s="15">
        <f>[23]Agosto!$J$28</f>
        <v>60.12</v>
      </c>
      <c r="Z27" s="15">
        <f>[23]Agosto!$J$29</f>
        <v>51.480000000000004</v>
      </c>
      <c r="AA27" s="15">
        <f>[23]Agosto!$J$30</f>
        <v>33.840000000000003</v>
      </c>
      <c r="AB27" s="15">
        <f>[23]Agosto!$J$31</f>
        <v>29.52</v>
      </c>
      <c r="AC27" s="15">
        <f>[23]Agosto!$J$32</f>
        <v>37.080000000000005</v>
      </c>
      <c r="AD27" s="15">
        <f>[23]Agosto!$J$33</f>
        <v>41.76</v>
      </c>
      <c r="AE27" s="15">
        <f>[23]Agosto!$J$34</f>
        <v>40.32</v>
      </c>
      <c r="AF27" s="15">
        <f>[23]Agosto!$J$35</f>
        <v>42.480000000000004</v>
      </c>
      <c r="AG27" s="22">
        <f t="shared" si="4"/>
        <v>60.12</v>
      </c>
      <c r="AH27" s="100">
        <f t="shared" si="1"/>
        <v>30.228387096774195</v>
      </c>
    </row>
    <row r="28" spans="1:34" ht="17.100000000000001" customHeight="1" x14ac:dyDescent="0.2">
      <c r="A28" s="129" t="s">
        <v>18</v>
      </c>
      <c r="B28" s="15">
        <f>[24]Agosto!$J$5</f>
        <v>22.32</v>
      </c>
      <c r="C28" s="15">
        <f>[24]Agosto!$J$6</f>
        <v>23.400000000000002</v>
      </c>
      <c r="D28" s="15">
        <f>[24]Agosto!$J$7</f>
        <v>46.440000000000005</v>
      </c>
      <c r="E28" s="15">
        <f>[24]Agosto!$J$8</f>
        <v>37.440000000000005</v>
      </c>
      <c r="F28" s="15">
        <f>[24]Agosto!$J$9</f>
        <v>33.840000000000003</v>
      </c>
      <c r="G28" s="15">
        <f>[24]Agosto!$J$10</f>
        <v>32.4</v>
      </c>
      <c r="H28" s="15">
        <f>[24]Agosto!$J$11</f>
        <v>30.6</v>
      </c>
      <c r="I28" s="15">
        <f>[24]Agosto!$J$12</f>
        <v>18.36</v>
      </c>
      <c r="J28" s="15">
        <f>[24]Agosto!$J$13</f>
        <v>35.64</v>
      </c>
      <c r="K28" s="15">
        <f>[24]Agosto!$J$14</f>
        <v>33.119999999999997</v>
      </c>
      <c r="L28" s="15">
        <f>[24]Agosto!$J$15</f>
        <v>27.36</v>
      </c>
      <c r="M28" s="15">
        <f>[24]Agosto!$J$16</f>
        <v>28.08</v>
      </c>
      <c r="N28" s="15">
        <f>[24]Agosto!$J$17</f>
        <v>32.04</v>
      </c>
      <c r="O28" s="15">
        <f>[24]Agosto!$J$18</f>
        <v>32.76</v>
      </c>
      <c r="P28" s="15">
        <f>[24]Agosto!$J$19</f>
        <v>37.440000000000005</v>
      </c>
      <c r="Q28" s="15">
        <f>[24]Agosto!$J$20</f>
        <v>32.4</v>
      </c>
      <c r="R28" s="15">
        <f>[24]Agosto!$J$21</f>
        <v>28.44</v>
      </c>
      <c r="S28" s="15">
        <f>[24]Agosto!$J$22</f>
        <v>32.76</v>
      </c>
      <c r="T28" s="15">
        <f>[24]Agosto!$J$23</f>
        <v>36</v>
      </c>
      <c r="U28" s="15">
        <f>[24]Agosto!$J$24</f>
        <v>37.440000000000005</v>
      </c>
      <c r="V28" s="15">
        <f>[24]Agosto!$J$25</f>
        <v>29.52</v>
      </c>
      <c r="W28" s="15">
        <f>[24]Agosto!$J$26</f>
        <v>25.56</v>
      </c>
      <c r="X28" s="15">
        <f>[24]Agosto!$J$27</f>
        <v>34.200000000000003</v>
      </c>
      <c r="Y28" s="15">
        <f>[24]Agosto!$J$28</f>
        <v>57.24</v>
      </c>
      <c r="Z28" s="15">
        <f>[24]Agosto!$J$29</f>
        <v>46.080000000000005</v>
      </c>
      <c r="AA28" s="15">
        <f>[24]Agosto!$J$30</f>
        <v>37.440000000000005</v>
      </c>
      <c r="AB28" s="15">
        <f>[24]Agosto!$J$31</f>
        <v>32.04</v>
      </c>
      <c r="AC28" s="15">
        <f>[24]Agosto!$J$32</f>
        <v>37.080000000000005</v>
      </c>
      <c r="AD28" s="15">
        <f>[24]Agosto!$J$33</f>
        <v>42.84</v>
      </c>
      <c r="AE28" s="15">
        <f>[24]Agosto!$J$34</f>
        <v>45.36</v>
      </c>
      <c r="AF28" s="15">
        <f>[24]Agosto!$J$35</f>
        <v>45</v>
      </c>
      <c r="AG28" s="22">
        <f t="shared" si="4"/>
        <v>57.24</v>
      </c>
      <c r="AH28" s="100">
        <f t="shared" si="1"/>
        <v>34.536774193548389</v>
      </c>
    </row>
    <row r="29" spans="1:34" ht="17.100000000000001" customHeight="1" x14ac:dyDescent="0.2">
      <c r="A29" s="129" t="s">
        <v>19</v>
      </c>
      <c r="B29" s="15">
        <f>[25]Agosto!$J$5</f>
        <v>23.400000000000002</v>
      </c>
      <c r="C29" s="15">
        <f>[25]Agosto!$J$6</f>
        <v>30.240000000000002</v>
      </c>
      <c r="D29" s="15">
        <f>[25]Agosto!$J$7</f>
        <v>18.36</v>
      </c>
      <c r="E29" s="15">
        <f>[25]Agosto!$J$8</f>
        <v>16.559999999999999</v>
      </c>
      <c r="F29" s="15">
        <f>[25]Agosto!$J$9</f>
        <v>26.64</v>
      </c>
      <c r="G29" s="15">
        <f>[25]Agosto!$J$10</f>
        <v>15.840000000000002</v>
      </c>
      <c r="H29" s="15">
        <f>[25]Agosto!$J$11</f>
        <v>45</v>
      </c>
      <c r="I29" s="15">
        <f>[25]Agosto!$J$12</f>
        <v>38.880000000000003</v>
      </c>
      <c r="J29" s="15">
        <f>[25]Agosto!$J$13</f>
        <v>47.16</v>
      </c>
      <c r="K29" s="15">
        <f>[25]Agosto!$J$14</f>
        <v>23.040000000000003</v>
      </c>
      <c r="L29" s="15">
        <f>[25]Agosto!$J$15</f>
        <v>17.64</v>
      </c>
      <c r="M29" s="15">
        <f>[25]Agosto!$J$16</f>
        <v>29.52</v>
      </c>
      <c r="N29" s="15">
        <f>[25]Agosto!$J$17</f>
        <v>39.6</v>
      </c>
      <c r="O29" s="15">
        <f>[25]Agosto!$J$18</f>
        <v>31.680000000000003</v>
      </c>
      <c r="P29" s="15">
        <f>[25]Agosto!$J$19</f>
        <v>30.6</v>
      </c>
      <c r="Q29" s="15">
        <f>[25]Agosto!$J$20</f>
        <v>26.28</v>
      </c>
      <c r="R29" s="15">
        <f>[25]Agosto!$J$21</f>
        <v>32.04</v>
      </c>
      <c r="S29" s="15">
        <f>[25]Agosto!$J$22</f>
        <v>39.24</v>
      </c>
      <c r="T29" s="15">
        <f>[25]Agosto!$J$23</f>
        <v>41.4</v>
      </c>
      <c r="U29" s="15">
        <f>[25]Agosto!$J$24</f>
        <v>33.480000000000004</v>
      </c>
      <c r="V29" s="15">
        <f>[25]Agosto!$J$25</f>
        <v>31.680000000000003</v>
      </c>
      <c r="W29" s="15">
        <f>[25]Agosto!$J$26</f>
        <v>19.8</v>
      </c>
      <c r="X29" s="15">
        <f>[25]Agosto!$J$27</f>
        <v>35.28</v>
      </c>
      <c r="Y29" s="15">
        <f>[25]Agosto!$J$28</f>
        <v>60.12</v>
      </c>
      <c r="Z29" s="15">
        <f>[25]Agosto!$J$29</f>
        <v>44.64</v>
      </c>
      <c r="AA29" s="15">
        <f>[25]Agosto!$J$30</f>
        <v>30.96</v>
      </c>
      <c r="AB29" s="15">
        <f>[25]Agosto!$J$31</f>
        <v>32.76</v>
      </c>
      <c r="AC29" s="15">
        <f>[25]Agosto!$J$32</f>
        <v>36.36</v>
      </c>
      <c r="AD29" s="15">
        <f>[25]Agosto!$J$33</f>
        <v>54.36</v>
      </c>
      <c r="AE29" s="15">
        <f>[25]Agosto!$J$34</f>
        <v>39.96</v>
      </c>
      <c r="AF29" s="15">
        <f>[25]Agosto!$J$35</f>
        <v>41.04</v>
      </c>
      <c r="AG29" s="22">
        <f t="shared" si="4"/>
        <v>60.12</v>
      </c>
      <c r="AH29" s="100">
        <f t="shared" si="1"/>
        <v>33.340645161290318</v>
      </c>
    </row>
    <row r="30" spans="1:34" ht="17.100000000000001" customHeight="1" x14ac:dyDescent="0.2">
      <c r="A30" s="129" t="s">
        <v>31</v>
      </c>
      <c r="B30" s="15">
        <f>[26]Agosto!$J$5</f>
        <v>20.88</v>
      </c>
      <c r="C30" s="15">
        <f>[26]Agosto!$J$6</f>
        <v>20.88</v>
      </c>
      <c r="D30" s="15">
        <f>[26]Agosto!$J$7</f>
        <v>30.96</v>
      </c>
      <c r="E30" s="15">
        <f>[26]Agosto!$J$8</f>
        <v>18.36</v>
      </c>
      <c r="F30" s="15">
        <f>[26]Agosto!$J$9</f>
        <v>29.16</v>
      </c>
      <c r="G30" s="15">
        <f>[26]Agosto!$J$10</f>
        <v>23.400000000000002</v>
      </c>
      <c r="H30" s="15">
        <f>[26]Agosto!$J$11</f>
        <v>30.96</v>
      </c>
      <c r="I30" s="15">
        <f>[26]Agosto!$J$12</f>
        <v>28.8</v>
      </c>
      <c r="J30" s="15">
        <f>[26]Agosto!$J$13</f>
        <v>39.6</v>
      </c>
      <c r="K30" s="15">
        <f>[26]Agosto!$J$14</f>
        <v>26.64</v>
      </c>
      <c r="L30" s="15">
        <f>[26]Agosto!$J$15</f>
        <v>25.92</v>
      </c>
      <c r="M30" s="15">
        <f>[26]Agosto!$J$16</f>
        <v>18</v>
      </c>
      <c r="N30" s="15">
        <f>[26]Agosto!$J$17</f>
        <v>37.440000000000005</v>
      </c>
      <c r="O30" s="15">
        <f>[26]Agosto!$J$18</f>
        <v>34.200000000000003</v>
      </c>
      <c r="P30" s="15">
        <f>[26]Agosto!$J$19</f>
        <v>29.52</v>
      </c>
      <c r="Q30" s="15">
        <f>[26]Agosto!$J$20</f>
        <v>27.36</v>
      </c>
      <c r="R30" s="15">
        <f>[26]Agosto!$J$21</f>
        <v>27</v>
      </c>
      <c r="S30" s="15">
        <f>[26]Agosto!$J$22</f>
        <v>56.16</v>
      </c>
      <c r="T30" s="15">
        <f>[26]Agosto!$J$23</f>
        <v>43.2</v>
      </c>
      <c r="U30" s="15">
        <f>[26]Agosto!$J$24</f>
        <v>31.680000000000003</v>
      </c>
      <c r="V30" s="15">
        <f>[26]Agosto!$J$25</f>
        <v>28.8</v>
      </c>
      <c r="W30" s="15">
        <f>[26]Agosto!$J$26</f>
        <v>24.840000000000003</v>
      </c>
      <c r="X30" s="15">
        <f>[26]Agosto!$J$27</f>
        <v>31.680000000000003</v>
      </c>
      <c r="Y30" s="15">
        <f>[26]Agosto!$J$28</f>
        <v>48.96</v>
      </c>
      <c r="Z30" s="15">
        <f>[26]Agosto!$J$29</f>
        <v>52.56</v>
      </c>
      <c r="AA30" s="15">
        <f>[26]Agosto!$J$30</f>
        <v>41.4</v>
      </c>
      <c r="AB30" s="15">
        <f>[26]Agosto!$J$31</f>
        <v>26.28</v>
      </c>
      <c r="AC30" s="15">
        <f>[26]Agosto!$J$32</f>
        <v>36.36</v>
      </c>
      <c r="AD30" s="15">
        <f>[26]Agosto!$J$33</f>
        <v>38.880000000000003</v>
      </c>
      <c r="AE30" s="15">
        <f>[26]Agosto!$J$34</f>
        <v>38.519999999999996</v>
      </c>
      <c r="AF30" s="15">
        <f>[26]Agosto!$J$35</f>
        <v>39.96</v>
      </c>
      <c r="AG30" s="22">
        <f t="shared" si="4"/>
        <v>56.16</v>
      </c>
      <c r="AH30" s="100">
        <f t="shared" si="1"/>
        <v>32.527741935483874</v>
      </c>
    </row>
    <row r="31" spans="1:34" ht="17.100000000000001" customHeight="1" x14ac:dyDescent="0.2">
      <c r="A31" s="129" t="s">
        <v>48</v>
      </c>
      <c r="B31" s="15">
        <f>[27]Agosto!$J$5</f>
        <v>23.759999999999998</v>
      </c>
      <c r="C31" s="15">
        <f>[27]Agosto!$J$6</f>
        <v>28.44</v>
      </c>
      <c r="D31" s="15">
        <f>[27]Agosto!$J$7</f>
        <v>40.32</v>
      </c>
      <c r="E31" s="15">
        <f>[27]Agosto!$J$8</f>
        <v>36.36</v>
      </c>
      <c r="F31" s="15">
        <f>[27]Agosto!$J$9</f>
        <v>40.680000000000007</v>
      </c>
      <c r="G31" s="15">
        <f>[27]Agosto!$J$10</f>
        <v>42.12</v>
      </c>
      <c r="H31" s="15">
        <f>[27]Agosto!$J$11</f>
        <v>29.16</v>
      </c>
      <c r="I31" s="15">
        <f>[27]Agosto!$J$12</f>
        <v>35.28</v>
      </c>
      <c r="J31" s="15">
        <f>[27]Agosto!$J$13</f>
        <v>45.36</v>
      </c>
      <c r="K31" s="15">
        <f>[27]Agosto!$J$14</f>
        <v>39.96</v>
      </c>
      <c r="L31" s="15">
        <f>[27]Agosto!$J$15</f>
        <v>25.56</v>
      </c>
      <c r="M31" s="15">
        <f>[27]Agosto!$J$16</f>
        <v>30.240000000000002</v>
      </c>
      <c r="N31" s="15">
        <f>[27]Agosto!$J$17</f>
        <v>28.08</v>
      </c>
      <c r="O31" s="15">
        <f>[27]Agosto!$J$18</f>
        <v>33.119999999999997</v>
      </c>
      <c r="P31" s="15">
        <f>[27]Agosto!$J$19</f>
        <v>45</v>
      </c>
      <c r="Q31" s="15">
        <f>[27]Agosto!$J$20</f>
        <v>45</v>
      </c>
      <c r="R31" s="15">
        <f>[27]Agosto!$J$21</f>
        <v>41.04</v>
      </c>
      <c r="S31" s="15">
        <f>[27]Agosto!$J$22</f>
        <v>35.28</v>
      </c>
      <c r="T31" s="15">
        <f>[27]Agosto!$J$23</f>
        <v>36.36</v>
      </c>
      <c r="U31" s="15">
        <f>[27]Agosto!$J$24</f>
        <v>35.64</v>
      </c>
      <c r="V31" s="15">
        <f>[27]Agosto!$J$25</f>
        <v>29.52</v>
      </c>
      <c r="W31" s="15">
        <f>[27]Agosto!$J$26</f>
        <v>28.08</v>
      </c>
      <c r="X31" s="15">
        <f>[27]Agosto!$J$27</f>
        <v>48.24</v>
      </c>
      <c r="Y31" s="15">
        <f>[27]Agosto!$J$28</f>
        <v>48.96</v>
      </c>
      <c r="Z31" s="15">
        <f>[27]Agosto!$J$29</f>
        <v>50.04</v>
      </c>
      <c r="AA31" s="15">
        <f>[27]Agosto!$J$30</f>
        <v>66.960000000000008</v>
      </c>
      <c r="AB31" s="15">
        <f>[27]Agosto!$J$31</f>
        <v>36</v>
      </c>
      <c r="AC31" s="15">
        <f>[27]Agosto!$J$32</f>
        <v>59.760000000000005</v>
      </c>
      <c r="AD31" s="15">
        <f>[27]Agosto!$J$33</f>
        <v>40.32</v>
      </c>
      <c r="AE31" s="15">
        <f>[27]Agosto!$J$34</f>
        <v>44.64</v>
      </c>
      <c r="AF31" s="15">
        <f>[27]Agosto!$J$35</f>
        <v>44.28</v>
      </c>
      <c r="AG31" s="22">
        <f>MAX(B31:AF31)</f>
        <v>66.960000000000008</v>
      </c>
      <c r="AH31" s="100">
        <f t="shared" si="1"/>
        <v>39.14709677419355</v>
      </c>
    </row>
    <row r="32" spans="1:34" ht="17.100000000000001" customHeight="1" x14ac:dyDescent="0.2">
      <c r="A32" s="129" t="s">
        <v>20</v>
      </c>
      <c r="B32" s="15">
        <f>[28]Agosto!$J$5</f>
        <v>15.48</v>
      </c>
      <c r="C32" s="15">
        <f>[28]Agosto!$J$6</f>
        <v>17.64</v>
      </c>
      <c r="D32" s="15">
        <f>[28]Agosto!$J$7</f>
        <v>32.04</v>
      </c>
      <c r="E32" s="15">
        <f>[28]Agosto!$J$8</f>
        <v>28.08</v>
      </c>
      <c r="F32" s="15">
        <f>[28]Agosto!$J$9</f>
        <v>28.8</v>
      </c>
      <c r="G32" s="15">
        <f>[28]Agosto!$J$10</f>
        <v>52.2</v>
      </c>
      <c r="H32" s="15">
        <f>[28]Agosto!$J$11</f>
        <v>20.52</v>
      </c>
      <c r="I32" s="15">
        <f>[28]Agosto!$J$12</f>
        <v>37.440000000000005</v>
      </c>
      <c r="J32" s="15">
        <f>[28]Agosto!$J$13</f>
        <v>30.6</v>
      </c>
      <c r="K32" s="15">
        <f>[28]Agosto!$J$14</f>
        <v>24.48</v>
      </c>
      <c r="L32" s="15">
        <f>[28]Agosto!$J$15</f>
        <v>20.52</v>
      </c>
      <c r="M32" s="15">
        <f>[28]Agosto!$J$16</f>
        <v>18.720000000000002</v>
      </c>
      <c r="N32" s="15">
        <f>[28]Agosto!$J$17</f>
        <v>20.16</v>
      </c>
      <c r="O32" s="15">
        <f>[28]Agosto!$J$18</f>
        <v>19.440000000000001</v>
      </c>
      <c r="P32" s="15">
        <f>[28]Agosto!$J$19</f>
        <v>23.400000000000002</v>
      </c>
      <c r="Q32" s="15">
        <f>[28]Agosto!$J$20</f>
        <v>27</v>
      </c>
      <c r="R32" s="15">
        <f>[28]Agosto!$J$21</f>
        <v>21.6</v>
      </c>
      <c r="S32" s="15">
        <f>[28]Agosto!$J$22</f>
        <v>24.48</v>
      </c>
      <c r="T32" s="15">
        <f>[28]Agosto!$J$23</f>
        <v>25.56</v>
      </c>
      <c r="U32" s="15">
        <f>[28]Agosto!$J$24</f>
        <v>17.64</v>
      </c>
      <c r="V32" s="15">
        <f>[28]Agosto!$J$25</f>
        <v>26.28</v>
      </c>
      <c r="W32" s="15">
        <f>[28]Agosto!$J$26</f>
        <v>30.240000000000002</v>
      </c>
      <c r="X32" s="15">
        <f>[28]Agosto!$J$27</f>
        <v>23.759999999999998</v>
      </c>
      <c r="Y32" s="15">
        <f>[28]Agosto!$J$28</f>
        <v>53.28</v>
      </c>
      <c r="Z32" s="15">
        <f>[28]Agosto!$J$29</f>
        <v>39.96</v>
      </c>
      <c r="AA32" s="15">
        <f>[28]Agosto!$J$30</f>
        <v>26.64</v>
      </c>
      <c r="AB32" s="15">
        <f>[28]Agosto!$J$31</f>
        <v>24.12</v>
      </c>
      <c r="AC32" s="15">
        <f>[28]Agosto!$J$32</f>
        <v>31.319999999999997</v>
      </c>
      <c r="AD32" s="15">
        <f>[28]Agosto!$J$33</f>
        <v>31.680000000000003</v>
      </c>
      <c r="AE32" s="15">
        <f>[28]Agosto!$J$34</f>
        <v>31.680000000000003</v>
      </c>
      <c r="AF32" s="15">
        <f>[28]Agosto!$J$35</f>
        <v>31.319999999999997</v>
      </c>
      <c r="AG32" s="22">
        <f t="shared" ref="AG32" si="5">MAX(B32:AF32)</f>
        <v>53.28</v>
      </c>
      <c r="AH32" s="100">
        <f t="shared" ref="AH32" si="6">AVERAGE(B32:AF32)</f>
        <v>27.615483870967743</v>
      </c>
    </row>
    <row r="33" spans="1:34" ht="17.100000000000001" customHeight="1" x14ac:dyDescent="0.2">
      <c r="A33" s="89" t="s">
        <v>145</v>
      </c>
      <c r="B33" s="15">
        <f>[29]Agosto!$J$5</f>
        <v>26.28</v>
      </c>
      <c r="C33" s="15">
        <f>[29]Agosto!$J$6</f>
        <v>28.8</v>
      </c>
      <c r="D33" s="15">
        <f>[29]Agosto!$J$7</f>
        <v>34.56</v>
      </c>
      <c r="E33" s="15">
        <f>[29]Agosto!$J$8</f>
        <v>24.48</v>
      </c>
      <c r="F33" s="15">
        <f>[29]Agosto!$J$9</f>
        <v>19.440000000000001</v>
      </c>
      <c r="G33" s="15">
        <f>[29]Agosto!$J$10</f>
        <v>16.559999999999999</v>
      </c>
      <c r="H33" s="15">
        <f>[29]Agosto!$J$11</f>
        <v>37.080000000000005</v>
      </c>
      <c r="I33" s="15">
        <f>[29]Agosto!$J$12</f>
        <v>37.080000000000005</v>
      </c>
      <c r="J33" s="15">
        <f>[29]Agosto!$J$13</f>
        <v>49.32</v>
      </c>
      <c r="K33" s="15">
        <f>[29]Agosto!$J$14</f>
        <v>22.68</v>
      </c>
      <c r="L33" s="15">
        <f>[29]Agosto!$J$15</f>
        <v>24.48</v>
      </c>
      <c r="M33" s="15">
        <f>[29]Agosto!$J$16</f>
        <v>27.36</v>
      </c>
      <c r="N33" s="15">
        <f>[29]Agosto!$J$17</f>
        <v>26.64</v>
      </c>
      <c r="O33" s="15">
        <f>[29]Agosto!$J$18</f>
        <v>27.720000000000002</v>
      </c>
      <c r="P33" s="15">
        <f>[29]Agosto!$J$19</f>
        <v>34.92</v>
      </c>
      <c r="Q33" s="15">
        <f>[29]Agosto!$J$20</f>
        <v>33.119999999999997</v>
      </c>
      <c r="R33" s="15">
        <f>[29]Agosto!$J$21</f>
        <v>28.8</v>
      </c>
      <c r="S33" s="15">
        <f>[29]Agosto!$J$22</f>
        <v>35.64</v>
      </c>
      <c r="T33" s="15">
        <f>[29]Agosto!$J$23</f>
        <v>32.04</v>
      </c>
      <c r="U33" s="15">
        <f>[29]Agosto!$J$24</f>
        <v>36</v>
      </c>
      <c r="V33" s="15">
        <f>[29]Agosto!$J$25</f>
        <v>39.24</v>
      </c>
      <c r="W33" s="15">
        <f>[29]Agosto!$J$26</f>
        <v>28.44</v>
      </c>
      <c r="X33" s="15">
        <f>[29]Agosto!$J$27</f>
        <v>31.319999999999997</v>
      </c>
      <c r="Y33" s="15">
        <f>[29]Agosto!$J$28</f>
        <v>82.08</v>
      </c>
      <c r="Z33" s="15">
        <f>[29]Agosto!$J$29</f>
        <v>89.28</v>
      </c>
      <c r="AA33" s="15">
        <f>[29]Agosto!$J$30</f>
        <v>37.440000000000005</v>
      </c>
      <c r="AB33" s="15">
        <f>[29]Agosto!$J$31</f>
        <v>32.76</v>
      </c>
      <c r="AC33" s="15">
        <f>[29]Agosto!$J$32</f>
        <v>36.72</v>
      </c>
      <c r="AD33" s="15">
        <f>[29]Agosto!$J$33</f>
        <v>47.519999999999996</v>
      </c>
      <c r="AE33" s="15">
        <f>[29]Agosto!$J$34</f>
        <v>36</v>
      </c>
      <c r="AF33" s="15">
        <f>[29]Agosto!$J$35</f>
        <v>36</v>
      </c>
      <c r="AG33" s="21">
        <f>MAX(B33:AF33)</f>
        <v>89.28</v>
      </c>
      <c r="AH33" s="100">
        <f>AVERAGE(B33:AF33)</f>
        <v>35.477419354838723</v>
      </c>
    </row>
    <row r="34" spans="1:34" ht="17.100000000000001" customHeight="1" x14ac:dyDescent="0.2">
      <c r="A34" s="89" t="s">
        <v>146</v>
      </c>
      <c r="B34" s="15">
        <f>[30]Agosto!$J$5</f>
        <v>28.08</v>
      </c>
      <c r="C34" s="15">
        <f>[30]Agosto!$J$6</f>
        <v>29.16</v>
      </c>
      <c r="D34" s="15">
        <f>[30]Agosto!$J$7</f>
        <v>27</v>
      </c>
      <c r="E34" s="15">
        <f>[30]Agosto!$J$8</f>
        <v>29.16</v>
      </c>
      <c r="F34" s="15">
        <f>[30]Agosto!$J$9</f>
        <v>21.6</v>
      </c>
      <c r="G34" s="15">
        <f>[30]Agosto!$J$10</f>
        <v>26.28</v>
      </c>
      <c r="H34" s="15">
        <f>[30]Agosto!$J$11</f>
        <v>49.32</v>
      </c>
      <c r="I34" s="15">
        <f>[30]Agosto!$J$12</f>
        <v>39.96</v>
      </c>
      <c r="J34" s="15">
        <f>[30]Agosto!$J$13</f>
        <v>45</v>
      </c>
      <c r="K34" s="15">
        <f>[30]Agosto!$J$14</f>
        <v>21.240000000000002</v>
      </c>
      <c r="L34" s="15">
        <f>[30]Agosto!$J$15</f>
        <v>22.68</v>
      </c>
      <c r="M34" s="15">
        <f>[30]Agosto!$J$16</f>
        <v>30.96</v>
      </c>
      <c r="N34" s="15">
        <f>[30]Agosto!$J$17</f>
        <v>42.480000000000004</v>
      </c>
      <c r="O34" s="15">
        <f>[30]Agosto!$J$18</f>
        <v>37.800000000000004</v>
      </c>
      <c r="P34" s="15">
        <f>[30]Agosto!$J$19</f>
        <v>38.519999999999996</v>
      </c>
      <c r="Q34" s="15">
        <f>[30]Agosto!$J$20</f>
        <v>29.52</v>
      </c>
      <c r="R34" s="15">
        <f>[30]Agosto!$J$21</f>
        <v>40.32</v>
      </c>
      <c r="S34" s="15">
        <f>[30]Agosto!$J$22</f>
        <v>43.56</v>
      </c>
      <c r="T34" s="15">
        <f>[30]Agosto!$J$23</f>
        <v>51.12</v>
      </c>
      <c r="U34" s="15">
        <f>[30]Agosto!$J$24</f>
        <v>41.4</v>
      </c>
      <c r="V34" s="15">
        <f>[30]Agosto!$J$25</f>
        <v>34.200000000000003</v>
      </c>
      <c r="W34" s="15">
        <f>[30]Agosto!$J$26</f>
        <v>23.400000000000002</v>
      </c>
      <c r="X34" s="15">
        <f>[30]Agosto!$J$27</f>
        <v>37.080000000000005</v>
      </c>
      <c r="Y34" s="15">
        <f>[30]Agosto!$J$28</f>
        <v>63.72</v>
      </c>
      <c r="Z34" s="15">
        <f>[30]Agosto!$J$29</f>
        <v>46.080000000000005</v>
      </c>
      <c r="AA34" s="15">
        <f>[30]Agosto!$J$30</f>
        <v>36.36</v>
      </c>
      <c r="AB34" s="15">
        <f>[30]Agosto!$J$31</f>
        <v>32.76</v>
      </c>
      <c r="AC34" s="15">
        <f>[30]Agosto!$J$32</f>
        <v>41.4</v>
      </c>
      <c r="AD34" s="15">
        <f>[30]Agosto!$J$33</f>
        <v>58.32</v>
      </c>
      <c r="AE34" s="15">
        <f>[30]Agosto!$J$34</f>
        <v>47.519999999999996</v>
      </c>
      <c r="AF34" s="15">
        <f>[30]Agosto!$J$35</f>
        <v>48.24</v>
      </c>
      <c r="AG34" s="22">
        <f>MAX(B34:AF34)</f>
        <v>63.72</v>
      </c>
      <c r="AH34" s="100">
        <f t="shared" ref="AH34:AH49" si="7">AVERAGE(B34:AF34)</f>
        <v>37.55612903225807</v>
      </c>
    </row>
    <row r="35" spans="1:34" ht="17.100000000000001" customHeight="1" x14ac:dyDescent="0.2">
      <c r="A35" s="89" t="s">
        <v>147</v>
      </c>
      <c r="B35" s="15">
        <f>[31]Agosto!$J$5</f>
        <v>27.36</v>
      </c>
      <c r="C35" s="15">
        <f>[31]Agosto!$J$6</f>
        <v>27.36</v>
      </c>
      <c r="D35" s="15">
        <f>[31]Agosto!$J$7</f>
        <v>42.84</v>
      </c>
      <c r="E35" s="15">
        <f>[31]Agosto!$J$8</f>
        <v>31.680000000000003</v>
      </c>
      <c r="F35" s="15">
        <f>[31]Agosto!$J$9</f>
        <v>36.36</v>
      </c>
      <c r="G35" s="15">
        <f>[31]Agosto!$J$10</f>
        <v>37.080000000000005</v>
      </c>
      <c r="H35" s="15">
        <f>[31]Agosto!$J$11</f>
        <v>34.92</v>
      </c>
      <c r="I35" s="15">
        <f>[31]Agosto!$J$12</f>
        <v>43.56</v>
      </c>
      <c r="J35" s="15">
        <f>[31]Agosto!$J$13</f>
        <v>35.64</v>
      </c>
      <c r="K35" s="15">
        <f>[31]Agosto!$J$14</f>
        <v>27.720000000000002</v>
      </c>
      <c r="L35" s="15">
        <f>[31]Agosto!$J$15</f>
        <v>29.16</v>
      </c>
      <c r="M35" s="15">
        <f>[31]Agosto!$J$16</f>
        <v>24.12</v>
      </c>
      <c r="N35" s="15">
        <f>[31]Agosto!$J$17</f>
        <v>37.800000000000004</v>
      </c>
      <c r="O35" s="15">
        <f>[31]Agosto!$J$18</f>
        <v>26.28</v>
      </c>
      <c r="P35" s="15">
        <f>[31]Agosto!$J$19</f>
        <v>40.32</v>
      </c>
      <c r="Q35" s="15">
        <f>[31]Agosto!$J$20</f>
        <v>37.440000000000005</v>
      </c>
      <c r="R35" s="15">
        <f>[31]Agosto!$J$21</f>
        <v>34.92</v>
      </c>
      <c r="S35" s="15">
        <f>[31]Agosto!$J$22</f>
        <v>36</v>
      </c>
      <c r="T35" s="15">
        <f>[31]Agosto!$J$23</f>
        <v>41.76</v>
      </c>
      <c r="U35" s="15">
        <f>[31]Agosto!$J$24</f>
        <v>30.6</v>
      </c>
      <c r="V35" s="15">
        <f>[31]Agosto!$J$25</f>
        <v>28.44</v>
      </c>
      <c r="W35" s="15">
        <f>[31]Agosto!$J$26</f>
        <v>30.6</v>
      </c>
      <c r="X35" s="15">
        <f>[31]Agosto!$J$27</f>
        <v>38.519999999999996</v>
      </c>
      <c r="Y35" s="15">
        <f>[31]Agosto!$J$28</f>
        <v>47.519999999999996</v>
      </c>
      <c r="Z35" s="15">
        <f>[31]Agosto!$J$29</f>
        <v>48.24</v>
      </c>
      <c r="AA35" s="15">
        <f>[31]Agosto!$J$30</f>
        <v>47.519999999999996</v>
      </c>
      <c r="AB35" s="15">
        <f>[31]Agosto!$J$31</f>
        <v>41.4</v>
      </c>
      <c r="AC35" s="15">
        <f>[31]Agosto!$J$32</f>
        <v>40.680000000000007</v>
      </c>
      <c r="AD35" s="15">
        <f>[31]Agosto!$J$33</f>
        <v>37.440000000000005</v>
      </c>
      <c r="AE35" s="15">
        <f>[31]Agosto!$J$34</f>
        <v>43.92</v>
      </c>
      <c r="AF35" s="15">
        <f>[31]Agosto!$J$35</f>
        <v>45.36</v>
      </c>
      <c r="AG35" s="22">
        <f t="shared" ref="AG35:AG45" si="8">MAX(B35:AF35)</f>
        <v>48.24</v>
      </c>
      <c r="AH35" s="100">
        <f t="shared" si="7"/>
        <v>36.534193548387101</v>
      </c>
    </row>
    <row r="36" spans="1:34" ht="17.100000000000001" customHeight="1" x14ac:dyDescent="0.2">
      <c r="A36" s="89" t="s">
        <v>148</v>
      </c>
      <c r="B36" s="15" t="str">
        <f>[32]Agosto!$J$5</f>
        <v>*</v>
      </c>
      <c r="C36" s="15" t="str">
        <f>[32]Agosto!$J$6</f>
        <v>*</v>
      </c>
      <c r="D36" s="15" t="str">
        <f>[32]Agosto!$J$7</f>
        <v>*</v>
      </c>
      <c r="E36" s="15" t="str">
        <f>[32]Agosto!$J$8</f>
        <v>*</v>
      </c>
      <c r="F36" s="15" t="str">
        <f>[32]Agosto!$J$9</f>
        <v>*</v>
      </c>
      <c r="G36" s="15" t="str">
        <f>[32]Agosto!$J$10</f>
        <v>*</v>
      </c>
      <c r="H36" s="15">
        <f>[32]Agosto!$J$11</f>
        <v>33.480000000000004</v>
      </c>
      <c r="I36" s="15">
        <f>[32]Agosto!$J$12</f>
        <v>47.519999999999996</v>
      </c>
      <c r="J36" s="15">
        <f>[32]Agosto!$J$13</f>
        <v>52.92</v>
      </c>
      <c r="K36" s="15">
        <f>[32]Agosto!$J$14</f>
        <v>23.400000000000002</v>
      </c>
      <c r="L36" s="15">
        <f>[32]Agosto!$J$15</f>
        <v>23.040000000000003</v>
      </c>
      <c r="M36" s="15">
        <f>[32]Agosto!$J$16</f>
        <v>23.040000000000003</v>
      </c>
      <c r="N36" s="15">
        <f>[32]Agosto!$J$17</f>
        <v>28.8</v>
      </c>
      <c r="O36" s="15">
        <f>[32]Agosto!$J$18</f>
        <v>63.360000000000007</v>
      </c>
      <c r="P36" s="15">
        <f>[32]Agosto!$J$19</f>
        <v>35.64</v>
      </c>
      <c r="Q36" s="15">
        <f>[32]Agosto!$J$20</f>
        <v>25.2</v>
      </c>
      <c r="R36" s="15">
        <f>[32]Agosto!$J$21</f>
        <v>24.840000000000003</v>
      </c>
      <c r="S36" s="15">
        <f>[32]Agosto!$J$22</f>
        <v>33.119999999999997</v>
      </c>
      <c r="T36" s="15">
        <f>[32]Agosto!$J$23</f>
        <v>30.240000000000002</v>
      </c>
      <c r="U36" s="15">
        <f>[32]Agosto!$J$24</f>
        <v>47.519999999999996</v>
      </c>
      <c r="V36" s="15">
        <f>[32]Agosto!$J$25</f>
        <v>38.880000000000003</v>
      </c>
      <c r="W36" s="15">
        <f>[32]Agosto!$J$26</f>
        <v>28.08</v>
      </c>
      <c r="X36" s="15">
        <f>[32]Agosto!$J$27</f>
        <v>38.880000000000003</v>
      </c>
      <c r="Y36" s="15">
        <f>[32]Agosto!$J$28</f>
        <v>64.08</v>
      </c>
      <c r="Z36" s="15">
        <f>[32]Agosto!$J$29</f>
        <v>66.600000000000009</v>
      </c>
      <c r="AA36" s="15">
        <f>[32]Agosto!$J$30</f>
        <v>44.64</v>
      </c>
      <c r="AB36" s="15">
        <f>[32]Agosto!$J$31</f>
        <v>21.96</v>
      </c>
      <c r="AC36" s="15">
        <f>[32]Agosto!$J$32</f>
        <v>32.04</v>
      </c>
      <c r="AD36" s="15">
        <f>[32]Agosto!$J$33</f>
        <v>45.72</v>
      </c>
      <c r="AE36" s="15">
        <f>[32]Agosto!$J$34</f>
        <v>43.2</v>
      </c>
      <c r="AF36" s="15">
        <f>[32]Agosto!$J$35</f>
        <v>69.84</v>
      </c>
      <c r="AG36" s="22">
        <f t="shared" si="8"/>
        <v>69.84</v>
      </c>
      <c r="AH36" s="100">
        <f t="shared" si="7"/>
        <v>39.441600000000008</v>
      </c>
    </row>
    <row r="37" spans="1:34" ht="17.100000000000001" customHeight="1" x14ac:dyDescent="0.2">
      <c r="A37" s="89" t="s">
        <v>149</v>
      </c>
      <c r="B37" s="15">
        <f>[33]Agosto!$J$5</f>
        <v>24.48</v>
      </c>
      <c r="C37" s="15">
        <f>[33]Agosto!$J$6</f>
        <v>27.36</v>
      </c>
      <c r="D37" s="15">
        <f>[33]Agosto!$J$7</f>
        <v>37.800000000000004</v>
      </c>
      <c r="E37" s="15">
        <f>[33]Agosto!$J$8</f>
        <v>32.4</v>
      </c>
      <c r="F37" s="15">
        <f>[33]Agosto!$J$9</f>
        <v>36.36</v>
      </c>
      <c r="G37" s="15">
        <f>[33]Agosto!$J$10</f>
        <v>36.36</v>
      </c>
      <c r="H37" s="15">
        <f>[33]Agosto!$J$11</f>
        <v>29.16</v>
      </c>
      <c r="I37" s="15">
        <f>[33]Agosto!$J$12</f>
        <v>42.480000000000004</v>
      </c>
      <c r="J37" s="15">
        <f>[33]Agosto!$J$13</f>
        <v>48.6</v>
      </c>
      <c r="K37" s="15">
        <f>[33]Agosto!$J$14</f>
        <v>29.16</v>
      </c>
      <c r="L37" s="15">
        <f>[33]Agosto!$J$15</f>
        <v>26.28</v>
      </c>
      <c r="M37" s="15">
        <f>[33]Agosto!$J$16</f>
        <v>26.64</v>
      </c>
      <c r="N37" s="15">
        <f>[33]Agosto!$J$17</f>
        <v>30.6</v>
      </c>
      <c r="O37" s="15">
        <f>[33]Agosto!$J$18</f>
        <v>20.88</v>
      </c>
      <c r="P37" s="15">
        <f>[33]Agosto!$J$19</f>
        <v>25.92</v>
      </c>
      <c r="Q37" s="15">
        <f>[33]Agosto!$J$20</f>
        <v>31.680000000000003</v>
      </c>
      <c r="R37" s="15">
        <f>[33]Agosto!$J$21</f>
        <v>26.64</v>
      </c>
      <c r="S37" s="15">
        <f>[33]Agosto!$J$22</f>
        <v>29.52</v>
      </c>
      <c r="T37" s="15">
        <f>[33]Agosto!$J$23</f>
        <v>30.6</v>
      </c>
      <c r="U37" s="15">
        <f>[33]Agosto!$J$24</f>
        <v>34.56</v>
      </c>
      <c r="V37" s="15">
        <f>[33]Agosto!$J$25</f>
        <v>36</v>
      </c>
      <c r="W37" s="15">
        <f>[33]Agosto!$J$26</f>
        <v>34.56</v>
      </c>
      <c r="X37" s="15">
        <f>[33]Agosto!$J$27</f>
        <v>29.52</v>
      </c>
      <c r="Y37" s="15">
        <f>[33]Agosto!$J$28</f>
        <v>42.480000000000004</v>
      </c>
      <c r="Z37" s="15">
        <f>[33]Agosto!$J$29</f>
        <v>42.12</v>
      </c>
      <c r="AA37" s="15">
        <f>[33]Agosto!$J$30</f>
        <v>37.080000000000005</v>
      </c>
      <c r="AB37" s="15">
        <f>[33]Agosto!$J$31</f>
        <v>31.319999999999997</v>
      </c>
      <c r="AC37" s="15">
        <f>[33]Agosto!$J$32</f>
        <v>39.6</v>
      </c>
      <c r="AD37" s="15">
        <f>[33]Agosto!$J$33</f>
        <v>38.519999999999996</v>
      </c>
      <c r="AE37" s="15">
        <f>[33]Agosto!$J$34</f>
        <v>39.24</v>
      </c>
      <c r="AF37" s="15">
        <f>[33]Agosto!$J$35</f>
        <v>35.64</v>
      </c>
      <c r="AG37" s="22">
        <f t="shared" si="8"/>
        <v>48.6</v>
      </c>
      <c r="AH37" s="100">
        <f t="shared" si="7"/>
        <v>33.340645161290325</v>
      </c>
    </row>
    <row r="38" spans="1:34" ht="17.100000000000001" customHeight="1" x14ac:dyDescent="0.2">
      <c r="A38" s="89" t="s">
        <v>150</v>
      </c>
      <c r="B38" s="15">
        <f>[34]Agosto!$J$5</f>
        <v>20.52</v>
      </c>
      <c r="C38" s="15">
        <f>[34]Agosto!$J$6</f>
        <v>30.96</v>
      </c>
      <c r="D38" s="15">
        <f>[34]Agosto!$J$7</f>
        <v>25.92</v>
      </c>
      <c r="E38" s="15">
        <f>[34]Agosto!$J$8</f>
        <v>23.040000000000003</v>
      </c>
      <c r="F38" s="15">
        <f>[34]Agosto!$J$9</f>
        <v>19.440000000000001</v>
      </c>
      <c r="G38" s="15">
        <f>[34]Agosto!$J$10</f>
        <v>23.759999999999998</v>
      </c>
      <c r="H38" s="15">
        <f>[34]Agosto!$J$11</f>
        <v>40.680000000000007</v>
      </c>
      <c r="I38" s="15">
        <f>[34]Agosto!$J$12</f>
        <v>44.28</v>
      </c>
      <c r="J38" s="15">
        <f>[34]Agosto!$J$13</f>
        <v>44.28</v>
      </c>
      <c r="K38" s="15">
        <f>[34]Agosto!$J$14</f>
        <v>24.840000000000003</v>
      </c>
      <c r="L38" s="15">
        <f>[34]Agosto!$J$15</f>
        <v>20.52</v>
      </c>
      <c r="M38" s="15">
        <f>[34]Agosto!$J$16</f>
        <v>27</v>
      </c>
      <c r="N38" s="15">
        <f>[34]Agosto!$J$17</f>
        <v>32.76</v>
      </c>
      <c r="O38" s="15">
        <f>[34]Agosto!$J$18</f>
        <v>39.6</v>
      </c>
      <c r="P38" s="15">
        <f>[34]Agosto!$J$19</f>
        <v>37.800000000000004</v>
      </c>
      <c r="Q38" s="15">
        <f>[34]Agosto!$J$20</f>
        <v>32.4</v>
      </c>
      <c r="R38" s="15">
        <f>[34]Agosto!$J$21</f>
        <v>36</v>
      </c>
      <c r="S38" s="15">
        <f>[34]Agosto!$J$22</f>
        <v>39.6</v>
      </c>
      <c r="T38" s="15">
        <f>[34]Agosto!$J$23</f>
        <v>43.92</v>
      </c>
      <c r="U38" s="15">
        <f>[34]Agosto!$J$24</f>
        <v>42.84</v>
      </c>
      <c r="V38" s="15">
        <f>[34]Agosto!$J$25</f>
        <v>38.519999999999996</v>
      </c>
      <c r="W38" s="15">
        <f>[34]Agosto!$J$26</f>
        <v>33.480000000000004</v>
      </c>
      <c r="X38" s="15">
        <f>[34]Agosto!$J$27</f>
        <v>36.36</v>
      </c>
      <c r="Y38" s="15">
        <f>[34]Agosto!$J$28</f>
        <v>66.600000000000009</v>
      </c>
      <c r="Z38" s="15">
        <f>[34]Agosto!$J$29</f>
        <v>46.800000000000004</v>
      </c>
      <c r="AA38" s="15">
        <f>[34]Agosto!$J$30</f>
        <v>39.6</v>
      </c>
      <c r="AB38" s="15">
        <f>[34]Agosto!$J$31</f>
        <v>40.680000000000007</v>
      </c>
      <c r="AC38" s="15">
        <f>[34]Agosto!$J$32</f>
        <v>38.880000000000003</v>
      </c>
      <c r="AD38" s="15">
        <f>[34]Agosto!$J$33</f>
        <v>50.4</v>
      </c>
      <c r="AE38" s="15">
        <f>[34]Agosto!$J$34</f>
        <v>48.6</v>
      </c>
      <c r="AF38" s="15">
        <f>[34]Agosto!$J$35</f>
        <v>43.2</v>
      </c>
      <c r="AG38" s="22">
        <f t="shared" si="8"/>
        <v>66.600000000000009</v>
      </c>
      <c r="AH38" s="100">
        <f t="shared" si="7"/>
        <v>36.557419354838707</v>
      </c>
    </row>
    <row r="39" spans="1:34" ht="17.100000000000001" customHeight="1" x14ac:dyDescent="0.2">
      <c r="A39" s="89" t="s">
        <v>151</v>
      </c>
      <c r="B39" s="15">
        <f>[35]Agosto!$J$5</f>
        <v>24.12</v>
      </c>
      <c r="C39" s="15">
        <f>[35]Agosto!$J$6</f>
        <v>23.759999999999998</v>
      </c>
      <c r="D39" s="15">
        <f>[35]Agosto!$J$7</f>
        <v>34.56</v>
      </c>
      <c r="E39" s="15">
        <f>[35]Agosto!$J$8</f>
        <v>33.840000000000003</v>
      </c>
      <c r="F39" s="15">
        <f>[35]Agosto!$J$9</f>
        <v>34.56</v>
      </c>
      <c r="G39" s="15">
        <f>[35]Agosto!$J$10</f>
        <v>42.12</v>
      </c>
      <c r="H39" s="15">
        <f>[35]Agosto!$J$11</f>
        <v>27.36</v>
      </c>
      <c r="I39" s="15">
        <f>[35]Agosto!$J$12</f>
        <v>32.76</v>
      </c>
      <c r="J39" s="15">
        <f>[35]Agosto!$J$13</f>
        <v>52.2</v>
      </c>
      <c r="K39" s="15">
        <f>[35]Agosto!$J$14</f>
        <v>29.16</v>
      </c>
      <c r="L39" s="15">
        <f>[35]Agosto!$J$15</f>
        <v>28.44</v>
      </c>
      <c r="M39" s="15">
        <f>[35]Agosto!$J$16</f>
        <v>27</v>
      </c>
      <c r="N39" s="15">
        <f>[35]Agosto!$J$17</f>
        <v>31.680000000000003</v>
      </c>
      <c r="O39" s="15">
        <f>[35]Agosto!$J$18</f>
        <v>27.720000000000002</v>
      </c>
      <c r="P39" s="15">
        <f>[35]Agosto!$J$19</f>
        <v>38.519999999999996</v>
      </c>
      <c r="Q39" s="15">
        <f>[35]Agosto!$J$20</f>
        <v>48.24</v>
      </c>
      <c r="R39" s="15">
        <f>[35]Agosto!$J$21</f>
        <v>25.2</v>
      </c>
      <c r="S39" s="15">
        <f>[35]Agosto!$J$22</f>
        <v>29.880000000000003</v>
      </c>
      <c r="T39" s="15">
        <f>[35]Agosto!$J$23</f>
        <v>33.480000000000004</v>
      </c>
      <c r="U39" s="15">
        <f>[35]Agosto!$J$24</f>
        <v>43.2</v>
      </c>
      <c r="V39" s="15">
        <f>[35]Agosto!$J$25</f>
        <v>27.36</v>
      </c>
      <c r="W39" s="15">
        <f>[35]Agosto!$J$26</f>
        <v>35.64</v>
      </c>
      <c r="X39" s="15">
        <f>[35]Agosto!$J$27</f>
        <v>36</v>
      </c>
      <c r="Y39" s="15">
        <f>[35]Agosto!$J$28</f>
        <v>50.76</v>
      </c>
      <c r="Z39" s="15">
        <f>[35]Agosto!$J$29</f>
        <v>58.32</v>
      </c>
      <c r="AA39" s="15">
        <f>[35]Agosto!$J$30</f>
        <v>48.24</v>
      </c>
      <c r="AB39" s="15">
        <f>[35]Agosto!$J$31</f>
        <v>39.96</v>
      </c>
      <c r="AC39" s="15">
        <f>[35]Agosto!$J$32</f>
        <v>48.96</v>
      </c>
      <c r="AD39" s="15">
        <f>[35]Agosto!$J$33</f>
        <v>31.680000000000003</v>
      </c>
      <c r="AE39" s="15">
        <f>[35]Agosto!$J$34</f>
        <v>36</v>
      </c>
      <c r="AF39" s="15">
        <f>[35]Agosto!$J$35</f>
        <v>39.24</v>
      </c>
      <c r="AG39" s="22">
        <f>MAX(B39:AF39)</f>
        <v>58.32</v>
      </c>
      <c r="AH39" s="100">
        <f t="shared" si="7"/>
        <v>36.127741935483883</v>
      </c>
    </row>
    <row r="40" spans="1:34" ht="17.100000000000001" customHeight="1" x14ac:dyDescent="0.2">
      <c r="A40" s="89" t="s">
        <v>152</v>
      </c>
      <c r="B40" s="15">
        <f>[36]Agosto!$J$5</f>
        <v>30.6</v>
      </c>
      <c r="C40" s="15">
        <f>[36]Agosto!$J$6</f>
        <v>29.880000000000003</v>
      </c>
      <c r="D40" s="15">
        <f>[36]Agosto!$J$7</f>
        <v>33.480000000000004</v>
      </c>
      <c r="E40" s="15">
        <f>[36]Agosto!$J$8</f>
        <v>16.2</v>
      </c>
      <c r="F40" s="15">
        <f>[36]Agosto!$J$9</f>
        <v>23.759999999999998</v>
      </c>
      <c r="G40" s="15">
        <f>[36]Agosto!$J$10</f>
        <v>22.32</v>
      </c>
      <c r="H40" s="15">
        <f>[36]Agosto!$J$11</f>
        <v>37.080000000000005</v>
      </c>
      <c r="I40" s="15">
        <f>[36]Agosto!$J$12</f>
        <v>31.319999999999997</v>
      </c>
      <c r="J40" s="15">
        <f>[36]Agosto!$J$13</f>
        <v>39.96</v>
      </c>
      <c r="K40" s="15">
        <f>[36]Agosto!$J$14</f>
        <v>23.040000000000003</v>
      </c>
      <c r="L40" s="15">
        <f>[36]Agosto!$J$15</f>
        <v>19.8</v>
      </c>
      <c r="M40" s="15">
        <f>[36]Agosto!$J$16</f>
        <v>28.8</v>
      </c>
      <c r="N40" s="15">
        <f>[36]Agosto!$J$17</f>
        <v>31.319999999999997</v>
      </c>
      <c r="O40" s="15">
        <f>[36]Agosto!$J$18</f>
        <v>31.680000000000003</v>
      </c>
      <c r="P40" s="15">
        <f>[36]Agosto!$J$19</f>
        <v>31.680000000000003</v>
      </c>
      <c r="Q40" s="15">
        <f>[36]Agosto!$J$20</f>
        <v>28.8</v>
      </c>
      <c r="R40" s="15">
        <f>[36]Agosto!$J$21</f>
        <v>36.36</v>
      </c>
      <c r="S40" s="15">
        <f>[36]Agosto!$J$22</f>
        <v>36.72</v>
      </c>
      <c r="T40" s="15">
        <f>[36]Agosto!$J$23</f>
        <v>37.800000000000004</v>
      </c>
      <c r="U40" s="15">
        <f>[36]Agosto!$J$24</f>
        <v>33.840000000000003</v>
      </c>
      <c r="V40" s="15">
        <f>[36]Agosto!$J$25</f>
        <v>39.96</v>
      </c>
      <c r="W40" s="15">
        <f>[36]Agosto!$J$26</f>
        <v>36</v>
      </c>
      <c r="X40" s="15">
        <f>[36]Agosto!$J$27</f>
        <v>34.200000000000003</v>
      </c>
      <c r="Y40" s="15">
        <f>[36]Agosto!$J$28</f>
        <v>60.480000000000004</v>
      </c>
      <c r="Z40" s="15">
        <f>[36]Agosto!$J$29</f>
        <v>57.6</v>
      </c>
      <c r="AA40" s="15">
        <f>[36]Agosto!$J$30</f>
        <v>33.119999999999997</v>
      </c>
      <c r="AB40" s="15">
        <f>[36]Agosto!$J$31</f>
        <v>33.480000000000004</v>
      </c>
      <c r="AC40" s="15">
        <f>[36]Agosto!$J$32</f>
        <v>37.440000000000005</v>
      </c>
      <c r="AD40" s="15">
        <f>[36]Agosto!$J$33</f>
        <v>40.680000000000007</v>
      </c>
      <c r="AE40" s="15">
        <f>[36]Agosto!$J$34</f>
        <v>36.72</v>
      </c>
      <c r="AF40" s="15">
        <f>[36]Agosto!$J$35</f>
        <v>38.159999999999997</v>
      </c>
      <c r="AG40" s="22">
        <f>MAX(B40:AF40)</f>
        <v>60.480000000000004</v>
      </c>
      <c r="AH40" s="100">
        <f t="shared" si="7"/>
        <v>33.944516129032273</v>
      </c>
    </row>
    <row r="41" spans="1:34" ht="17.100000000000001" customHeight="1" x14ac:dyDescent="0.2">
      <c r="A41" s="89" t="s">
        <v>153</v>
      </c>
      <c r="B41" s="15">
        <f>[37]Agosto!$J$5</f>
        <v>20.16</v>
      </c>
      <c r="C41" s="15">
        <f>[37]Agosto!$J$6</f>
        <v>31.680000000000003</v>
      </c>
      <c r="D41" s="15">
        <f>[37]Agosto!$J$7</f>
        <v>29.880000000000003</v>
      </c>
      <c r="E41" s="15">
        <f>[37]Agosto!$J$8</f>
        <v>15.840000000000002</v>
      </c>
      <c r="F41" s="15">
        <f>[37]Agosto!$J$9</f>
        <v>18</v>
      </c>
      <c r="G41" s="15">
        <f>[37]Agosto!$J$10</f>
        <v>19.8</v>
      </c>
      <c r="H41" s="15">
        <f>[37]Agosto!$J$11</f>
        <v>45.36</v>
      </c>
      <c r="I41" s="15">
        <f>[37]Agosto!$J$12</f>
        <v>38.159999999999997</v>
      </c>
      <c r="J41" s="15">
        <f>[37]Agosto!$J$13</f>
        <v>39.96</v>
      </c>
      <c r="K41" s="15">
        <f>[37]Agosto!$J$14</f>
        <v>26.28</v>
      </c>
      <c r="L41" s="15">
        <f>[37]Agosto!$J$15</f>
        <v>18.720000000000002</v>
      </c>
      <c r="M41" s="15">
        <f>[37]Agosto!$J$16</f>
        <v>38.519999999999996</v>
      </c>
      <c r="N41" s="15">
        <f>[37]Agosto!$J$17</f>
        <v>43.92</v>
      </c>
      <c r="O41" s="15">
        <f>[37]Agosto!$J$18</f>
        <v>39.24</v>
      </c>
      <c r="P41" s="15">
        <f>[37]Agosto!$J$19</f>
        <v>30.6</v>
      </c>
      <c r="Q41" s="15">
        <f>[37]Agosto!$J$20</f>
        <v>35.28</v>
      </c>
      <c r="R41" s="15">
        <f>[37]Agosto!$J$21</f>
        <v>36.36</v>
      </c>
      <c r="S41" s="15">
        <f>[37]Agosto!$J$22</f>
        <v>44.28</v>
      </c>
      <c r="T41" s="15">
        <f>[37]Agosto!$J$23</f>
        <v>46.800000000000004</v>
      </c>
      <c r="U41" s="15">
        <f>[37]Agosto!$J$24</f>
        <v>33.480000000000004</v>
      </c>
      <c r="V41" s="15">
        <f>[37]Agosto!$J$25</f>
        <v>32.4</v>
      </c>
      <c r="W41" s="15">
        <f>[37]Agosto!$J$26</f>
        <v>20.88</v>
      </c>
      <c r="X41" s="15">
        <f>[37]Agosto!$J$27</f>
        <v>36</v>
      </c>
      <c r="Y41" s="15">
        <f>[37]Agosto!$J$28</f>
        <v>63</v>
      </c>
      <c r="Z41" s="15">
        <f>[37]Agosto!$J$29</f>
        <v>50.04</v>
      </c>
      <c r="AA41" s="15">
        <f>[37]Agosto!$J$30</f>
        <v>34.56</v>
      </c>
      <c r="AB41" s="15">
        <f>[37]Agosto!$J$31</f>
        <v>31.680000000000003</v>
      </c>
      <c r="AC41" s="15">
        <f>[37]Agosto!$J$32</f>
        <v>43.2</v>
      </c>
      <c r="AD41" s="15">
        <f>[37]Agosto!$J$33</f>
        <v>53.64</v>
      </c>
      <c r="AE41" s="15">
        <f>[37]Agosto!$J$34</f>
        <v>44.28</v>
      </c>
      <c r="AF41" s="15">
        <f>[37]Agosto!$J$35</f>
        <v>81</v>
      </c>
      <c r="AG41" s="22">
        <f t="shared" si="8"/>
        <v>81</v>
      </c>
      <c r="AH41" s="100">
        <f t="shared" si="7"/>
        <v>36.87096774193548</v>
      </c>
    </row>
    <row r="42" spans="1:34" ht="17.100000000000001" customHeight="1" x14ac:dyDescent="0.2">
      <c r="A42" s="89" t="s">
        <v>154</v>
      </c>
      <c r="B42" s="15">
        <f>[38]Agosto!$J$5</f>
        <v>34.56</v>
      </c>
      <c r="C42" s="15">
        <f>[38]Agosto!$J$6</f>
        <v>25.92</v>
      </c>
      <c r="D42" s="15">
        <f>[38]Agosto!$J$7</f>
        <v>32.76</v>
      </c>
      <c r="E42" s="15">
        <f>[38]Agosto!$J$8</f>
        <v>18.720000000000002</v>
      </c>
      <c r="F42" s="15">
        <f>[38]Agosto!$J$9</f>
        <v>21.6</v>
      </c>
      <c r="G42" s="15">
        <f>[38]Agosto!$J$10</f>
        <v>23.759999999999998</v>
      </c>
      <c r="H42" s="15">
        <f>[38]Agosto!$J$11</f>
        <v>37.080000000000005</v>
      </c>
      <c r="I42" s="15">
        <f>[38]Agosto!$J$12</f>
        <v>29.52</v>
      </c>
      <c r="J42" s="15">
        <f>[38]Agosto!$J$13</f>
        <v>39.96</v>
      </c>
      <c r="K42" s="15">
        <f>[38]Agosto!$J$14</f>
        <v>23.759999999999998</v>
      </c>
      <c r="L42" s="15">
        <f>[38]Agosto!$J$15</f>
        <v>25.56</v>
      </c>
      <c r="M42" s="15">
        <f>[38]Agosto!$J$16</f>
        <v>23.759999999999998</v>
      </c>
      <c r="N42" s="15">
        <f>[38]Agosto!$J$17</f>
        <v>26.64</v>
      </c>
      <c r="O42" s="15">
        <f>[38]Agosto!$J$18</f>
        <v>29.880000000000003</v>
      </c>
      <c r="P42" s="15">
        <f>[38]Agosto!$J$19</f>
        <v>27.720000000000002</v>
      </c>
      <c r="Q42" s="15">
        <f>[38]Agosto!$J$20</f>
        <v>19.8</v>
      </c>
      <c r="R42" s="15">
        <f>[38]Agosto!$J$21</f>
        <v>34.92</v>
      </c>
      <c r="S42" s="15">
        <f>[38]Agosto!$J$22</f>
        <v>32.4</v>
      </c>
      <c r="T42" s="15">
        <f>[38]Agosto!$J$23</f>
        <v>29.16</v>
      </c>
      <c r="U42" s="15">
        <f>[38]Agosto!$J$24</f>
        <v>39.6</v>
      </c>
      <c r="V42" s="15">
        <f>[38]Agosto!$J$25</f>
        <v>37.440000000000005</v>
      </c>
      <c r="W42" s="15">
        <f>[38]Agosto!$J$26</f>
        <v>24.12</v>
      </c>
      <c r="X42" s="15">
        <f>[38]Agosto!$J$27</f>
        <v>28.8</v>
      </c>
      <c r="Y42" s="15">
        <f>[38]Agosto!$J$28</f>
        <v>58.680000000000007</v>
      </c>
      <c r="Z42" s="15">
        <f>[38]Agosto!$J$29</f>
        <v>54.72</v>
      </c>
      <c r="AA42" s="15">
        <f>[38]Agosto!$J$30</f>
        <v>35.28</v>
      </c>
      <c r="AB42" s="15">
        <f>[38]Agosto!$J$31</f>
        <v>29.52</v>
      </c>
      <c r="AC42" s="15">
        <f>[38]Agosto!$J$32</f>
        <v>39.24</v>
      </c>
      <c r="AD42" s="15">
        <f>[38]Agosto!$J$33</f>
        <v>35.28</v>
      </c>
      <c r="AE42" s="15">
        <f>[38]Agosto!$J$34</f>
        <v>38.880000000000003</v>
      </c>
      <c r="AF42" s="15">
        <f>[38]Agosto!$J$35</f>
        <v>40.680000000000007</v>
      </c>
      <c r="AG42" s="22">
        <f>MAX(B42:AF42)</f>
        <v>58.680000000000007</v>
      </c>
      <c r="AH42" s="100">
        <f t="shared" si="7"/>
        <v>32.249032258064517</v>
      </c>
    </row>
    <row r="43" spans="1:34" ht="17.100000000000001" customHeight="1" x14ac:dyDescent="0.2">
      <c r="A43" s="89" t="s">
        <v>155</v>
      </c>
      <c r="B43" s="15">
        <f>[39]Agosto!$J$5</f>
        <v>30.6</v>
      </c>
      <c r="C43" s="15">
        <f>[39]Agosto!$J$6</f>
        <v>31.680000000000003</v>
      </c>
      <c r="D43" s="15">
        <f>[39]Agosto!$J$7</f>
        <v>28.08</v>
      </c>
      <c r="E43" s="15">
        <f>[39]Agosto!$J$8</f>
        <v>23.759999999999998</v>
      </c>
      <c r="F43" s="15">
        <f>[39]Agosto!$J$9</f>
        <v>28.8</v>
      </c>
      <c r="G43" s="15">
        <f>[39]Agosto!$J$10</f>
        <v>25.2</v>
      </c>
      <c r="H43" s="15">
        <f>[39]Agosto!$J$11</f>
        <v>40.32</v>
      </c>
      <c r="I43" s="15">
        <f>[39]Agosto!$J$12</f>
        <v>37.800000000000004</v>
      </c>
      <c r="J43" s="15">
        <f>[39]Agosto!$J$13</f>
        <v>51.84</v>
      </c>
      <c r="K43" s="15">
        <f>[39]Agosto!$J$14</f>
        <v>27.36</v>
      </c>
      <c r="L43" s="15">
        <f>[39]Agosto!$J$15</f>
        <v>20.16</v>
      </c>
      <c r="M43" s="15">
        <f>[39]Agosto!$J$16</f>
        <v>27</v>
      </c>
      <c r="N43" s="15">
        <f>[39]Agosto!$J$17</f>
        <v>41.4</v>
      </c>
      <c r="O43" s="15">
        <f>[39]Agosto!$J$18</f>
        <v>39.6</v>
      </c>
      <c r="P43" s="15">
        <f>[39]Agosto!$J$19</f>
        <v>46.440000000000005</v>
      </c>
      <c r="Q43" s="15">
        <f>[39]Agosto!$J$20</f>
        <v>29.52</v>
      </c>
      <c r="R43" s="15">
        <f>[39]Agosto!$J$21</f>
        <v>38.880000000000003</v>
      </c>
      <c r="S43" s="15">
        <f>[39]Agosto!$J$22</f>
        <v>38.880000000000003</v>
      </c>
      <c r="T43" s="15">
        <f>[39]Agosto!$J$23</f>
        <v>39.24</v>
      </c>
      <c r="U43" s="15">
        <f>[39]Agosto!$J$24</f>
        <v>43.2</v>
      </c>
      <c r="V43" s="15">
        <f>[39]Agosto!$J$25</f>
        <v>45.36</v>
      </c>
      <c r="W43" s="15">
        <f>[39]Agosto!$J$26</f>
        <v>37.800000000000004</v>
      </c>
      <c r="X43" s="15">
        <f>[39]Agosto!$J$27</f>
        <v>38.880000000000003</v>
      </c>
      <c r="Y43" s="15">
        <f>[39]Agosto!$J$28</f>
        <v>65.88000000000001</v>
      </c>
      <c r="Z43" s="15">
        <f>[39]Agosto!$J$29</f>
        <v>62.639999999999993</v>
      </c>
      <c r="AA43" s="15">
        <f>[39]Agosto!$J$30</f>
        <v>42.480000000000004</v>
      </c>
      <c r="AB43" s="15">
        <f>[39]Agosto!$J$31</f>
        <v>35.28</v>
      </c>
      <c r="AC43" s="15">
        <f>[39]Agosto!$J$32</f>
        <v>41.4</v>
      </c>
      <c r="AD43" s="15">
        <f>[39]Agosto!$J$33</f>
        <v>52.2</v>
      </c>
      <c r="AE43" s="15">
        <f>[39]Agosto!$J$34</f>
        <v>53.28</v>
      </c>
      <c r="AF43" s="15">
        <f>[39]Agosto!$J$35</f>
        <v>47.519999999999996</v>
      </c>
      <c r="AG43" s="22">
        <f t="shared" si="8"/>
        <v>65.88000000000001</v>
      </c>
      <c r="AH43" s="100">
        <f t="shared" si="7"/>
        <v>39.112258064516126</v>
      </c>
    </row>
    <row r="44" spans="1:34" ht="17.100000000000001" customHeight="1" x14ac:dyDescent="0.2">
      <c r="A44" s="89" t="s">
        <v>156</v>
      </c>
      <c r="B44" s="15">
        <f>[40]Agosto!$J$5</f>
        <v>17.28</v>
      </c>
      <c r="C44" s="15">
        <f>[40]Agosto!$J$6</f>
        <v>28.08</v>
      </c>
      <c r="D44" s="15">
        <f>[40]Agosto!$J$7</f>
        <v>27.36</v>
      </c>
      <c r="E44" s="15">
        <f>[40]Agosto!$J$8</f>
        <v>25.2</v>
      </c>
      <c r="F44" s="15">
        <f>[40]Agosto!$J$9</f>
        <v>21.240000000000002</v>
      </c>
      <c r="G44" s="15">
        <f>[40]Agosto!$J$10</f>
        <v>21.6</v>
      </c>
      <c r="H44" s="15">
        <f>[40]Agosto!$J$11</f>
        <v>36.36</v>
      </c>
      <c r="I44" s="15">
        <f>[40]Agosto!$J$12</f>
        <v>42.480000000000004</v>
      </c>
      <c r="J44" s="15">
        <f>[40]Agosto!$J$13</f>
        <v>37.440000000000005</v>
      </c>
      <c r="K44" s="15">
        <f>[40]Agosto!$J$14</f>
        <v>19.8</v>
      </c>
      <c r="L44" s="15">
        <f>[40]Agosto!$J$15</f>
        <v>17.64</v>
      </c>
      <c r="M44" s="15">
        <f>[40]Agosto!$J$16</f>
        <v>25.56</v>
      </c>
      <c r="N44" s="15">
        <f>[40]Agosto!$J$17</f>
        <v>44.28</v>
      </c>
      <c r="O44" s="15">
        <f>[40]Agosto!$J$18</f>
        <v>30.96</v>
      </c>
      <c r="P44" s="15">
        <f>[40]Agosto!$J$19</f>
        <v>22.68</v>
      </c>
      <c r="Q44" s="15">
        <f>[40]Agosto!$J$20</f>
        <v>45</v>
      </c>
      <c r="R44" s="15">
        <f>[40]Agosto!$J$21</f>
        <v>33.840000000000003</v>
      </c>
      <c r="S44" s="15">
        <f>[40]Agosto!$J$22</f>
        <v>41.4</v>
      </c>
      <c r="T44" s="15">
        <f>[40]Agosto!$J$23</f>
        <v>30.96</v>
      </c>
      <c r="U44" s="15">
        <f>[40]Agosto!$J$24</f>
        <v>28.8</v>
      </c>
      <c r="V44" s="15">
        <f>[40]Agosto!$J$25</f>
        <v>33.119999999999997</v>
      </c>
      <c r="W44" s="15">
        <f>[40]Agosto!$J$26</f>
        <v>27.720000000000002</v>
      </c>
      <c r="X44" s="15">
        <f>[40]Agosto!$J$27</f>
        <v>32.76</v>
      </c>
      <c r="Y44" s="15">
        <f>[40]Agosto!$J$28</f>
        <v>51.12</v>
      </c>
      <c r="Z44" s="15">
        <f>[40]Agosto!$J$29</f>
        <v>47.519999999999996</v>
      </c>
      <c r="AA44" s="15">
        <f>[40]Agosto!$J$30</f>
        <v>32.76</v>
      </c>
      <c r="AB44" s="15">
        <f>[40]Agosto!$J$31</f>
        <v>29.16</v>
      </c>
      <c r="AC44" s="15">
        <f>[40]Agosto!$J$32</f>
        <v>42.12</v>
      </c>
      <c r="AD44" s="15">
        <f>[40]Agosto!$J$33</f>
        <v>37.080000000000005</v>
      </c>
      <c r="AE44" s="15">
        <f>[40]Agosto!$J$34</f>
        <v>40.32</v>
      </c>
      <c r="AF44" s="15">
        <f>[40]Agosto!$J$35</f>
        <v>42.480000000000004</v>
      </c>
      <c r="AG44" s="22">
        <f t="shared" si="8"/>
        <v>51.12</v>
      </c>
      <c r="AH44" s="100">
        <f t="shared" si="7"/>
        <v>32.713548387096779</v>
      </c>
    </row>
    <row r="45" spans="1:34" ht="17.100000000000001" customHeight="1" x14ac:dyDescent="0.2">
      <c r="A45" s="89" t="s">
        <v>157</v>
      </c>
      <c r="B45" s="15">
        <f>[41]Agosto!$J$5</f>
        <v>21.240000000000002</v>
      </c>
      <c r="C45" s="15">
        <f>[41]Agosto!$J$6</f>
        <v>34.200000000000003</v>
      </c>
      <c r="D45" s="15">
        <f>[41]Agosto!$J$7</f>
        <v>39.24</v>
      </c>
      <c r="E45" s="15">
        <f>[41]Agosto!$J$8</f>
        <v>27.36</v>
      </c>
      <c r="F45" s="15">
        <f>[41]Agosto!$J$9</f>
        <v>18.720000000000002</v>
      </c>
      <c r="G45" s="15">
        <f>[41]Agosto!$J$10</f>
        <v>18.36</v>
      </c>
      <c r="H45" s="15">
        <f>[41]Agosto!$J$11</f>
        <v>29.880000000000003</v>
      </c>
      <c r="I45" s="15">
        <f>[41]Agosto!$J$12</f>
        <v>37.800000000000004</v>
      </c>
      <c r="J45" s="15">
        <f>[41]Agosto!$J$13</f>
        <v>0</v>
      </c>
      <c r="K45" s="15">
        <f>[41]Agosto!$J$14</f>
        <v>0</v>
      </c>
      <c r="L45" s="15">
        <f>[41]Agosto!$J$15</f>
        <v>0</v>
      </c>
      <c r="M45" s="15">
        <f>[41]Agosto!$J$16</f>
        <v>0</v>
      </c>
      <c r="N45" s="15">
        <f>[41]Agosto!$J$17</f>
        <v>0</v>
      </c>
      <c r="O45" s="15">
        <f>[41]Agosto!$J$18</f>
        <v>0</v>
      </c>
      <c r="P45" s="15">
        <f>[41]Agosto!$J$19</f>
        <v>0</v>
      </c>
      <c r="Q45" s="15">
        <f>[41]Agosto!$J$20</f>
        <v>0</v>
      </c>
      <c r="R45" s="15">
        <f>[41]Agosto!$J$21</f>
        <v>0</v>
      </c>
      <c r="S45" s="15">
        <f>[41]Agosto!$J$22</f>
        <v>0</v>
      </c>
      <c r="T45" s="15">
        <f>[41]Agosto!$J$23</f>
        <v>0</v>
      </c>
      <c r="U45" s="15">
        <f>[41]Agosto!$J$24</f>
        <v>0</v>
      </c>
      <c r="V45" s="15">
        <f>[41]Agosto!$J$25</f>
        <v>34.56</v>
      </c>
      <c r="W45" s="15">
        <f>[41]Agosto!$J$26</f>
        <v>36</v>
      </c>
      <c r="X45" s="15">
        <f>[41]Agosto!$J$27</f>
        <v>32.4</v>
      </c>
      <c r="Y45" s="15">
        <f>[41]Agosto!$J$28</f>
        <v>57.6</v>
      </c>
      <c r="Z45" s="15">
        <f>[41]Agosto!$J$29</f>
        <v>87.84</v>
      </c>
      <c r="AA45" s="15">
        <f>[41]Agosto!$J$30</f>
        <v>31.319999999999997</v>
      </c>
      <c r="AB45" s="15">
        <f>[41]Agosto!$J$31</f>
        <v>30.6</v>
      </c>
      <c r="AC45" s="15">
        <f>[41]Agosto!$J$32</f>
        <v>38.880000000000003</v>
      </c>
      <c r="AD45" s="15">
        <f>[41]Agosto!$J$33</f>
        <v>40.32</v>
      </c>
      <c r="AE45" s="15">
        <f>[41]Agosto!$J$34</f>
        <v>44.64</v>
      </c>
      <c r="AF45" s="15">
        <f>[41]Agosto!$J$35</f>
        <v>40.32</v>
      </c>
      <c r="AG45" s="22">
        <f t="shared" si="8"/>
        <v>87.84</v>
      </c>
      <c r="AH45" s="100">
        <f t="shared" si="7"/>
        <v>22.621935483870971</v>
      </c>
    </row>
    <row r="46" spans="1:34" ht="17.100000000000001" customHeight="1" x14ac:dyDescent="0.2">
      <c r="A46" s="89" t="s">
        <v>158</v>
      </c>
      <c r="B46" s="15">
        <f>[42]Agosto!$J$5</f>
        <v>16.2</v>
      </c>
      <c r="C46" s="15">
        <f>[42]Agosto!$J$6</f>
        <v>19.079999999999998</v>
      </c>
      <c r="D46" s="15">
        <f>[42]Agosto!$J$7</f>
        <v>32.76</v>
      </c>
      <c r="E46" s="15">
        <f>[42]Agosto!$J$8</f>
        <v>35.28</v>
      </c>
      <c r="F46" s="15">
        <f>[42]Agosto!$J$9</f>
        <v>33.480000000000004</v>
      </c>
      <c r="G46" s="15">
        <f>[42]Agosto!$J$10</f>
        <v>23.400000000000002</v>
      </c>
      <c r="H46" s="15">
        <f>[42]Agosto!$J$11</f>
        <v>19.440000000000001</v>
      </c>
      <c r="I46" s="15">
        <f>[42]Agosto!$J$12</f>
        <v>30.6</v>
      </c>
      <c r="J46" s="15">
        <f>[42]Agosto!$J$13</f>
        <v>30.240000000000002</v>
      </c>
      <c r="K46" s="15">
        <f>[42]Agosto!$J$14</f>
        <v>24.48</v>
      </c>
      <c r="L46" s="15">
        <f>[42]Agosto!$J$15</f>
        <v>23.040000000000003</v>
      </c>
      <c r="M46" s="15">
        <f>[42]Agosto!$J$16</f>
        <v>21.96</v>
      </c>
      <c r="N46" s="15">
        <f>[42]Agosto!$J$17</f>
        <v>18.720000000000002</v>
      </c>
      <c r="O46" s="15">
        <f>[42]Agosto!$J$18</f>
        <v>28.08</v>
      </c>
      <c r="P46" s="15">
        <f>[42]Agosto!$J$19</f>
        <v>31.680000000000003</v>
      </c>
      <c r="Q46" s="15">
        <f>[42]Agosto!$J$20</f>
        <v>30.6</v>
      </c>
      <c r="R46" s="15">
        <f>[42]Agosto!$J$21</f>
        <v>30.6</v>
      </c>
      <c r="S46" s="15">
        <f>[42]Agosto!$J$22</f>
        <v>20.16</v>
      </c>
      <c r="T46" s="15">
        <f>[42]Agosto!$J$23</f>
        <v>29.880000000000003</v>
      </c>
      <c r="U46" s="15">
        <f>[42]Agosto!$J$24</f>
        <v>34.200000000000003</v>
      </c>
      <c r="V46" s="15">
        <f>[42]Agosto!$J$25</f>
        <v>25.92</v>
      </c>
      <c r="W46" s="15">
        <f>[42]Agosto!$J$26</f>
        <v>29.52</v>
      </c>
      <c r="X46" s="15">
        <f>[42]Agosto!$J$27</f>
        <v>29.16</v>
      </c>
      <c r="Y46" s="15">
        <f>[42]Agosto!$J$28</f>
        <v>45.72</v>
      </c>
      <c r="Z46" s="15">
        <f>[42]Agosto!$J$29</f>
        <v>36.72</v>
      </c>
      <c r="AA46" s="15">
        <f>[42]Agosto!$J$30</f>
        <v>39.6</v>
      </c>
      <c r="AB46" s="15">
        <f>[42]Agosto!$J$31</f>
        <v>20.16</v>
      </c>
      <c r="AC46" s="15">
        <f>[42]Agosto!$J$32</f>
        <v>28.44</v>
      </c>
      <c r="AD46" s="15">
        <f>[42]Agosto!$J$33</f>
        <v>30.240000000000002</v>
      </c>
      <c r="AE46" s="15">
        <f>[42]Agosto!$J$34</f>
        <v>34.56</v>
      </c>
      <c r="AF46" s="15">
        <f>[42]Agosto!$J$35</f>
        <v>39.96</v>
      </c>
      <c r="AG46" s="22">
        <f>MAX(B46:AF46)</f>
        <v>45.72</v>
      </c>
      <c r="AH46" s="100">
        <f t="shared" si="7"/>
        <v>28.834838709677424</v>
      </c>
    </row>
    <row r="47" spans="1:34" ht="17.100000000000001" customHeight="1" x14ac:dyDescent="0.2">
      <c r="A47" s="89" t="s">
        <v>159</v>
      </c>
      <c r="B47" s="15">
        <f>[43]Agosto!$J$5</f>
        <v>19.079999999999998</v>
      </c>
      <c r="C47" s="15">
        <f>[43]Agosto!$J$6</f>
        <v>22.32</v>
      </c>
      <c r="D47" s="15">
        <f>[43]Agosto!$J$7</f>
        <v>34.92</v>
      </c>
      <c r="E47" s="15">
        <f>[43]Agosto!$J$8</f>
        <v>29.880000000000003</v>
      </c>
      <c r="F47" s="15">
        <f>[43]Agosto!$J$9</f>
        <v>32.76</v>
      </c>
      <c r="G47" s="15">
        <f>[43]Agosto!$J$10</f>
        <v>37.440000000000005</v>
      </c>
      <c r="H47" s="15">
        <f>[43]Agosto!$J$11</f>
        <v>22.68</v>
      </c>
      <c r="I47" s="15">
        <f>[43]Agosto!$J$12</f>
        <v>37.080000000000005</v>
      </c>
      <c r="J47" s="15">
        <f>[43]Agosto!$J$13</f>
        <v>44.64</v>
      </c>
      <c r="K47" s="15">
        <f>[43]Agosto!$J$14</f>
        <v>28.8</v>
      </c>
      <c r="L47" s="15">
        <f>[43]Agosto!$J$15</f>
        <v>19.8</v>
      </c>
      <c r="M47" s="15">
        <f>[43]Agosto!$J$16</f>
        <v>18</v>
      </c>
      <c r="N47" s="15">
        <f>[43]Agosto!$J$17</f>
        <v>27.36</v>
      </c>
      <c r="O47" s="15">
        <f>[43]Agosto!$J$18</f>
        <v>19.079999999999998</v>
      </c>
      <c r="P47" s="15">
        <f>[43]Agosto!$J$19</f>
        <v>27.36</v>
      </c>
      <c r="Q47" s="15">
        <f>[43]Agosto!$J$20</f>
        <v>34.200000000000003</v>
      </c>
      <c r="R47" s="15">
        <f>[43]Agosto!$J$21</f>
        <v>29.52</v>
      </c>
      <c r="S47" s="15">
        <f>[43]Agosto!$J$22</f>
        <v>29.16</v>
      </c>
      <c r="T47" s="15">
        <f>[43]Agosto!$J$23</f>
        <v>30.240000000000002</v>
      </c>
      <c r="U47" s="15">
        <f>[43]Agosto!$J$24</f>
        <v>33.840000000000003</v>
      </c>
      <c r="V47" s="15">
        <f>[43]Agosto!$J$25</f>
        <v>27</v>
      </c>
      <c r="W47" s="15">
        <f>[43]Agosto!$J$26</f>
        <v>34.200000000000003</v>
      </c>
      <c r="X47" s="15">
        <f>[43]Agosto!$J$27</f>
        <v>25.2</v>
      </c>
      <c r="Y47" s="15">
        <f>[43]Agosto!$J$28</f>
        <v>43.2</v>
      </c>
      <c r="Z47" s="15">
        <f>[43]Agosto!$J$29</f>
        <v>68.760000000000005</v>
      </c>
      <c r="AA47" s="15">
        <f>[43]Agosto!$J$30</f>
        <v>34.56</v>
      </c>
      <c r="AB47" s="15">
        <f>[43]Agosto!$J$31</f>
        <v>23.759999999999998</v>
      </c>
      <c r="AC47" s="15">
        <f>[43]Agosto!$J$32</f>
        <v>27</v>
      </c>
      <c r="AD47" s="15">
        <f>[43]Agosto!$J$33</f>
        <v>30.6</v>
      </c>
      <c r="AE47" s="15">
        <f>[43]Agosto!$J$34</f>
        <v>37.440000000000005</v>
      </c>
      <c r="AF47" s="15">
        <f>[43]Agosto!$J$35</f>
        <v>37.080000000000005</v>
      </c>
      <c r="AG47" s="22">
        <f>MAX(B47:AF47)</f>
        <v>68.760000000000005</v>
      </c>
      <c r="AH47" s="100">
        <f t="shared" si="7"/>
        <v>31.192258064516139</v>
      </c>
    </row>
    <row r="48" spans="1:34" ht="17.100000000000001" customHeight="1" x14ac:dyDescent="0.2">
      <c r="A48" s="89" t="s">
        <v>160</v>
      </c>
      <c r="B48" s="15">
        <f>[44]Agosto!$J$5</f>
        <v>27</v>
      </c>
      <c r="C48" s="15">
        <f>[44]Agosto!$J$6</f>
        <v>30.6</v>
      </c>
      <c r="D48" s="15">
        <f>[44]Agosto!$J$7</f>
        <v>41.04</v>
      </c>
      <c r="E48" s="15">
        <f>[44]Agosto!$J$8</f>
        <v>38.159999999999997</v>
      </c>
      <c r="F48" s="15">
        <f>[44]Agosto!$J$9</f>
        <v>34.56</v>
      </c>
      <c r="G48" s="15">
        <f>[44]Agosto!$J$10</f>
        <v>38.159999999999997</v>
      </c>
      <c r="H48" s="15">
        <f>[44]Agosto!$J$11</f>
        <v>32.76</v>
      </c>
      <c r="I48" s="15">
        <f>[44]Agosto!$J$12</f>
        <v>38.159999999999997</v>
      </c>
      <c r="J48" s="15">
        <f>[44]Agosto!$J$13</f>
        <v>45</v>
      </c>
      <c r="K48" s="15">
        <f>[44]Agosto!$J$14</f>
        <v>28.8</v>
      </c>
      <c r="L48" s="15">
        <f>[44]Agosto!$J$15</f>
        <v>25.92</v>
      </c>
      <c r="M48" s="15">
        <f>[44]Agosto!$J$16</f>
        <v>31.319999999999997</v>
      </c>
      <c r="N48" s="15">
        <f>[44]Agosto!$J$17</f>
        <v>28.8</v>
      </c>
      <c r="O48" s="15">
        <f>[44]Agosto!$J$18</f>
        <v>28.44</v>
      </c>
      <c r="P48" s="15">
        <f>[44]Agosto!$J$19</f>
        <v>25.2</v>
      </c>
      <c r="Q48" s="15">
        <f>[44]Agosto!$J$20</f>
        <v>38.159999999999997</v>
      </c>
      <c r="R48" s="15">
        <f>[44]Agosto!$J$21</f>
        <v>38.159999999999997</v>
      </c>
      <c r="S48" s="15">
        <f>[44]Agosto!$J$22</f>
        <v>43.56</v>
      </c>
      <c r="T48" s="15">
        <f>[44]Agosto!$J$23</f>
        <v>33.840000000000003</v>
      </c>
      <c r="U48" s="15">
        <f>[44]Agosto!$J$24</f>
        <v>30.6</v>
      </c>
      <c r="V48" s="15">
        <f>[44]Agosto!$J$25</f>
        <v>36.72</v>
      </c>
      <c r="W48" s="15">
        <f>[44]Agosto!$J$26</f>
        <v>29.16</v>
      </c>
      <c r="X48" s="15">
        <f>[44]Agosto!$J$27</f>
        <v>37.440000000000005</v>
      </c>
      <c r="Y48" s="15">
        <f>[44]Agosto!$J$28</f>
        <v>39.6</v>
      </c>
      <c r="Z48" s="15">
        <f>[44]Agosto!$J$29</f>
        <v>48.6</v>
      </c>
      <c r="AA48" s="15">
        <f>[44]Agosto!$J$30</f>
        <v>46.080000000000005</v>
      </c>
      <c r="AB48" s="15">
        <f>[44]Agosto!$J$31</f>
        <v>39.96</v>
      </c>
      <c r="AC48" s="15">
        <f>[44]Agosto!$J$32</f>
        <v>47.16</v>
      </c>
      <c r="AD48" s="15">
        <f>[44]Agosto!$J$33</f>
        <v>36.36</v>
      </c>
      <c r="AE48" s="15">
        <f>[44]Agosto!$J$34</f>
        <v>37.440000000000005</v>
      </c>
      <c r="AF48" s="15">
        <f>[44]Agosto!$J$35</f>
        <v>36</v>
      </c>
      <c r="AG48" s="22">
        <f>MAX(B48:AF48)</f>
        <v>48.6</v>
      </c>
      <c r="AH48" s="100">
        <f t="shared" si="7"/>
        <v>35.895483870967752</v>
      </c>
    </row>
    <row r="49" spans="1:35" ht="17.100000000000001" customHeight="1" x14ac:dyDescent="0.2">
      <c r="A49" s="89" t="s">
        <v>161</v>
      </c>
      <c r="B49" s="15">
        <f>[45]Agosto!$J$5</f>
        <v>18.36</v>
      </c>
      <c r="C49" s="15">
        <f>[45]Agosto!$J$6</f>
        <v>29.52</v>
      </c>
      <c r="D49" s="15">
        <f>[45]Agosto!$J$7</f>
        <v>38.519999999999996</v>
      </c>
      <c r="E49" s="15">
        <f>[45]Agosto!$J$8</f>
        <v>44.64</v>
      </c>
      <c r="F49" s="15">
        <f>[45]Agosto!$J$9</f>
        <v>30.96</v>
      </c>
      <c r="G49" s="15">
        <f>[45]Agosto!$J$10</f>
        <v>33.480000000000004</v>
      </c>
      <c r="H49" s="15">
        <f>[45]Agosto!$J$11</f>
        <v>23.759999999999998</v>
      </c>
      <c r="I49" s="15">
        <f>[45]Agosto!$J$12</f>
        <v>51.84</v>
      </c>
      <c r="J49" s="15">
        <f>[45]Agosto!$J$13</f>
        <v>36</v>
      </c>
      <c r="K49" s="15">
        <f>[45]Agosto!$J$14</f>
        <v>24.48</v>
      </c>
      <c r="L49" s="15">
        <f>[45]Agosto!$J$15</f>
        <v>28.44</v>
      </c>
      <c r="M49" s="15">
        <f>[45]Agosto!$J$16</f>
        <v>20.52</v>
      </c>
      <c r="N49" s="15">
        <f>[45]Agosto!$J$17</f>
        <v>28.44</v>
      </c>
      <c r="O49" s="15">
        <f>[45]Agosto!$J$18</f>
        <v>21.6</v>
      </c>
      <c r="P49" s="15">
        <f>[45]Agosto!$J$19</f>
        <v>27</v>
      </c>
      <c r="Q49" s="15">
        <f>[45]Agosto!$J$20</f>
        <v>37.080000000000005</v>
      </c>
      <c r="R49" s="15">
        <f>[45]Agosto!$J$21</f>
        <v>27</v>
      </c>
      <c r="S49" s="15">
        <f>[45]Agosto!$J$22</f>
        <v>31.319999999999997</v>
      </c>
      <c r="T49" s="15">
        <f>[45]Agosto!$J$23</f>
        <v>30.96</v>
      </c>
      <c r="U49" s="15">
        <f>[45]Agosto!$J$24</f>
        <v>33.119999999999997</v>
      </c>
      <c r="V49" s="15">
        <f>[45]Agosto!$J$25</f>
        <v>28.08</v>
      </c>
      <c r="W49" s="15">
        <f>[45]Agosto!$J$26</f>
        <v>30.240000000000002</v>
      </c>
      <c r="X49" s="15">
        <f>[45]Agosto!$J$27</f>
        <v>30.240000000000002</v>
      </c>
      <c r="Y49" s="15">
        <f>[45]Agosto!$J$28</f>
        <v>50.76</v>
      </c>
      <c r="Z49" s="15">
        <f>[45]Agosto!$J$29</f>
        <v>38.880000000000003</v>
      </c>
      <c r="AA49" s="15">
        <f>[45]Agosto!$J$30</f>
        <v>32.04</v>
      </c>
      <c r="AB49" s="15">
        <f>[45]Agosto!$J$31</f>
        <v>32.76</v>
      </c>
      <c r="AC49" s="15">
        <f>[45]Agosto!$J$32</f>
        <v>36.72</v>
      </c>
      <c r="AD49" s="15">
        <f>[45]Agosto!$J$33</f>
        <v>33.840000000000003</v>
      </c>
      <c r="AE49" s="15">
        <f>[45]Agosto!$J$34</f>
        <v>41.4</v>
      </c>
      <c r="AF49" s="15">
        <f>[45]Agosto!$J$35</f>
        <v>41.4</v>
      </c>
      <c r="AG49" s="22">
        <f>MAX(B49:AF49)</f>
        <v>51.84</v>
      </c>
      <c r="AH49" s="100">
        <f t="shared" si="7"/>
        <v>32.690322580645166</v>
      </c>
    </row>
    <row r="50" spans="1:35" s="5" customFormat="1" ht="17.100000000000001" customHeight="1" x14ac:dyDescent="0.2">
      <c r="A50" s="92" t="s">
        <v>33</v>
      </c>
      <c r="B50" s="19">
        <f t="shared" ref="B50:AG50" si="9">MAX(B5:B49)</f>
        <v>34.56</v>
      </c>
      <c r="C50" s="19">
        <f t="shared" si="9"/>
        <v>37.080000000000005</v>
      </c>
      <c r="D50" s="19">
        <f t="shared" si="9"/>
        <v>69.48</v>
      </c>
      <c r="E50" s="19">
        <f t="shared" si="9"/>
        <v>44.64</v>
      </c>
      <c r="F50" s="19">
        <f t="shared" si="9"/>
        <v>40.680000000000007</v>
      </c>
      <c r="G50" s="19">
        <f t="shared" si="9"/>
        <v>52.2</v>
      </c>
      <c r="H50" s="19">
        <f t="shared" si="9"/>
        <v>49.32</v>
      </c>
      <c r="I50" s="19">
        <f t="shared" si="9"/>
        <v>63.360000000000007</v>
      </c>
      <c r="J50" s="19">
        <f t="shared" si="9"/>
        <v>52.92</v>
      </c>
      <c r="K50" s="19">
        <f t="shared" si="9"/>
        <v>39.96</v>
      </c>
      <c r="L50" s="19">
        <f t="shared" si="9"/>
        <v>32.04</v>
      </c>
      <c r="M50" s="19">
        <f t="shared" si="9"/>
        <v>38.519999999999996</v>
      </c>
      <c r="N50" s="19">
        <f t="shared" si="9"/>
        <v>44.28</v>
      </c>
      <c r="O50" s="19">
        <f t="shared" si="9"/>
        <v>65.52</v>
      </c>
      <c r="P50" s="19">
        <f t="shared" si="9"/>
        <v>51.84</v>
      </c>
      <c r="Q50" s="19">
        <f t="shared" si="9"/>
        <v>48.24</v>
      </c>
      <c r="R50" s="19">
        <f t="shared" si="9"/>
        <v>42.480000000000004</v>
      </c>
      <c r="S50" s="19">
        <f t="shared" si="9"/>
        <v>56.16</v>
      </c>
      <c r="T50" s="19">
        <f t="shared" si="9"/>
        <v>65.160000000000011</v>
      </c>
      <c r="U50" s="19">
        <f t="shared" si="9"/>
        <v>62.639999999999993</v>
      </c>
      <c r="V50" s="19">
        <f t="shared" si="9"/>
        <v>45.36</v>
      </c>
      <c r="W50" s="19">
        <f t="shared" si="9"/>
        <v>42.84</v>
      </c>
      <c r="X50" s="19">
        <f t="shared" si="9"/>
        <v>48.24</v>
      </c>
      <c r="Y50" s="19">
        <f t="shared" si="9"/>
        <v>82.08</v>
      </c>
      <c r="Z50" s="19">
        <f t="shared" si="9"/>
        <v>89.28</v>
      </c>
      <c r="AA50" s="19">
        <f t="shared" si="9"/>
        <v>66.960000000000008</v>
      </c>
      <c r="AB50" s="19">
        <f t="shared" si="9"/>
        <v>41.4</v>
      </c>
      <c r="AC50" s="19">
        <f t="shared" si="9"/>
        <v>59.760000000000005</v>
      </c>
      <c r="AD50" s="19">
        <f t="shared" si="9"/>
        <v>58.32</v>
      </c>
      <c r="AE50" s="19">
        <f t="shared" si="9"/>
        <v>53.28</v>
      </c>
      <c r="AF50" s="19">
        <f t="shared" si="9"/>
        <v>81</v>
      </c>
      <c r="AG50" s="21">
        <f t="shared" si="9"/>
        <v>89.28</v>
      </c>
      <c r="AH50" s="103">
        <f>AVERAGE(AH5:AH49)</f>
        <v>32.690371837491398</v>
      </c>
    </row>
    <row r="51" spans="1:35" x14ac:dyDescent="0.2">
      <c r="A51" s="63"/>
      <c r="B51" s="64"/>
      <c r="C51" s="64"/>
      <c r="D51" s="64" t="s">
        <v>136</v>
      </c>
      <c r="E51" s="64"/>
      <c r="F51" s="64"/>
      <c r="G51" s="64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6"/>
      <c r="AE51" s="104" t="s">
        <v>51</v>
      </c>
      <c r="AF51" s="105"/>
      <c r="AG51" s="72"/>
      <c r="AH51" s="75"/>
    </row>
    <row r="52" spans="1:35" x14ac:dyDescent="0.2">
      <c r="A52" s="63"/>
      <c r="B52" s="65" t="s">
        <v>137</v>
      </c>
      <c r="C52" s="65"/>
      <c r="D52" s="65"/>
      <c r="E52" s="65"/>
      <c r="F52" s="65"/>
      <c r="G52" s="65"/>
      <c r="H52" s="65"/>
      <c r="I52" s="65"/>
      <c r="J52" s="79"/>
      <c r="K52" s="79"/>
      <c r="L52" s="79"/>
      <c r="M52" s="79" t="s">
        <v>49</v>
      </c>
      <c r="N52" s="79"/>
      <c r="O52" s="79"/>
      <c r="P52" s="79"/>
      <c r="Q52" s="79"/>
      <c r="R52" s="79"/>
      <c r="S52" s="79"/>
      <c r="T52" s="131" t="s">
        <v>132</v>
      </c>
      <c r="U52" s="131"/>
      <c r="V52" s="131"/>
      <c r="W52" s="131"/>
      <c r="X52" s="131"/>
      <c r="Y52" s="79"/>
      <c r="Z52" s="79"/>
      <c r="AA52" s="79"/>
      <c r="AB52" s="79"/>
      <c r="AC52" s="79"/>
      <c r="AD52" s="79"/>
      <c r="AE52" s="79"/>
      <c r="AF52" s="105"/>
      <c r="AG52" s="72"/>
      <c r="AH52" s="68"/>
    </row>
    <row r="53" spans="1:35" x14ac:dyDescent="0.2">
      <c r="A53" s="67"/>
      <c r="B53" s="79"/>
      <c r="C53" s="79"/>
      <c r="D53" s="79"/>
      <c r="E53" s="79"/>
      <c r="F53" s="79"/>
      <c r="G53" s="79"/>
      <c r="H53" s="79"/>
      <c r="I53" s="79"/>
      <c r="J53" s="80"/>
      <c r="K53" s="80"/>
      <c r="L53" s="80"/>
      <c r="M53" s="80" t="s">
        <v>50</v>
      </c>
      <c r="N53" s="80"/>
      <c r="O53" s="80"/>
      <c r="P53" s="80"/>
      <c r="Q53" s="79"/>
      <c r="R53" s="79"/>
      <c r="S53" s="79"/>
      <c r="T53" s="132" t="s">
        <v>133</v>
      </c>
      <c r="U53" s="132"/>
      <c r="V53" s="132"/>
      <c r="W53" s="132"/>
      <c r="X53" s="132"/>
      <c r="Y53" s="79"/>
      <c r="Z53" s="79"/>
      <c r="AA53" s="79"/>
      <c r="AB53" s="79"/>
      <c r="AC53" s="79"/>
      <c r="AD53" s="76"/>
      <c r="AE53" s="76"/>
      <c r="AF53" s="105"/>
      <c r="AG53" s="72"/>
      <c r="AH53" s="68"/>
      <c r="AI53" s="2"/>
    </row>
    <row r="54" spans="1:35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6"/>
      <c r="AE54" s="76"/>
      <c r="AF54" s="105"/>
      <c r="AG54" s="72"/>
      <c r="AH54" s="85"/>
      <c r="AI54" s="2"/>
    </row>
    <row r="55" spans="1:35" x14ac:dyDescent="0.2">
      <c r="A55" s="67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6"/>
      <c r="AF55" s="105"/>
      <c r="AG55" s="72"/>
      <c r="AH55" s="75"/>
    </row>
    <row r="56" spans="1:35" x14ac:dyDescent="0.2">
      <c r="A56" s="67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7"/>
      <c r="AF56" s="105"/>
      <c r="AG56" s="72"/>
      <c r="AH56" s="75"/>
    </row>
    <row r="57" spans="1:35" ht="13.5" thickBot="1" x14ac:dyDescent="0.25">
      <c r="A57" s="106"/>
      <c r="B57" s="107"/>
      <c r="C57" s="107"/>
      <c r="D57" s="107"/>
      <c r="E57" s="107"/>
      <c r="F57" s="107"/>
      <c r="G57" s="107" t="s">
        <v>51</v>
      </c>
      <c r="H57" s="107"/>
      <c r="I57" s="107"/>
      <c r="J57" s="107"/>
      <c r="K57" s="107"/>
      <c r="L57" s="107" t="s">
        <v>51</v>
      </c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8"/>
      <c r="AG57" s="109"/>
      <c r="AH57" s="110"/>
    </row>
    <row r="59" spans="1:35" x14ac:dyDescent="0.2">
      <c r="N59" s="2" t="s">
        <v>51</v>
      </c>
    </row>
    <row r="61" spans="1:35" x14ac:dyDescent="0.2">
      <c r="O61" s="2" t="s">
        <v>51</v>
      </c>
      <c r="P61" s="2" t="s">
        <v>51</v>
      </c>
      <c r="Q61" s="2" t="s">
        <v>51</v>
      </c>
      <c r="T61" s="2" t="s">
        <v>51</v>
      </c>
      <c r="AF61" s="2" t="s">
        <v>51</v>
      </c>
    </row>
    <row r="63" spans="1:35" x14ac:dyDescent="0.2">
      <c r="C63" s="2" t="s">
        <v>51</v>
      </c>
    </row>
    <row r="69" spans="9:9" x14ac:dyDescent="0.2">
      <c r="I69" s="2" t="s">
        <v>51</v>
      </c>
    </row>
  </sheetData>
  <sheetProtection algorithmName="SHA-512" hashValue="GPlS8kN53WY4qlAVKtsazg5xDaycecrYAYs/h+4HGdKUm/Qe75Skzm6ABWbjB/0tMKQ1t/Rl5kP4HLb0oJqtJg==" saltValue="dECwgFeJtt2kb9D7Tfp8uQ==" spinCount="100000" sheet="1" objects="1" scenarios="1"/>
  <mergeCells count="36">
    <mergeCell ref="B2:AH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50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2016-09-01T04:47:56Z</cp:lastPrinted>
  <dcterms:created xsi:type="dcterms:W3CDTF">2008-08-15T13:32:29Z</dcterms:created>
  <dcterms:modified xsi:type="dcterms:W3CDTF">2022-03-10T19:15:18Z</dcterms:modified>
</cp:coreProperties>
</file>