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Print_Area" localSheetId="9">Chuva!$A$1:$AH$38</definedName>
    <definedName name="_xlnm.Print_Area" localSheetId="7">DirVento!$A$1:$AF$37</definedName>
    <definedName name="_xlnm.Print_Area" localSheetId="8">RajadaVento!$A$1:$AF$36</definedName>
    <definedName name="_xlnm.Print_Area" localSheetId="0">TempInst!$A$1:$AF$38</definedName>
    <definedName name="_xlnm.Print_Area" localSheetId="1">TempMax!$A$1:$AG$36</definedName>
    <definedName name="_xlnm.Print_Area" localSheetId="2">TempMin!$A$1:$AG$37</definedName>
    <definedName name="_xlnm.Print_Area" localSheetId="3">UmidInst!$A$1:$AF$36</definedName>
    <definedName name="_xlnm.Print_Area" localSheetId="5">UmidMin!$A$1:$AG$36</definedName>
    <definedName name="_xlnm.Print_Area" localSheetId="6">VelVentoMax!$A$1:$AF$36</definedName>
  </definedNames>
  <calcPr calcId="145621"/>
</workbook>
</file>

<file path=xl/calcChain.xml><?xml version="1.0" encoding="utf-8"?>
<calcChain xmlns="http://schemas.openxmlformats.org/spreadsheetml/2006/main">
  <c r="AF15" i="13" l="1"/>
  <c r="AF5" i="13" l="1"/>
  <c r="AF10" i="13"/>
  <c r="R19" i="4" l="1"/>
  <c r="P19" i="4"/>
  <c r="Q19" i="4"/>
  <c r="O19" i="4"/>
  <c r="N19" i="4"/>
  <c r="L19" i="4"/>
  <c r="M5" i="7" l="1"/>
  <c r="M5" i="4"/>
  <c r="AF31" i="13" l="1"/>
  <c r="AF30" i="13"/>
  <c r="AF29" i="13"/>
  <c r="AF28" i="13"/>
  <c r="AF27" i="13" l="1"/>
  <c r="AF26" i="13" l="1"/>
  <c r="AF25" i="13" l="1"/>
  <c r="AF32" i="13" l="1"/>
  <c r="AF24" i="13"/>
  <c r="AF23" i="13" l="1"/>
  <c r="AF22" i="13" l="1"/>
  <c r="AF21" i="13" l="1"/>
  <c r="AF20" i="13" l="1"/>
  <c r="AF18" i="13" l="1"/>
  <c r="AF17" i="13" l="1"/>
  <c r="AF16" i="13" l="1"/>
  <c r="AF14" i="13" l="1"/>
  <c r="AF13" i="13" l="1"/>
  <c r="AF7" i="13" l="1"/>
  <c r="AF12" i="13"/>
  <c r="AF11" i="13" l="1"/>
  <c r="AF9" i="13" l="1"/>
  <c r="AF8" i="13" l="1"/>
  <c r="AF6" i="13" l="1"/>
  <c r="AF19" i="13" l="1"/>
  <c r="Q19" i="12" l="1"/>
  <c r="P19" i="12"/>
  <c r="O19" i="12"/>
  <c r="N19" i="12"/>
  <c r="M19" i="12"/>
  <c r="L19" i="12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L5" i="7"/>
  <c r="K5" i="7"/>
  <c r="J5" i="7"/>
  <c r="I5" i="7"/>
  <c r="H5" i="7"/>
  <c r="G5" i="7"/>
  <c r="F5" i="7"/>
  <c r="E5" i="7"/>
  <c r="D5" i="7"/>
  <c r="C5" i="7"/>
  <c r="B5" i="7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L5" i="4"/>
  <c r="K5" i="4"/>
  <c r="J5" i="4"/>
  <c r="I5" i="4"/>
  <c r="H5" i="4"/>
  <c r="G5" i="4"/>
  <c r="F5" i="4"/>
  <c r="E5" i="4"/>
  <c r="D5" i="4"/>
  <c r="C5" i="4"/>
  <c r="B5" i="4"/>
  <c r="AF16" i="4" l="1"/>
  <c r="AF16" i="7"/>
  <c r="B33" i="4"/>
  <c r="AF26" i="4"/>
  <c r="AF26" i="7"/>
  <c r="AF6" i="4"/>
  <c r="AF6" i="7"/>
  <c r="W33" i="7"/>
  <c r="M33" i="7"/>
  <c r="C33" i="7"/>
  <c r="W33" i="4"/>
  <c r="M33" i="4"/>
  <c r="C33" i="4"/>
  <c r="AG8" i="5" l="1"/>
  <c r="AG8" i="9"/>
  <c r="AF8" i="7"/>
  <c r="AH8" i="14"/>
  <c r="AF8" i="14"/>
  <c r="AF9" i="12"/>
  <c r="AG8" i="14"/>
  <c r="AF8" i="5"/>
  <c r="AF8" i="8"/>
  <c r="AF8" i="4"/>
  <c r="AG8" i="8"/>
  <c r="AF8" i="15"/>
  <c r="AG8" i="6"/>
  <c r="AF8" i="12"/>
  <c r="AF8" i="9"/>
  <c r="AF8" i="6"/>
  <c r="AB33" i="12" l="1"/>
  <c r="X33" i="12"/>
  <c r="T33" i="12"/>
  <c r="P33" i="12"/>
  <c r="L33" i="12"/>
  <c r="H33" i="12"/>
  <c r="D33" i="12"/>
  <c r="AC33" i="9"/>
  <c r="Y33" i="9"/>
  <c r="U33" i="9"/>
  <c r="Q33" i="9"/>
  <c r="M33" i="9"/>
  <c r="I33" i="9"/>
  <c r="E33" i="9"/>
  <c r="AC33" i="7"/>
  <c r="Y33" i="7"/>
  <c r="T33" i="7"/>
  <c r="P33" i="7"/>
  <c r="K33" i="7"/>
  <c r="G33" i="7"/>
  <c r="N33" i="4"/>
  <c r="I33" i="4"/>
  <c r="E33" i="4"/>
  <c r="AF21" i="9" l="1"/>
  <c r="E33" i="15"/>
  <c r="M33" i="15"/>
  <c r="Q33" i="15"/>
  <c r="Y33" i="15"/>
  <c r="M33" i="5"/>
  <c r="I33" i="15"/>
  <c r="U33" i="15"/>
  <c r="AC33" i="15"/>
  <c r="F33" i="4"/>
  <c r="J33" i="4"/>
  <c r="O33" i="4"/>
  <c r="S33" i="4"/>
  <c r="X33" i="4"/>
  <c r="AB33" i="4"/>
  <c r="E33" i="5"/>
  <c r="I33" i="5"/>
  <c r="Q33" i="5"/>
  <c r="D33" i="15"/>
  <c r="H33" i="15"/>
  <c r="L33" i="15"/>
  <c r="P33" i="15"/>
  <c r="T33" i="15"/>
  <c r="X33" i="15"/>
  <c r="K33" i="4"/>
  <c r="T33" i="4"/>
  <c r="AC33" i="4"/>
  <c r="F33" i="5"/>
  <c r="J33" i="5"/>
  <c r="R33" i="5"/>
  <c r="AD33" i="5"/>
  <c r="I33" i="6"/>
  <c r="Q33" i="6"/>
  <c r="Y33" i="6"/>
  <c r="I33" i="7"/>
  <c r="R33" i="7"/>
  <c r="AE33" i="7"/>
  <c r="H33" i="8"/>
  <c r="L33" i="8"/>
  <c r="P33" i="8"/>
  <c r="T33" i="8"/>
  <c r="X33" i="8"/>
  <c r="AB33" i="8"/>
  <c r="C33" i="9"/>
  <c r="G33" i="9"/>
  <c r="K33" i="9"/>
  <c r="O33" i="9"/>
  <c r="S33" i="9"/>
  <c r="W33" i="9"/>
  <c r="AA33" i="9"/>
  <c r="AE33" i="9"/>
  <c r="B33" i="12"/>
  <c r="F33" i="12"/>
  <c r="J33" i="12"/>
  <c r="N33" i="12"/>
  <c r="R33" i="12"/>
  <c r="V33" i="12"/>
  <c r="Z33" i="12"/>
  <c r="AD33" i="12"/>
  <c r="F33" i="15"/>
  <c r="J33" i="15"/>
  <c r="N33" i="15"/>
  <c r="R33" i="15"/>
  <c r="V33" i="15"/>
  <c r="Z33" i="15"/>
  <c r="AD33" i="15"/>
  <c r="U33" i="5"/>
  <c r="Y33" i="5"/>
  <c r="AC33" i="5"/>
  <c r="D33" i="6"/>
  <c r="H33" i="6"/>
  <c r="L33" i="6"/>
  <c r="P33" i="6"/>
  <c r="T33" i="6"/>
  <c r="X33" i="6"/>
  <c r="AB33" i="6"/>
  <c r="D33" i="7"/>
  <c r="H33" i="7"/>
  <c r="L33" i="7"/>
  <c r="Q33" i="7"/>
  <c r="U33" i="7"/>
  <c r="Z33" i="7"/>
  <c r="AD33" i="7"/>
  <c r="C33" i="8"/>
  <c r="G33" i="8"/>
  <c r="K33" i="8"/>
  <c r="O33" i="8"/>
  <c r="S33" i="8"/>
  <c r="W33" i="8"/>
  <c r="AA33" i="8"/>
  <c r="AE33" i="8"/>
  <c r="B33" i="9"/>
  <c r="F33" i="9"/>
  <c r="J33" i="9"/>
  <c r="N33" i="9"/>
  <c r="R33" i="9"/>
  <c r="V33" i="9"/>
  <c r="Z33" i="9"/>
  <c r="AD33" i="9"/>
  <c r="E33" i="12"/>
  <c r="I33" i="12"/>
  <c r="M33" i="12"/>
  <c r="Q33" i="12"/>
  <c r="U33" i="12"/>
  <c r="Y33" i="12"/>
  <c r="AC33" i="12"/>
  <c r="G33" i="4"/>
  <c r="P33" i="4"/>
  <c r="Y33" i="4"/>
  <c r="B33" i="5"/>
  <c r="N33" i="5"/>
  <c r="V33" i="5"/>
  <c r="Z33" i="5"/>
  <c r="E33" i="6"/>
  <c r="M33" i="6"/>
  <c r="U33" i="6"/>
  <c r="AC33" i="6"/>
  <c r="E33" i="7"/>
  <c r="N33" i="7"/>
  <c r="V33" i="7"/>
  <c r="D33" i="8"/>
  <c r="E33" i="8"/>
  <c r="I33" i="8"/>
  <c r="M33" i="8"/>
  <c r="Q33" i="8"/>
  <c r="U33" i="8"/>
  <c r="Y33" i="8"/>
  <c r="AC33" i="8"/>
  <c r="D33" i="9"/>
  <c r="H33" i="9"/>
  <c r="L33" i="9"/>
  <c r="P33" i="9"/>
  <c r="T33" i="9"/>
  <c r="X33" i="9"/>
  <c r="AB33" i="9"/>
  <c r="C33" i="12"/>
  <c r="G33" i="12"/>
  <c r="K33" i="12"/>
  <c r="O33" i="12"/>
  <c r="S33" i="12"/>
  <c r="W33" i="12"/>
  <c r="AA33" i="12"/>
  <c r="AE33" i="12"/>
  <c r="C33" i="15"/>
  <c r="G33" i="15"/>
  <c r="K33" i="15"/>
  <c r="O33" i="15"/>
  <c r="S33" i="15"/>
  <c r="W33" i="15"/>
  <c r="AA33" i="15"/>
  <c r="AE33" i="15"/>
  <c r="R33" i="4"/>
  <c r="V33" i="4"/>
  <c r="AA33" i="4"/>
  <c r="AE33" i="4"/>
  <c r="D33" i="5"/>
  <c r="H33" i="5"/>
  <c r="L33" i="5"/>
  <c r="P33" i="5"/>
  <c r="T33" i="5"/>
  <c r="X33" i="5"/>
  <c r="AB33" i="5"/>
  <c r="C33" i="6"/>
  <c r="G33" i="6"/>
  <c r="K33" i="6"/>
  <c r="O33" i="6"/>
  <c r="S33" i="6"/>
  <c r="W33" i="6"/>
  <c r="AA33" i="6"/>
  <c r="AE33" i="6"/>
  <c r="B33" i="7"/>
  <c r="B33" i="8"/>
  <c r="F33" i="8"/>
  <c r="J33" i="8"/>
  <c r="N33" i="8"/>
  <c r="R33" i="8"/>
  <c r="V33" i="8"/>
  <c r="Z33" i="8"/>
  <c r="AD33" i="8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A33" i="7"/>
  <c r="D34" i="14"/>
  <c r="D33" i="14"/>
  <c r="H34" i="14"/>
  <c r="H33" i="14"/>
  <c r="L34" i="14"/>
  <c r="L33" i="14"/>
  <c r="P34" i="14"/>
  <c r="P33" i="14"/>
  <c r="T34" i="14"/>
  <c r="T33" i="14"/>
  <c r="X34" i="14"/>
  <c r="X33" i="14"/>
  <c r="AB34" i="14"/>
  <c r="AB33" i="14"/>
  <c r="B33" i="15"/>
  <c r="AF5" i="15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D33" i="4"/>
  <c r="H33" i="4"/>
  <c r="L33" i="4"/>
  <c r="Q33" i="4"/>
  <c r="U33" i="4"/>
  <c r="Z33" i="4"/>
  <c r="AD33" i="4"/>
  <c r="C33" i="5"/>
  <c r="G33" i="5"/>
  <c r="K33" i="5"/>
  <c r="O33" i="5"/>
  <c r="S33" i="5"/>
  <c r="W33" i="5"/>
  <c r="AA33" i="5"/>
  <c r="AE33" i="5"/>
  <c r="B33" i="6"/>
  <c r="F33" i="6"/>
  <c r="J33" i="6"/>
  <c r="N33" i="6"/>
  <c r="R33" i="6"/>
  <c r="V33" i="6"/>
  <c r="Z33" i="6"/>
  <c r="AD33" i="6"/>
  <c r="F33" i="7"/>
  <c r="J33" i="7"/>
  <c r="O33" i="7"/>
  <c r="S33" i="7"/>
  <c r="X33" i="7"/>
  <c r="AB33" i="7"/>
  <c r="AB33" i="15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F31" i="4"/>
  <c r="AG14" i="9"/>
  <c r="AF14" i="9"/>
  <c r="AF14" i="12"/>
  <c r="AF11" i="12"/>
  <c r="AF11" i="15"/>
  <c r="AF14" i="15"/>
  <c r="AF31" i="15"/>
  <c r="AF14" i="4"/>
  <c r="AF15" i="7"/>
  <c r="AF31" i="12"/>
  <c r="AF15" i="5"/>
  <c r="AG15" i="5"/>
  <c r="AF31" i="5"/>
  <c r="AG31" i="5"/>
  <c r="AF14" i="6"/>
  <c r="AG14" i="6"/>
  <c r="AF31" i="9"/>
  <c r="AG31" i="9"/>
  <c r="AF14" i="5"/>
  <c r="AG14" i="5"/>
  <c r="AF15" i="6"/>
  <c r="AG15" i="6"/>
  <c r="AF31" i="6"/>
  <c r="AG31" i="6"/>
  <c r="AF14" i="7"/>
  <c r="AF31" i="8"/>
  <c r="AG31" i="8"/>
  <c r="AH28" i="14"/>
  <c r="AH32" i="14"/>
  <c r="AH30" i="14"/>
  <c r="AH24" i="14"/>
  <c r="AH22" i="14"/>
  <c r="AH20" i="14"/>
  <c r="AH18" i="14"/>
  <c r="AH26" i="14"/>
  <c r="AH12" i="14"/>
  <c r="AH10" i="14"/>
  <c r="AH7" i="14"/>
  <c r="AH5" i="14"/>
  <c r="AH16" i="14"/>
  <c r="AH14" i="14"/>
  <c r="AH11" i="14"/>
  <c r="AH13" i="14"/>
  <c r="AH17" i="14"/>
  <c r="AH19" i="14"/>
  <c r="AH25" i="14"/>
  <c r="AH27" i="14"/>
  <c r="AH6" i="14"/>
  <c r="AH9" i="14"/>
  <c r="AH15" i="14"/>
  <c r="AH21" i="14"/>
  <c r="AH23" i="14"/>
  <c r="AH29" i="14"/>
  <c r="AG31" i="14"/>
  <c r="AH31" i="14"/>
  <c r="AF31" i="14"/>
  <c r="AF31" i="7"/>
  <c r="AG14" i="8"/>
  <c r="AF14" i="8"/>
  <c r="AG14" i="14" l="1"/>
  <c r="AF14" i="14"/>
  <c r="AG9" i="8" l="1"/>
  <c r="AG19" i="9"/>
  <c r="AG19" i="14"/>
  <c r="AF19" i="14"/>
  <c r="AG19" i="8"/>
  <c r="AG9" i="14"/>
  <c r="AF9" i="14"/>
  <c r="AG9" i="9"/>
  <c r="AG9" i="6"/>
  <c r="AG19" i="5"/>
  <c r="AF19" i="12"/>
  <c r="AF19" i="6"/>
  <c r="AF19" i="7"/>
  <c r="AF19" i="15"/>
  <c r="AF9" i="5"/>
  <c r="AF9" i="15"/>
  <c r="AF19" i="5"/>
  <c r="AG19" i="6"/>
  <c r="AF19" i="8"/>
  <c r="AF19" i="9"/>
  <c r="AG9" i="5"/>
  <c r="AF9" i="6"/>
  <c r="AF9" i="8"/>
  <c r="AF9" i="9"/>
  <c r="AF9" i="7"/>
  <c r="AF9" i="4"/>
  <c r="AF19" i="4" l="1"/>
  <c r="AG30" i="14" l="1"/>
  <c r="AF30" i="14"/>
  <c r="AG20" i="14"/>
  <c r="AF20" i="14"/>
  <c r="AF5" i="14"/>
  <c r="AF5" i="12"/>
  <c r="AF5" i="9"/>
  <c r="AF5" i="8"/>
  <c r="AF5" i="7"/>
  <c r="AG5" i="6"/>
  <c r="AF5" i="5"/>
  <c r="AG32" i="14"/>
  <c r="AF27" i="14"/>
  <c r="AG18" i="14"/>
  <c r="AG16" i="14"/>
  <c r="AF7" i="14"/>
  <c r="AF18" i="15"/>
  <c r="AF15" i="15"/>
  <c r="AF15" i="12"/>
  <c r="AF10" i="12"/>
  <c r="AF30" i="9"/>
  <c r="AG16" i="9"/>
  <c r="AF30" i="8"/>
  <c r="AF25" i="8"/>
  <c r="AG15" i="8"/>
  <c r="AG11" i="8"/>
  <c r="AF7" i="8"/>
  <c r="AG6" i="8"/>
  <c r="AF27" i="7"/>
  <c r="AF25" i="7"/>
  <c r="AG28" i="6"/>
  <c r="AG27" i="6"/>
  <c r="AG25" i="6"/>
  <c r="AG11" i="6"/>
  <c r="AG10" i="6"/>
  <c r="AF6" i="6"/>
  <c r="AF30" i="5"/>
  <c r="AF29" i="5"/>
  <c r="AG28" i="5"/>
  <c r="AF26" i="5"/>
  <c r="AG22" i="5"/>
  <c r="AG21" i="5"/>
  <c r="AG11" i="5"/>
  <c r="AF7" i="5"/>
  <c r="AF6" i="5"/>
  <c r="AF15" i="4"/>
  <c r="AF28" i="9"/>
  <c r="AG29" i="8"/>
  <c r="AF6" i="8"/>
  <c r="AF28" i="7"/>
  <c r="AF20" i="7"/>
  <c r="AG24" i="14"/>
  <c r="AG11" i="14"/>
  <c r="AF11" i="14"/>
  <c r="AF21" i="14"/>
  <c r="AF24" i="14"/>
  <c r="AF29" i="14"/>
  <c r="AG29" i="14"/>
  <c r="AG22" i="14"/>
  <c r="AG21" i="14"/>
  <c r="AF20" i="15"/>
  <c r="AF21" i="15"/>
  <c r="AF22" i="15"/>
  <c r="AF27" i="15"/>
  <c r="AF22" i="12"/>
  <c r="AF20" i="12"/>
  <c r="AG29" i="9"/>
  <c r="AF29" i="9"/>
  <c r="AG24" i="9"/>
  <c r="AF24" i="9"/>
  <c r="AF20" i="9"/>
  <c r="AG18" i="9"/>
  <c r="AG15" i="9"/>
  <c r="AF29" i="8"/>
  <c r="AG24" i="8"/>
  <c r="AF24" i="8"/>
  <c r="AF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0" i="9"/>
  <c r="AF32" i="7"/>
  <c r="AF24" i="12"/>
  <c r="AF6" i="12"/>
  <c r="AG5" i="14"/>
  <c r="AG22" i="6"/>
  <c r="AG20" i="6"/>
  <c r="AG20" i="8"/>
  <c r="AF28" i="14"/>
  <c r="AG21" i="6"/>
  <c r="AF29" i="7"/>
  <c r="AF28" i="12"/>
  <c r="AF24" i="6"/>
  <c r="AF22" i="5"/>
  <c r="AF20" i="6"/>
  <c r="AF20" i="8"/>
  <c r="AG21" i="9"/>
  <c r="AG32" i="8"/>
  <c r="AF27" i="6"/>
  <c r="AF13" i="14"/>
  <c r="AF12" i="8"/>
  <c r="AF10" i="14"/>
  <c r="AG5" i="5"/>
  <c r="AG11" i="9"/>
  <c r="AF29" i="6"/>
  <c r="AF28" i="6"/>
  <c r="AG28" i="14"/>
  <c r="AF21" i="7"/>
  <c r="AG21" i="8"/>
  <c r="AF21" i="12"/>
  <c r="AF21" i="5"/>
  <c r="AF17" i="12"/>
  <c r="AF13" i="9"/>
  <c r="AF13" i="6"/>
  <c r="AF13" i="12"/>
  <c r="AF13" i="15"/>
  <c r="AF13" i="7"/>
  <c r="AF13" i="8"/>
  <c r="AG12" i="9"/>
  <c r="AF12" i="15"/>
  <c r="AG12" i="8"/>
  <c r="AF12" i="14"/>
  <c r="AG12" i="14"/>
  <c r="AF12" i="9"/>
  <c r="AF10" i="4"/>
  <c r="AG5" i="9"/>
  <c r="AF29" i="12"/>
  <c r="AF24" i="7"/>
  <c r="AF24" i="5"/>
  <c r="AF22" i="6"/>
  <c r="AF22" i="14"/>
  <c r="AG22" i="8"/>
  <c r="AG22" i="9"/>
  <c r="AF21" i="8"/>
  <c r="AF20" i="4"/>
  <c r="AF17" i="14"/>
  <c r="AF17" i="8"/>
  <c r="AG13" i="14"/>
  <c r="AG13" i="8"/>
  <c r="AG13" i="9"/>
  <c r="AG13" i="6"/>
  <c r="AF6" i="14"/>
  <c r="AF6" i="15"/>
  <c r="AF6" i="9"/>
  <c r="AF29" i="15"/>
  <c r="AF28" i="8"/>
  <c r="AG27" i="9"/>
  <c r="AF22" i="7"/>
  <c r="AF22" i="8"/>
  <c r="AF16" i="14"/>
  <c r="AF12" i="12"/>
  <c r="AF11" i="9"/>
  <c r="AF10" i="8"/>
  <c r="AG6" i="14"/>
  <c r="AG6" i="9"/>
  <c r="AG5" i="8"/>
  <c r="AF13" i="4"/>
  <c r="AG32" i="9"/>
  <c r="AF29" i="4"/>
  <c r="AF28" i="5"/>
  <c r="AG28" i="8"/>
  <c r="AG28" i="9"/>
  <c r="AG26" i="6"/>
  <c r="AF26" i="8"/>
  <c r="AG26" i="9"/>
  <c r="AF26" i="12"/>
  <c r="AF26" i="15"/>
  <c r="AG26" i="14"/>
  <c r="AF26" i="9"/>
  <c r="AF26" i="6"/>
  <c r="AG26" i="8"/>
  <c r="AG26" i="5"/>
  <c r="AF26" i="14"/>
  <c r="AF25" i="14"/>
  <c r="AF25" i="9"/>
  <c r="AG25" i="5"/>
  <c r="AF25" i="6"/>
  <c r="AF23" i="7"/>
  <c r="AF23" i="8"/>
  <c r="AF23" i="15"/>
  <c r="AF24" i="15"/>
  <c r="AG23" i="5"/>
  <c r="AG23" i="6"/>
  <c r="AG23" i="8"/>
  <c r="AF23" i="9"/>
  <c r="AF23" i="14"/>
  <c r="AF23" i="12"/>
  <c r="AF23" i="5"/>
  <c r="AF23" i="4"/>
  <c r="AF23" i="6"/>
  <c r="AG23" i="9"/>
  <c r="AG23" i="14"/>
  <c r="AF22" i="9"/>
  <c r="AF21" i="4"/>
  <c r="AG20" i="5"/>
  <c r="AF18" i="7"/>
  <c r="AF18" i="5"/>
  <c r="AF18" i="8"/>
  <c r="AF17" i="9"/>
  <c r="AF17" i="4"/>
  <c r="AF17" i="7"/>
  <c r="AF17" i="15"/>
  <c r="AF17" i="5"/>
  <c r="AG17" i="14"/>
  <c r="AG17" i="6"/>
  <c r="AF16" i="9"/>
  <c r="AG16" i="8"/>
  <c r="AF16" i="5"/>
  <c r="AF16" i="12"/>
  <c r="AF16" i="15"/>
  <c r="AF12" i="5"/>
  <c r="AG7" i="6"/>
  <c r="AF7" i="6"/>
  <c r="AG7" i="8"/>
  <c r="AF7" i="12"/>
  <c r="AG6" i="5"/>
  <c r="AF5" i="6"/>
  <c r="AF5" i="4"/>
  <c r="AF7" i="4" l="1"/>
  <c r="AF22" i="4"/>
  <c r="AF18" i="4"/>
  <c r="AF30" i="4"/>
  <c r="AG7" i="5"/>
  <c r="AF20" i="5"/>
  <c r="AG24" i="5"/>
  <c r="AF21" i="6"/>
  <c r="AG32" i="6"/>
  <c r="AG18" i="8"/>
  <c r="AG27" i="8"/>
  <c r="AG25" i="9"/>
  <c r="AF25" i="12"/>
  <c r="AF27" i="12"/>
  <c r="AF32" i="12"/>
  <c r="AF7" i="15"/>
  <c r="AF32" i="15"/>
  <c r="AG10" i="14"/>
  <c r="AF32" i="14"/>
  <c r="AG32" i="5"/>
  <c r="AF17" i="6"/>
  <c r="AG17" i="8"/>
  <c r="AF18" i="12"/>
  <c r="AF28" i="4"/>
  <c r="AF32" i="4"/>
  <c r="AF13" i="5"/>
  <c r="AF25" i="5"/>
  <c r="AG29" i="5"/>
  <c r="AG18" i="5"/>
  <c r="AG12" i="6"/>
  <c r="AF18" i="6"/>
  <c r="AG29" i="6"/>
  <c r="AF32" i="6"/>
  <c r="AF11" i="7"/>
  <c r="AG25" i="8"/>
  <c r="AF27" i="8"/>
  <c r="AG10" i="9"/>
  <c r="AF15" i="9"/>
  <c r="AF32" i="9"/>
  <c r="AF28" i="15"/>
  <c r="AF24" i="4"/>
  <c r="AG13" i="5"/>
  <c r="AF11" i="4"/>
  <c r="AF12" i="4"/>
  <c r="AF25" i="4"/>
  <c r="AF10" i="5"/>
  <c r="AF11" i="5"/>
  <c r="AG12" i="5"/>
  <c r="AG16" i="5"/>
  <c r="AG27" i="5"/>
  <c r="AG17" i="5"/>
  <c r="AG16" i="6"/>
  <c r="AG24" i="6"/>
  <c r="AF10" i="7"/>
  <c r="AF12" i="7"/>
  <c r="AF16" i="8"/>
  <c r="AF32" i="8"/>
  <c r="AF18" i="9"/>
  <c r="AG17" i="9"/>
  <c r="AF15" i="14"/>
  <c r="AG25" i="14"/>
  <c r="AF30" i="7"/>
  <c r="AG30" i="8"/>
  <c r="AF30" i="12"/>
  <c r="AF30" i="15"/>
  <c r="AG30" i="5"/>
  <c r="AF30" i="6"/>
  <c r="AF32" i="5"/>
  <c r="AG30" i="9"/>
  <c r="AG30" i="6"/>
  <c r="AF27" i="9"/>
  <c r="AF27" i="5"/>
  <c r="AF27" i="4"/>
  <c r="AG27" i="14"/>
  <c r="AF25" i="15"/>
  <c r="AF18" i="14"/>
  <c r="AG18" i="6"/>
  <c r="AF16" i="6"/>
  <c r="AF15" i="8"/>
  <c r="AG15" i="14"/>
  <c r="AF12" i="6"/>
  <c r="AF11" i="6"/>
  <c r="AF10" i="15"/>
  <c r="AG10" i="8"/>
  <c r="AF10" i="6"/>
  <c r="AG10" i="5"/>
  <c r="AF10" i="9"/>
  <c r="AF7" i="9"/>
  <c r="AF7" i="7"/>
  <c r="AG7" i="14"/>
  <c r="AG7" i="9"/>
  <c r="AG6" i="6"/>
  <c r="AG33" i="8" l="1"/>
  <c r="AG33" i="6"/>
  <c r="AG33" i="14"/>
  <c r="AF33" i="5"/>
  <c r="AF33" i="9"/>
  <c r="AF33" i="14"/>
  <c r="AF33" i="15"/>
  <c r="AG33" i="9"/>
  <c r="AF33" i="8"/>
  <c r="AF33" i="12"/>
  <c r="AF33" i="7"/>
  <c r="AF33" i="6"/>
  <c r="AG33" i="5"/>
  <c r="AF33" i="4"/>
  <c r="AF34" i="14"/>
</calcChain>
</file>

<file path=xl/sharedStrings.xml><?xml version="1.0" encoding="utf-8"?>
<sst xmlns="http://schemas.openxmlformats.org/spreadsheetml/2006/main" count="483" uniqueCount="74">
  <si>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</si>
  <si>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</si>
  <si>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</si>
  <si>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</si>
  <si>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</si>
  <si>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</si>
  <si>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</si>
  <si>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</si>
  <si>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</si>
  <si>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</si>
  <si>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</si>
  <si>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</si>
  <si>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</si>
  <si>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</si>
  <si>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</si>
  <si>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</si>
  <si>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</si>
  <si>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</si>
  <si>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</si>
  <si>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</si>
  <si>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</si>
  <si>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</si>
  <si>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</si>
  <si>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</si>
  <si>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</si>
  <si>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</si>
  <si>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</si>
  <si>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</si>
  <si>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</si>
  <si>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</si>
  <si>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</si>
  <si>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</si>
  <si>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</si>
  <si>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</si>
  <si>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</si>
  <si>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</si>
  <si>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</si>
  <si>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</si>
  <si>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</si>
  <si>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</si>
  <si>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</si>
  <si>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</si>
  <si>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Més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</si>
  <si>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</si>
  <si>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</si>
  <si>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</si>
  <si>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</si>
  <si>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</si>
  <si>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</si>
  <si>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</si>
  <si>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</si>
  <si>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</si>
  <si>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</si>
  <si>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 xml:space="preserve"> </t>
  </si>
  <si>
    <t>NE</t>
  </si>
  <si>
    <t>Bataguassu</t>
  </si>
  <si>
    <t>L</t>
  </si>
  <si>
    <t>Fonte : PCDs_Inmet/Cemtec/Agraer/Seprotur</t>
  </si>
  <si>
    <t>Carlos Eduardo Borges Daniel</t>
  </si>
  <si>
    <t>Geógrafo/Assessoria Técnica/Cemtec</t>
  </si>
  <si>
    <t>Setembro/2013</t>
  </si>
  <si>
    <t>Cátia Braga</t>
  </si>
  <si>
    <t>Meteorologista/Cemtec</t>
  </si>
  <si>
    <t>SE</t>
  </si>
  <si>
    <t>* Dia 3, a PCD de São Gabriel do Oeste com problemas.</t>
  </si>
  <si>
    <t>N</t>
  </si>
  <si>
    <t>S</t>
  </si>
  <si>
    <t>NO</t>
  </si>
  <si>
    <t>O</t>
  </si>
  <si>
    <t>SO</t>
  </si>
  <si>
    <t>* Sem dados</t>
  </si>
  <si>
    <t>Dias 28,29 e 30 PCDs de Maracaju e Rio Brilhante ,sem dados, com problemas.</t>
  </si>
  <si>
    <t>NE/L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</si>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</sst>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color rgb="FFC00000"/>
      <name val="Arial"/>
      <family val="2"/>
    </font>
    <font>
      <sz val="9"/>
      <color rgb="FFC00000"/>
      <name val="Arial"/>
      <family val="2"/>
    </font>
    <font>
      <b/>
      <i/>
      <sz val="9"/>
      <name val="Arial"/>
      <family val="2"/>
    </font>
    <font>
      <b/>
      <sz val="20"/>
      <color rgb="FFC00000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4" fontId="10" fillId="0" borderId="1" xfId="0" applyNumberFormat="1" applyFont="1" applyBorder="1"/>
    <xf numFmtId="1" fontId="9" fillId="0" borderId="1" xfId="0" applyNumberFormat="1" applyFont="1" applyBorder="1" applyAlignment="1">
      <alignment horizontal="center"/>
    </xf>
    <xf numFmtId="0" fontId="12" fillId="0" borderId="0" xfId="0" applyFont="1"/>
    <xf numFmtId="1" fontId="13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2" fontId="4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26.912499999999998</v>
          </cell>
          <cell r="C5">
            <v>38</v>
          </cell>
          <cell r="D5">
            <v>16.2</v>
          </cell>
          <cell r="E5">
            <v>44.75</v>
          </cell>
          <cell r="F5">
            <v>81</v>
          </cell>
          <cell r="G5">
            <v>16</v>
          </cell>
          <cell r="H5">
            <v>15.48</v>
          </cell>
          <cell r="I5" t="str">
            <v>NO</v>
          </cell>
          <cell r="J5">
            <v>39.6</v>
          </cell>
          <cell r="K5">
            <v>1.2</v>
          </cell>
        </row>
        <row r="6">
          <cell r="C6">
            <v>35.700000000000003</v>
          </cell>
          <cell r="D6">
            <v>18.600000000000001</v>
          </cell>
          <cell r="F6">
            <v>92</v>
          </cell>
          <cell r="G6">
            <v>15</v>
          </cell>
          <cell r="H6">
            <v>23.040000000000003</v>
          </cell>
          <cell r="I6" t="str">
            <v>SO</v>
          </cell>
          <cell r="J6">
            <v>54.36</v>
          </cell>
          <cell r="K6">
            <v>5.4</v>
          </cell>
        </row>
        <row r="7">
          <cell r="B7">
            <v>21.566666666666666</v>
          </cell>
          <cell r="C7">
            <v>27.9</v>
          </cell>
          <cell r="D7">
            <v>17.8</v>
          </cell>
          <cell r="E7">
            <v>78.041666666666671</v>
          </cell>
          <cell r="F7">
            <v>97</v>
          </cell>
          <cell r="G7">
            <v>47</v>
          </cell>
          <cell r="H7">
            <v>15.48</v>
          </cell>
          <cell r="I7" t="str">
            <v>NE</v>
          </cell>
          <cell r="J7">
            <v>30.96</v>
          </cell>
          <cell r="K7">
            <v>19.599999999999998</v>
          </cell>
        </row>
        <row r="8">
          <cell r="B8">
            <v>23.170833333333338</v>
          </cell>
          <cell r="C8">
            <v>30.7</v>
          </cell>
          <cell r="D8">
            <v>17.899999999999999</v>
          </cell>
          <cell r="E8">
            <v>71.375</v>
          </cell>
          <cell r="F8">
            <v>98</v>
          </cell>
          <cell r="G8">
            <v>30</v>
          </cell>
          <cell r="H8">
            <v>10.08</v>
          </cell>
          <cell r="I8" t="str">
            <v>SE</v>
          </cell>
          <cell r="J8">
            <v>18</v>
          </cell>
          <cell r="K8">
            <v>0</v>
          </cell>
        </row>
        <row r="9">
          <cell r="B9">
            <v>23.474999999999994</v>
          </cell>
          <cell r="C9">
            <v>31.6</v>
          </cell>
          <cell r="D9">
            <v>16.5</v>
          </cell>
          <cell r="E9">
            <v>58.791666666666664</v>
          </cell>
          <cell r="F9">
            <v>87</v>
          </cell>
          <cell r="G9">
            <v>26</v>
          </cell>
          <cell r="H9">
            <v>17.28</v>
          </cell>
          <cell r="I9" t="str">
            <v>SO</v>
          </cell>
          <cell r="J9">
            <v>30.96</v>
          </cell>
          <cell r="K9">
            <v>0</v>
          </cell>
        </row>
        <row r="10">
          <cell r="B10">
            <v>23.954166666666666</v>
          </cell>
          <cell r="C10">
            <v>34.799999999999997</v>
          </cell>
          <cell r="D10">
            <v>15.6</v>
          </cell>
          <cell r="E10">
            <v>57.375</v>
          </cell>
          <cell r="F10">
            <v>87</v>
          </cell>
          <cell r="G10">
            <v>23</v>
          </cell>
          <cell r="H10">
            <v>10.8</v>
          </cell>
          <cell r="I10" t="str">
            <v>O</v>
          </cell>
          <cell r="J10">
            <v>28.8</v>
          </cell>
          <cell r="K10">
            <v>0</v>
          </cell>
        </row>
        <row r="11">
          <cell r="B11">
            <v>25.720833333333342</v>
          </cell>
          <cell r="C11">
            <v>35.4</v>
          </cell>
          <cell r="D11">
            <v>16.7</v>
          </cell>
          <cell r="E11">
            <v>48.916666666666664</v>
          </cell>
          <cell r="F11">
            <v>80</v>
          </cell>
          <cell r="G11">
            <v>22</v>
          </cell>
          <cell r="H11">
            <v>13.32</v>
          </cell>
          <cell r="I11" t="str">
            <v>O</v>
          </cell>
          <cell r="J11">
            <v>26.64</v>
          </cell>
          <cell r="K11">
            <v>0</v>
          </cell>
        </row>
        <row r="12">
          <cell r="B12">
            <v>26.966666666666658</v>
          </cell>
          <cell r="C12">
            <v>35.799999999999997</v>
          </cell>
          <cell r="D12">
            <v>17.600000000000001</v>
          </cell>
          <cell r="E12">
            <v>47.5</v>
          </cell>
          <cell r="F12">
            <v>86</v>
          </cell>
          <cell r="G12">
            <v>22</v>
          </cell>
          <cell r="H12">
            <v>8.2799999999999994</v>
          </cell>
          <cell r="I12" t="str">
            <v>O</v>
          </cell>
          <cell r="J12">
            <v>25.56</v>
          </cell>
          <cell r="K12">
            <v>0</v>
          </cell>
        </row>
        <row r="13">
          <cell r="B13">
            <v>25.754166666666666</v>
          </cell>
          <cell r="C13">
            <v>34.9</v>
          </cell>
          <cell r="D13">
            <v>16.8</v>
          </cell>
          <cell r="E13">
            <v>49.041666666666664</v>
          </cell>
          <cell r="F13">
            <v>86</v>
          </cell>
          <cell r="G13">
            <v>17</v>
          </cell>
          <cell r="H13">
            <v>25.56</v>
          </cell>
          <cell r="I13" t="str">
            <v>SO</v>
          </cell>
          <cell r="J13">
            <v>55.080000000000005</v>
          </cell>
          <cell r="K13">
            <v>0</v>
          </cell>
        </row>
        <row r="14">
          <cell r="B14">
            <v>25.308333333333334</v>
          </cell>
          <cell r="C14">
            <v>36.299999999999997</v>
          </cell>
          <cell r="D14">
            <v>15</v>
          </cell>
          <cell r="E14">
            <v>44.041666666666664</v>
          </cell>
          <cell r="F14">
            <v>80</v>
          </cell>
          <cell r="G14">
            <v>13</v>
          </cell>
          <cell r="H14">
            <v>10.08</v>
          </cell>
          <cell r="I14" t="str">
            <v>O</v>
          </cell>
          <cell r="J14">
            <v>30.96</v>
          </cell>
          <cell r="K14">
            <v>0</v>
          </cell>
        </row>
        <row r="15">
          <cell r="B15">
            <v>26.174999999999994</v>
          </cell>
          <cell r="C15">
            <v>36</v>
          </cell>
          <cell r="D15">
            <v>14.7</v>
          </cell>
          <cell r="E15">
            <v>38.833333333333336</v>
          </cell>
          <cell r="F15">
            <v>81</v>
          </cell>
          <cell r="G15">
            <v>13</v>
          </cell>
          <cell r="H15">
            <v>17.28</v>
          </cell>
          <cell r="I15" t="str">
            <v>S</v>
          </cell>
          <cell r="J15">
            <v>38.159999999999997</v>
          </cell>
          <cell r="K15">
            <v>0</v>
          </cell>
        </row>
        <row r="16">
          <cell r="B16">
            <v>25.712500000000002</v>
          </cell>
          <cell r="C16">
            <v>35.1</v>
          </cell>
          <cell r="D16">
            <v>15.1</v>
          </cell>
          <cell r="E16">
            <v>40.333333333333336</v>
          </cell>
          <cell r="F16">
            <v>85</v>
          </cell>
          <cell r="G16">
            <v>15</v>
          </cell>
          <cell r="H16">
            <v>20.88</v>
          </cell>
          <cell r="I16" t="str">
            <v>SE</v>
          </cell>
          <cell r="J16">
            <v>42.480000000000004</v>
          </cell>
          <cell r="K16">
            <v>0</v>
          </cell>
        </row>
        <row r="17">
          <cell r="B17">
            <v>25.449999999999992</v>
          </cell>
          <cell r="C17">
            <v>35.200000000000003</v>
          </cell>
          <cell r="D17">
            <v>14.4</v>
          </cell>
          <cell r="E17">
            <v>40.291666666666664</v>
          </cell>
          <cell r="F17">
            <v>82</v>
          </cell>
          <cell r="G17">
            <v>13</v>
          </cell>
          <cell r="H17">
            <v>19.079999999999998</v>
          </cell>
          <cell r="I17" t="str">
            <v>S</v>
          </cell>
          <cell r="J17">
            <v>35.28</v>
          </cell>
          <cell r="K17">
            <v>0</v>
          </cell>
        </row>
        <row r="18">
          <cell r="B18">
            <v>26.558333333333334</v>
          </cell>
          <cell r="C18">
            <v>36.799999999999997</v>
          </cell>
          <cell r="D18">
            <v>16.899999999999999</v>
          </cell>
          <cell r="E18">
            <v>34.416666666666664</v>
          </cell>
          <cell r="F18">
            <v>68</v>
          </cell>
          <cell r="G18">
            <v>12</v>
          </cell>
          <cell r="H18">
            <v>16.2</v>
          </cell>
          <cell r="I18" t="str">
            <v>O</v>
          </cell>
          <cell r="J18">
            <v>34.92</v>
          </cell>
          <cell r="K18">
            <v>0</v>
          </cell>
        </row>
        <row r="19">
          <cell r="B19">
            <v>27.733333333333331</v>
          </cell>
          <cell r="C19">
            <v>38.200000000000003</v>
          </cell>
          <cell r="D19">
            <v>17.100000000000001</v>
          </cell>
          <cell r="E19">
            <v>37.708333333333336</v>
          </cell>
          <cell r="F19">
            <v>80</v>
          </cell>
          <cell r="G19">
            <v>15</v>
          </cell>
          <cell r="H19">
            <v>14.4</v>
          </cell>
          <cell r="I19" t="str">
            <v>NO</v>
          </cell>
          <cell r="J19">
            <v>37.080000000000005</v>
          </cell>
          <cell r="K19">
            <v>0</v>
          </cell>
        </row>
        <row r="20">
          <cell r="B20">
            <v>27.341666666666665</v>
          </cell>
          <cell r="C20">
            <v>38</v>
          </cell>
          <cell r="D20">
            <v>18.7</v>
          </cell>
          <cell r="E20">
            <v>50.875</v>
          </cell>
          <cell r="F20">
            <v>90</v>
          </cell>
          <cell r="G20">
            <v>20</v>
          </cell>
          <cell r="H20">
            <v>21.6</v>
          </cell>
          <cell r="I20" t="str">
            <v>NE</v>
          </cell>
          <cell r="J20">
            <v>81</v>
          </cell>
          <cell r="K20">
            <v>21.6</v>
          </cell>
        </row>
        <row r="21">
          <cell r="B21">
            <v>19.370833333333334</v>
          </cell>
          <cell r="C21">
            <v>24</v>
          </cell>
          <cell r="D21">
            <v>15.4</v>
          </cell>
          <cell r="E21">
            <v>86.166666666666671</v>
          </cell>
          <cell r="F21">
            <v>97</v>
          </cell>
          <cell r="G21">
            <v>72</v>
          </cell>
          <cell r="H21">
            <v>16.559999999999999</v>
          </cell>
          <cell r="I21" t="str">
            <v>NO</v>
          </cell>
          <cell r="J21">
            <v>63.360000000000007</v>
          </cell>
          <cell r="K21">
            <v>38.199999999999996</v>
          </cell>
        </row>
        <row r="22">
          <cell r="B22">
            <v>18.108333333333331</v>
          </cell>
          <cell r="C22">
            <v>26.3</v>
          </cell>
          <cell r="D22">
            <v>11.7</v>
          </cell>
          <cell r="E22">
            <v>70.291666666666671</v>
          </cell>
          <cell r="F22">
            <v>94</v>
          </cell>
          <cell r="G22">
            <v>46</v>
          </cell>
          <cell r="H22">
            <v>6.12</v>
          </cell>
          <cell r="I22" t="str">
            <v>NO</v>
          </cell>
          <cell r="J22">
            <v>19.440000000000001</v>
          </cell>
          <cell r="K22">
            <v>3.2</v>
          </cell>
        </row>
        <row r="23">
          <cell r="B23">
            <v>23.266666666666669</v>
          </cell>
          <cell r="C23">
            <v>31.4</v>
          </cell>
          <cell r="D23">
            <v>17</v>
          </cell>
          <cell r="E23">
            <v>64.125</v>
          </cell>
          <cell r="F23">
            <v>85</v>
          </cell>
          <cell r="G23">
            <v>40</v>
          </cell>
          <cell r="H23">
            <v>11.16</v>
          </cell>
          <cell r="I23" t="str">
            <v>SO</v>
          </cell>
          <cell r="J23">
            <v>23.040000000000003</v>
          </cell>
          <cell r="K23">
            <v>0</v>
          </cell>
        </row>
        <row r="24">
          <cell r="B24">
            <v>28.158333333333331</v>
          </cell>
          <cell r="C24">
            <v>38</v>
          </cell>
          <cell r="D24">
            <v>19.899999999999999</v>
          </cell>
          <cell r="E24">
            <v>56.625</v>
          </cell>
          <cell r="F24">
            <v>93</v>
          </cell>
          <cell r="G24">
            <v>21</v>
          </cell>
          <cell r="H24">
            <v>19.8</v>
          </cell>
          <cell r="I24" t="str">
            <v>SE</v>
          </cell>
          <cell r="J24">
            <v>40.680000000000007</v>
          </cell>
          <cell r="K24">
            <v>0</v>
          </cell>
        </row>
        <row r="25">
          <cell r="B25">
            <v>28.966666666666665</v>
          </cell>
          <cell r="C25">
            <v>37.700000000000003</v>
          </cell>
          <cell r="D25">
            <v>22.2</v>
          </cell>
          <cell r="E25">
            <v>54.041666666666664</v>
          </cell>
          <cell r="F25">
            <v>80</v>
          </cell>
          <cell r="G25">
            <v>27</v>
          </cell>
          <cell r="H25">
            <v>15.48</v>
          </cell>
          <cell r="I25" t="str">
            <v>NE</v>
          </cell>
          <cell r="J25">
            <v>42.12</v>
          </cell>
          <cell r="K25">
            <v>0</v>
          </cell>
        </row>
        <row r="26">
          <cell r="C26">
            <v>37.9</v>
          </cell>
          <cell r="D26">
            <v>22.1</v>
          </cell>
          <cell r="F26">
            <v>91</v>
          </cell>
          <cell r="G26">
            <v>22</v>
          </cell>
          <cell r="H26">
            <v>18.720000000000002</v>
          </cell>
          <cell r="I26" t="str">
            <v>NE</v>
          </cell>
          <cell r="J26">
            <v>48.24</v>
          </cell>
          <cell r="K26">
            <v>0</v>
          </cell>
        </row>
        <row r="27">
          <cell r="B27">
            <v>22.175000000000008</v>
          </cell>
          <cell r="C27">
            <v>30.5</v>
          </cell>
          <cell r="D27">
            <v>19</v>
          </cell>
          <cell r="E27">
            <v>71.916666666666671</v>
          </cell>
          <cell r="F27">
            <v>81</v>
          </cell>
          <cell r="G27">
            <v>42</v>
          </cell>
          <cell r="H27">
            <v>15.120000000000001</v>
          </cell>
          <cell r="I27" t="str">
            <v>NO</v>
          </cell>
          <cell r="J27">
            <v>36</v>
          </cell>
          <cell r="K27">
            <v>0</v>
          </cell>
        </row>
        <row r="28">
          <cell r="B28">
            <v>17.7</v>
          </cell>
          <cell r="C28">
            <v>22.4</v>
          </cell>
          <cell r="D28">
            <v>14.5</v>
          </cell>
          <cell r="E28">
            <v>62.083333333333336</v>
          </cell>
          <cell r="F28">
            <v>89</v>
          </cell>
          <cell r="G28">
            <v>27</v>
          </cell>
          <cell r="H28">
            <v>17.28</v>
          </cell>
          <cell r="I28" t="str">
            <v>NO</v>
          </cell>
          <cell r="J28">
            <v>39.6</v>
          </cell>
          <cell r="K28">
            <v>0</v>
          </cell>
        </row>
        <row r="29">
          <cell r="B29">
            <v>16.650000000000002</v>
          </cell>
          <cell r="C29">
            <v>25.2</v>
          </cell>
          <cell r="D29">
            <v>9.6999999999999993</v>
          </cell>
          <cell r="E29">
            <v>40</v>
          </cell>
          <cell r="F29">
            <v>72</v>
          </cell>
          <cell r="G29">
            <v>17</v>
          </cell>
          <cell r="H29">
            <v>11.520000000000001</v>
          </cell>
          <cell r="I29" t="str">
            <v>O</v>
          </cell>
          <cell r="J29">
            <v>26.28</v>
          </cell>
          <cell r="K29">
            <v>0</v>
          </cell>
        </row>
        <row r="30">
          <cell r="B30">
            <v>19.545833333333331</v>
          </cell>
          <cell r="C30">
            <v>29.4</v>
          </cell>
          <cell r="D30">
            <v>10.9</v>
          </cell>
          <cell r="E30">
            <v>51</v>
          </cell>
          <cell r="F30">
            <v>84</v>
          </cell>
          <cell r="G30">
            <v>24</v>
          </cell>
          <cell r="H30">
            <v>12.6</v>
          </cell>
          <cell r="I30" t="str">
            <v>O</v>
          </cell>
          <cell r="J30">
            <v>26.28</v>
          </cell>
          <cell r="K30">
            <v>0</v>
          </cell>
        </row>
        <row r="31">
          <cell r="B31">
            <v>22.525000000000006</v>
          </cell>
          <cell r="C31">
            <v>34</v>
          </cell>
          <cell r="D31">
            <v>12.6</v>
          </cell>
          <cell r="E31">
            <v>50.916666666666664</v>
          </cell>
          <cell r="F31">
            <v>84</v>
          </cell>
          <cell r="G31">
            <v>23</v>
          </cell>
          <cell r="H31">
            <v>11.879999999999999</v>
          </cell>
          <cell r="I31" t="str">
            <v>O</v>
          </cell>
          <cell r="J31">
            <v>25.92</v>
          </cell>
          <cell r="K31">
            <v>0</v>
          </cell>
        </row>
        <row r="32">
          <cell r="B32">
            <v>27.025000000000002</v>
          </cell>
          <cell r="C32">
            <v>39.9</v>
          </cell>
          <cell r="D32">
            <v>17</v>
          </cell>
          <cell r="E32">
            <v>45.958333333333336</v>
          </cell>
          <cell r="F32">
            <v>84</v>
          </cell>
          <cell r="G32">
            <v>16</v>
          </cell>
          <cell r="H32">
            <v>10.44</v>
          </cell>
          <cell r="I32" t="str">
            <v>O</v>
          </cell>
          <cell r="J32">
            <v>29.52</v>
          </cell>
          <cell r="K32">
            <v>0</v>
          </cell>
        </row>
        <row r="33">
          <cell r="B33">
            <v>23.308333333333334</v>
          </cell>
          <cell r="C33">
            <v>28.9</v>
          </cell>
          <cell r="D33">
            <v>18.5</v>
          </cell>
          <cell r="E33">
            <v>71.083333333333329</v>
          </cell>
          <cell r="F33">
            <v>94</v>
          </cell>
          <cell r="G33">
            <v>45</v>
          </cell>
          <cell r="H33">
            <v>15.120000000000001</v>
          </cell>
          <cell r="I33" t="str">
            <v>S</v>
          </cell>
          <cell r="J33">
            <v>37.800000000000004</v>
          </cell>
          <cell r="K33">
            <v>6.2</v>
          </cell>
        </row>
        <row r="34">
          <cell r="B34">
            <v>23.337500000000002</v>
          </cell>
          <cell r="C34">
            <v>29.6</v>
          </cell>
          <cell r="D34">
            <v>19.3</v>
          </cell>
          <cell r="E34">
            <v>78.666666666666671</v>
          </cell>
          <cell r="F34">
            <v>97</v>
          </cell>
          <cell r="G34">
            <v>48</v>
          </cell>
          <cell r="H34">
            <v>14.04</v>
          </cell>
          <cell r="I34" t="str">
            <v>L</v>
          </cell>
          <cell r="J34">
            <v>40.32</v>
          </cell>
          <cell r="K34">
            <v>10.399999999999999</v>
          </cell>
        </row>
        <row r="35">
          <cell r="I35" t="str">
            <v>O</v>
          </cell>
        </row>
      </sheetData>
      <sheetData sheetId="9">
        <row r="5">
          <cell r="B5">
            <v>23.362499999999997</v>
          </cell>
        </row>
      </sheetData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24.441666666666666</v>
          </cell>
          <cell r="C5">
            <v>34.4</v>
          </cell>
          <cell r="D5">
            <v>18.8</v>
          </cell>
          <cell r="E5">
            <v>54.541666666666664</v>
          </cell>
          <cell r="F5">
            <v>77</v>
          </cell>
          <cell r="G5">
            <v>21</v>
          </cell>
          <cell r="H5">
            <v>22.68</v>
          </cell>
          <cell r="I5" t="str">
            <v>NE</v>
          </cell>
          <cell r="J5">
            <v>42.480000000000004</v>
          </cell>
          <cell r="K5">
            <v>0.60000000000000009</v>
          </cell>
        </row>
        <row r="6">
          <cell r="C6">
            <v>34.200000000000003</v>
          </cell>
          <cell r="D6">
            <v>17.8</v>
          </cell>
          <cell r="F6">
            <v>79</v>
          </cell>
          <cell r="G6">
            <v>16</v>
          </cell>
          <cell r="H6">
            <v>29.16</v>
          </cell>
          <cell r="I6" t="str">
            <v>NE</v>
          </cell>
          <cell r="J6">
            <v>50.04</v>
          </cell>
          <cell r="K6">
            <v>0.4</v>
          </cell>
        </row>
        <row r="7">
          <cell r="B7">
            <v>20.004166666666666</v>
          </cell>
          <cell r="C7">
            <v>26.6</v>
          </cell>
          <cell r="D7">
            <v>16.399999999999999</v>
          </cell>
          <cell r="E7">
            <v>77.5</v>
          </cell>
          <cell r="F7">
            <v>97</v>
          </cell>
          <cell r="G7">
            <v>40</v>
          </cell>
          <cell r="H7">
            <v>27</v>
          </cell>
          <cell r="I7" t="str">
            <v>N</v>
          </cell>
          <cell r="J7">
            <v>44.64</v>
          </cell>
          <cell r="K7">
            <v>14.799999999999999</v>
          </cell>
        </row>
        <row r="8">
          <cell r="B8">
            <v>21.108333333333334</v>
          </cell>
          <cell r="C8">
            <v>29</v>
          </cell>
          <cell r="D8">
            <v>15.5</v>
          </cell>
          <cell r="E8">
            <v>73.625</v>
          </cell>
          <cell r="F8">
            <v>96</v>
          </cell>
          <cell r="G8">
            <v>36</v>
          </cell>
          <cell r="H8">
            <v>20.52</v>
          </cell>
          <cell r="I8" t="str">
            <v>L</v>
          </cell>
          <cell r="J8">
            <v>34.200000000000003</v>
          </cell>
          <cell r="K8">
            <v>2</v>
          </cell>
        </row>
        <row r="9">
          <cell r="B9">
            <v>23.241666666666664</v>
          </cell>
          <cell r="C9">
            <v>31.8</v>
          </cell>
          <cell r="D9">
            <v>16.399999999999999</v>
          </cell>
          <cell r="E9">
            <v>52.25</v>
          </cell>
          <cell r="F9">
            <v>81</v>
          </cell>
          <cell r="G9">
            <v>23</v>
          </cell>
          <cell r="H9">
            <v>25.92</v>
          </cell>
          <cell r="I9" t="str">
            <v>L</v>
          </cell>
          <cell r="J9">
            <v>43.92</v>
          </cell>
          <cell r="K9">
            <v>0</v>
          </cell>
        </row>
        <row r="10">
          <cell r="B10">
            <v>25.083333333333332</v>
          </cell>
          <cell r="C10">
            <v>33.4</v>
          </cell>
          <cell r="D10">
            <v>18.2</v>
          </cell>
          <cell r="E10">
            <v>45.5</v>
          </cell>
          <cell r="F10">
            <v>68</v>
          </cell>
          <cell r="G10">
            <v>27</v>
          </cell>
          <cell r="H10">
            <v>24.12</v>
          </cell>
          <cell r="I10" t="str">
            <v>L</v>
          </cell>
          <cell r="J10">
            <v>37.080000000000005</v>
          </cell>
          <cell r="K10">
            <v>0</v>
          </cell>
        </row>
        <row r="11">
          <cell r="B11">
            <v>24.458333333333332</v>
          </cell>
          <cell r="C11">
            <v>32.299999999999997</v>
          </cell>
          <cell r="D11">
            <v>18.7</v>
          </cell>
          <cell r="E11">
            <v>49.083333333333336</v>
          </cell>
          <cell r="F11">
            <v>82</v>
          </cell>
          <cell r="G11">
            <v>29</v>
          </cell>
          <cell r="H11">
            <v>29.16</v>
          </cell>
          <cell r="I11" t="str">
            <v>NE</v>
          </cell>
          <cell r="J11">
            <v>46.800000000000004</v>
          </cell>
          <cell r="K11">
            <v>4.6000000000000005</v>
          </cell>
        </row>
        <row r="12">
          <cell r="B12">
            <v>22.399999999999995</v>
          </cell>
          <cell r="C12">
            <v>32</v>
          </cell>
          <cell r="D12">
            <v>15.5</v>
          </cell>
          <cell r="E12">
            <v>64.666666666666671</v>
          </cell>
          <cell r="F12">
            <v>92</v>
          </cell>
          <cell r="G12">
            <v>27</v>
          </cell>
          <cell r="H12">
            <v>42.12</v>
          </cell>
          <cell r="I12" t="str">
            <v>NE</v>
          </cell>
          <cell r="J12">
            <v>75.600000000000009</v>
          </cell>
          <cell r="K12">
            <v>18.399999999999999</v>
          </cell>
        </row>
        <row r="13">
          <cell r="B13">
            <v>24.508333333333336</v>
          </cell>
          <cell r="C13">
            <v>33.700000000000003</v>
          </cell>
          <cell r="D13">
            <v>17.100000000000001</v>
          </cell>
          <cell r="E13">
            <v>45.958333333333336</v>
          </cell>
          <cell r="F13">
            <v>81</v>
          </cell>
          <cell r="G13">
            <v>10</v>
          </cell>
          <cell r="H13">
            <v>25.56</v>
          </cell>
          <cell r="I13" t="str">
            <v>L</v>
          </cell>
          <cell r="J13">
            <v>43.92</v>
          </cell>
          <cell r="K13">
            <v>0</v>
          </cell>
        </row>
        <row r="14">
          <cell r="B14">
            <v>25.529166666666665</v>
          </cell>
          <cell r="C14">
            <v>33.1</v>
          </cell>
          <cell r="D14">
            <v>17.8</v>
          </cell>
          <cell r="E14">
            <v>31.333333333333332</v>
          </cell>
          <cell r="F14">
            <v>54</v>
          </cell>
          <cell r="G14">
            <v>13</v>
          </cell>
          <cell r="H14">
            <v>20.52</v>
          </cell>
          <cell r="I14" t="str">
            <v>L</v>
          </cell>
          <cell r="J14">
            <v>33.119999999999997</v>
          </cell>
          <cell r="K14">
            <v>0</v>
          </cell>
        </row>
        <row r="15">
          <cell r="B15">
            <v>23.904166666666669</v>
          </cell>
          <cell r="C15">
            <v>32.799999999999997</v>
          </cell>
          <cell r="D15">
            <v>15.4</v>
          </cell>
          <cell r="E15">
            <v>36.708333333333336</v>
          </cell>
          <cell r="F15">
            <v>60</v>
          </cell>
          <cell r="G15">
            <v>13</v>
          </cell>
          <cell r="H15">
            <v>28.08</v>
          </cell>
          <cell r="I15" t="str">
            <v>NE</v>
          </cell>
          <cell r="J15">
            <v>43.2</v>
          </cell>
          <cell r="K15">
            <v>0</v>
          </cell>
        </row>
        <row r="16">
          <cell r="C16">
            <v>29.9</v>
          </cell>
          <cell r="D16">
            <v>17.600000000000001</v>
          </cell>
          <cell r="F16">
            <v>58</v>
          </cell>
          <cell r="G16">
            <v>24</v>
          </cell>
          <cell r="H16">
            <v>23.400000000000002</v>
          </cell>
          <cell r="I16" t="str">
            <v>NE</v>
          </cell>
          <cell r="J16">
            <v>38.159999999999997</v>
          </cell>
          <cell r="K16">
            <v>0</v>
          </cell>
        </row>
        <row r="17">
          <cell r="B17">
            <v>24.825000000000003</v>
          </cell>
          <cell r="C17">
            <v>32.6</v>
          </cell>
          <cell r="D17">
            <v>16.8</v>
          </cell>
          <cell r="E17">
            <v>33</v>
          </cell>
          <cell r="F17">
            <v>53</v>
          </cell>
          <cell r="G17">
            <v>12</v>
          </cell>
          <cell r="H17">
            <v>24.840000000000003</v>
          </cell>
          <cell r="I17" t="str">
            <v>L</v>
          </cell>
          <cell r="J17">
            <v>42.480000000000004</v>
          </cell>
          <cell r="K17">
            <v>0</v>
          </cell>
        </row>
        <row r="18">
          <cell r="B18">
            <v>25.112499999999994</v>
          </cell>
          <cell r="C18">
            <v>33</v>
          </cell>
          <cell r="D18">
            <v>17.5</v>
          </cell>
          <cell r="E18">
            <v>31.666666666666668</v>
          </cell>
          <cell r="F18">
            <v>53</v>
          </cell>
          <cell r="G18">
            <v>16</v>
          </cell>
          <cell r="H18">
            <v>29.16</v>
          </cell>
          <cell r="I18" t="str">
            <v>NE</v>
          </cell>
          <cell r="J18">
            <v>47.88</v>
          </cell>
          <cell r="K18">
            <v>0</v>
          </cell>
        </row>
        <row r="19">
          <cell r="B19">
            <v>25.808333333333334</v>
          </cell>
          <cell r="C19">
            <v>34.700000000000003</v>
          </cell>
          <cell r="D19">
            <v>18.2</v>
          </cell>
          <cell r="E19">
            <v>37.458333333333336</v>
          </cell>
          <cell r="F19">
            <v>58</v>
          </cell>
          <cell r="G19">
            <v>19</v>
          </cell>
          <cell r="H19">
            <v>23.040000000000003</v>
          </cell>
          <cell r="I19" t="str">
            <v>NE</v>
          </cell>
          <cell r="J19">
            <v>37.080000000000005</v>
          </cell>
          <cell r="K19">
            <v>0</v>
          </cell>
        </row>
        <row r="20">
          <cell r="B20">
            <v>27.095833333333331</v>
          </cell>
          <cell r="C20">
            <v>34.299999999999997</v>
          </cell>
          <cell r="D20">
            <v>19.899999999999999</v>
          </cell>
          <cell r="E20">
            <v>42.625</v>
          </cell>
          <cell r="F20">
            <v>68</v>
          </cell>
          <cell r="G20">
            <v>26</v>
          </cell>
          <cell r="H20">
            <v>23.400000000000002</v>
          </cell>
          <cell r="I20" t="str">
            <v>NE</v>
          </cell>
          <cell r="J20">
            <v>42.12</v>
          </cell>
          <cell r="K20">
            <v>0</v>
          </cell>
        </row>
        <row r="21">
          <cell r="B21">
            <v>22.487500000000001</v>
          </cell>
          <cell r="C21">
            <v>28.8</v>
          </cell>
          <cell r="D21">
            <v>16.899999999999999</v>
          </cell>
          <cell r="E21">
            <v>71.875</v>
          </cell>
          <cell r="F21">
            <v>86</v>
          </cell>
          <cell r="G21">
            <v>49</v>
          </cell>
          <cell r="H21">
            <v>24.48</v>
          </cell>
          <cell r="I21" t="str">
            <v>NE</v>
          </cell>
          <cell r="J21">
            <v>41.04</v>
          </cell>
          <cell r="K21">
            <v>0</v>
          </cell>
        </row>
        <row r="22">
          <cell r="B22">
            <v>20.295833333333334</v>
          </cell>
          <cell r="C22">
            <v>31.3</v>
          </cell>
          <cell r="D22">
            <v>14.1</v>
          </cell>
          <cell r="E22">
            <v>69.208333333333329</v>
          </cell>
          <cell r="F22">
            <v>92</v>
          </cell>
          <cell r="G22">
            <v>34</v>
          </cell>
          <cell r="H22">
            <v>18</v>
          </cell>
          <cell r="I22" t="str">
            <v>SE</v>
          </cell>
          <cell r="J22">
            <v>28.08</v>
          </cell>
          <cell r="K22">
            <v>0</v>
          </cell>
        </row>
        <row r="23">
          <cell r="B23">
            <v>23.95</v>
          </cell>
          <cell r="C23">
            <v>33.299999999999997</v>
          </cell>
          <cell r="D23">
            <v>16.7</v>
          </cell>
          <cell r="E23">
            <v>65</v>
          </cell>
          <cell r="F23">
            <v>94</v>
          </cell>
          <cell r="G23">
            <v>30</v>
          </cell>
          <cell r="H23">
            <v>15.840000000000002</v>
          </cell>
          <cell r="I23" t="str">
            <v>L</v>
          </cell>
          <cell r="J23">
            <v>40.32</v>
          </cell>
          <cell r="K23">
            <v>0.2</v>
          </cell>
        </row>
        <row r="24">
          <cell r="B24">
            <v>26.754166666666659</v>
          </cell>
          <cell r="C24">
            <v>36.1</v>
          </cell>
          <cell r="D24">
            <v>19.7</v>
          </cell>
          <cell r="E24">
            <v>58.625</v>
          </cell>
          <cell r="F24">
            <v>89</v>
          </cell>
          <cell r="G24">
            <v>23</v>
          </cell>
          <cell r="H24">
            <v>33.480000000000004</v>
          </cell>
          <cell r="I24" t="str">
            <v>NE</v>
          </cell>
          <cell r="J24">
            <v>50.76</v>
          </cell>
          <cell r="K24">
            <v>0.2</v>
          </cell>
        </row>
        <row r="25">
          <cell r="B25">
            <v>28.200000000000003</v>
          </cell>
          <cell r="C25">
            <v>34.200000000000003</v>
          </cell>
          <cell r="D25">
            <v>22.4</v>
          </cell>
          <cell r="E25">
            <v>47.041666666666664</v>
          </cell>
          <cell r="F25">
            <v>69</v>
          </cell>
          <cell r="G25">
            <v>30</v>
          </cell>
          <cell r="H25">
            <v>33.480000000000004</v>
          </cell>
          <cell r="I25" t="str">
            <v>N</v>
          </cell>
          <cell r="J25">
            <v>54.36</v>
          </cell>
          <cell r="K25">
            <v>0</v>
          </cell>
        </row>
        <row r="26">
          <cell r="C26">
            <v>34.700000000000003</v>
          </cell>
          <cell r="D26">
            <v>21.4</v>
          </cell>
          <cell r="F26">
            <v>67</v>
          </cell>
          <cell r="G26">
            <v>21</v>
          </cell>
          <cell r="H26">
            <v>34.56</v>
          </cell>
          <cell r="I26" t="str">
            <v>NO</v>
          </cell>
          <cell r="J26">
            <v>59.04</v>
          </cell>
          <cell r="K26">
            <v>0</v>
          </cell>
        </row>
        <row r="27">
          <cell r="B27">
            <v>25.200000000000003</v>
          </cell>
          <cell r="C27">
            <v>31.6</v>
          </cell>
          <cell r="D27">
            <v>19.8</v>
          </cell>
          <cell r="E27">
            <v>59.416666666666664</v>
          </cell>
          <cell r="F27">
            <v>88</v>
          </cell>
          <cell r="G27">
            <v>37</v>
          </cell>
          <cell r="H27">
            <v>19.440000000000001</v>
          </cell>
          <cell r="I27" t="str">
            <v>SO</v>
          </cell>
          <cell r="J27">
            <v>34.200000000000003</v>
          </cell>
          <cell r="K27">
            <v>0</v>
          </cell>
        </row>
        <row r="28">
          <cell r="B28">
            <v>16.379166666666663</v>
          </cell>
          <cell r="C28">
            <v>23</v>
          </cell>
          <cell r="D28">
            <v>13.4</v>
          </cell>
          <cell r="E28">
            <v>80.791666666666671</v>
          </cell>
          <cell r="F28">
            <v>97</v>
          </cell>
          <cell r="G28">
            <v>57</v>
          </cell>
          <cell r="H28">
            <v>18.36</v>
          </cell>
          <cell r="I28" t="str">
            <v>S</v>
          </cell>
          <cell r="J28">
            <v>34.200000000000003</v>
          </cell>
          <cell r="K28">
            <v>1</v>
          </cell>
        </row>
        <row r="29">
          <cell r="B29">
            <v>16.179166666666667</v>
          </cell>
          <cell r="C29">
            <v>26.2</v>
          </cell>
          <cell r="D29">
            <v>8.3000000000000007</v>
          </cell>
          <cell r="E29">
            <v>45.5</v>
          </cell>
          <cell r="F29">
            <v>76</v>
          </cell>
          <cell r="G29">
            <v>22</v>
          </cell>
          <cell r="H29">
            <v>16.2</v>
          </cell>
          <cell r="I29" t="str">
            <v>S</v>
          </cell>
          <cell r="J29">
            <v>27.36</v>
          </cell>
          <cell r="K29">
            <v>0</v>
          </cell>
        </row>
        <row r="30">
          <cell r="B30">
            <v>20.991666666666667</v>
          </cell>
          <cell r="C30">
            <v>32</v>
          </cell>
          <cell r="D30">
            <v>11.4</v>
          </cell>
          <cell r="E30">
            <v>36.5</v>
          </cell>
          <cell r="F30">
            <v>64</v>
          </cell>
          <cell r="G30">
            <v>20</v>
          </cell>
          <cell r="H30">
            <v>16.2</v>
          </cell>
          <cell r="I30" t="str">
            <v>S</v>
          </cell>
          <cell r="J30">
            <v>34.92</v>
          </cell>
          <cell r="K30">
            <v>0</v>
          </cell>
        </row>
        <row r="31">
          <cell r="B31">
            <v>25.295833333333334</v>
          </cell>
          <cell r="C31">
            <v>36</v>
          </cell>
          <cell r="D31">
            <v>15.4</v>
          </cell>
          <cell r="E31">
            <v>36.708333333333336</v>
          </cell>
          <cell r="F31">
            <v>61</v>
          </cell>
          <cell r="G31">
            <v>16</v>
          </cell>
          <cell r="H31">
            <v>21.240000000000002</v>
          </cell>
          <cell r="I31" t="str">
            <v>S</v>
          </cell>
          <cell r="J31">
            <v>34.56</v>
          </cell>
          <cell r="K31">
            <v>0</v>
          </cell>
        </row>
        <row r="32">
          <cell r="B32">
            <v>28.466666666666669</v>
          </cell>
          <cell r="C32">
            <v>37</v>
          </cell>
          <cell r="D32">
            <v>20.8</v>
          </cell>
          <cell r="E32">
            <v>33.458333333333336</v>
          </cell>
          <cell r="F32">
            <v>51</v>
          </cell>
          <cell r="G32">
            <v>19</v>
          </cell>
          <cell r="H32">
            <v>26.28</v>
          </cell>
          <cell r="I32" t="str">
            <v>S</v>
          </cell>
          <cell r="J32">
            <v>39.6</v>
          </cell>
          <cell r="K32">
            <v>0</v>
          </cell>
        </row>
        <row r="33">
          <cell r="B33">
            <v>24.479166666666668</v>
          </cell>
          <cell r="C33">
            <v>30.4</v>
          </cell>
          <cell r="D33">
            <v>20.5</v>
          </cell>
          <cell r="E33">
            <v>61.541666666666664</v>
          </cell>
          <cell r="F33">
            <v>86</v>
          </cell>
          <cell r="G33">
            <v>33</v>
          </cell>
          <cell r="H33">
            <v>22.32</v>
          </cell>
          <cell r="I33" t="str">
            <v>S</v>
          </cell>
          <cell r="J33">
            <v>51.480000000000004</v>
          </cell>
          <cell r="K33">
            <v>0.2</v>
          </cell>
        </row>
        <row r="34">
          <cell r="B34">
            <v>22.654166666666665</v>
          </cell>
          <cell r="C34">
            <v>31.5</v>
          </cell>
          <cell r="D34">
            <v>19.3</v>
          </cell>
          <cell r="E34">
            <v>73.375</v>
          </cell>
          <cell r="F34">
            <v>94</v>
          </cell>
          <cell r="G34">
            <v>36</v>
          </cell>
          <cell r="H34">
            <v>28.08</v>
          </cell>
          <cell r="I34" t="str">
            <v>S</v>
          </cell>
          <cell r="J34">
            <v>47.16</v>
          </cell>
          <cell r="K34">
            <v>10.399999999999999</v>
          </cell>
        </row>
        <row r="35">
          <cell r="I35" t="str">
            <v>NE</v>
          </cell>
        </row>
      </sheetData>
      <sheetData sheetId="9">
        <row r="5">
          <cell r="B5">
            <v>23.004166666666666</v>
          </cell>
        </row>
      </sheetData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26.904166666666669</v>
          </cell>
          <cell r="C5">
            <v>37.5</v>
          </cell>
          <cell r="D5">
            <v>18.2</v>
          </cell>
          <cell r="E5">
            <v>52.958333333333336</v>
          </cell>
          <cell r="F5">
            <v>85</v>
          </cell>
          <cell r="G5">
            <v>22</v>
          </cell>
          <cell r="H5">
            <v>19.440000000000001</v>
          </cell>
          <cell r="I5" t="str">
            <v>NO</v>
          </cell>
          <cell r="J5">
            <v>40.32</v>
          </cell>
          <cell r="K5">
            <v>0</v>
          </cell>
        </row>
        <row r="6">
          <cell r="C6">
            <v>37.200000000000003</v>
          </cell>
          <cell r="D6">
            <v>18.600000000000001</v>
          </cell>
          <cell r="F6">
            <v>93</v>
          </cell>
          <cell r="G6">
            <v>20</v>
          </cell>
          <cell r="H6">
            <v>17.64</v>
          </cell>
          <cell r="I6" t="str">
            <v>SE</v>
          </cell>
          <cell r="J6">
            <v>38.519999999999996</v>
          </cell>
          <cell r="K6">
            <v>41</v>
          </cell>
        </row>
        <row r="7">
          <cell r="B7">
            <v>21.116666666666664</v>
          </cell>
          <cell r="C7">
            <v>26.4</v>
          </cell>
          <cell r="D7">
            <v>19</v>
          </cell>
          <cell r="E7">
            <v>84.958333333333329</v>
          </cell>
          <cell r="F7">
            <v>93</v>
          </cell>
          <cell r="G7">
            <v>61</v>
          </cell>
          <cell r="H7">
            <v>19.079999999999998</v>
          </cell>
          <cell r="I7" t="str">
            <v>SE</v>
          </cell>
          <cell r="J7">
            <v>43.92</v>
          </cell>
          <cell r="K7">
            <v>22.599999999999994</v>
          </cell>
        </row>
        <row r="8">
          <cell r="B8">
            <v>23.258333333333329</v>
          </cell>
          <cell r="C8">
            <v>30.8</v>
          </cell>
          <cell r="D8">
            <v>16.899999999999999</v>
          </cell>
          <cell r="E8">
            <v>71.916666666666671</v>
          </cell>
          <cell r="F8">
            <v>94</v>
          </cell>
          <cell r="G8">
            <v>36</v>
          </cell>
          <cell r="H8">
            <v>4.32</v>
          </cell>
          <cell r="I8" t="str">
            <v>SE</v>
          </cell>
          <cell r="J8">
            <v>15.840000000000002</v>
          </cell>
          <cell r="K8">
            <v>0.2</v>
          </cell>
        </row>
        <row r="9">
          <cell r="B9">
            <v>24.837500000000002</v>
          </cell>
          <cell r="C9">
            <v>34.200000000000003</v>
          </cell>
          <cell r="D9">
            <v>17.3</v>
          </cell>
          <cell r="E9">
            <v>57.916666666666664</v>
          </cell>
          <cell r="F9">
            <v>89</v>
          </cell>
          <cell r="G9">
            <v>19</v>
          </cell>
          <cell r="H9">
            <v>12.96</v>
          </cell>
          <cell r="I9" t="str">
            <v>SE</v>
          </cell>
          <cell r="J9">
            <v>27</v>
          </cell>
          <cell r="K9">
            <v>0</v>
          </cell>
        </row>
        <row r="10">
          <cell r="B10">
            <v>26.770833333333329</v>
          </cell>
          <cell r="C10">
            <v>36.1</v>
          </cell>
          <cell r="D10">
            <v>20.100000000000001</v>
          </cell>
          <cell r="E10">
            <v>46.416666666666664</v>
          </cell>
          <cell r="F10">
            <v>66</v>
          </cell>
          <cell r="G10">
            <v>26</v>
          </cell>
          <cell r="H10">
            <v>10.08</v>
          </cell>
          <cell r="I10" t="str">
            <v>SE</v>
          </cell>
          <cell r="J10">
            <v>28.08</v>
          </cell>
          <cell r="K10">
            <v>0</v>
          </cell>
        </row>
        <row r="11">
          <cell r="B11">
            <v>26.604166666666668</v>
          </cell>
          <cell r="C11">
            <v>34.6</v>
          </cell>
          <cell r="D11">
            <v>19.3</v>
          </cell>
          <cell r="E11">
            <v>55.833333333333336</v>
          </cell>
          <cell r="F11">
            <v>81</v>
          </cell>
          <cell r="G11">
            <v>32</v>
          </cell>
          <cell r="H11">
            <v>10.08</v>
          </cell>
          <cell r="I11" t="str">
            <v>NO</v>
          </cell>
          <cell r="J11">
            <v>28.8</v>
          </cell>
          <cell r="K11">
            <v>0</v>
          </cell>
        </row>
        <row r="12">
          <cell r="B12">
            <v>27.3125</v>
          </cell>
          <cell r="C12">
            <v>36.1</v>
          </cell>
          <cell r="D12">
            <v>18</v>
          </cell>
          <cell r="E12">
            <v>48.375</v>
          </cell>
          <cell r="F12">
            <v>82</v>
          </cell>
          <cell r="G12">
            <v>17</v>
          </cell>
          <cell r="H12">
            <v>14.76</v>
          </cell>
          <cell r="I12" t="str">
            <v>L</v>
          </cell>
          <cell r="J12">
            <v>30.96</v>
          </cell>
          <cell r="K12">
            <v>0</v>
          </cell>
        </row>
        <row r="13">
          <cell r="B13">
            <v>27.337500000000002</v>
          </cell>
          <cell r="C13">
            <v>36.299999999999997</v>
          </cell>
          <cell r="D13">
            <v>18.5</v>
          </cell>
          <cell r="E13">
            <v>43.5</v>
          </cell>
          <cell r="F13">
            <v>78</v>
          </cell>
          <cell r="G13">
            <v>14</v>
          </cell>
          <cell r="H13">
            <v>10.44</v>
          </cell>
          <cell r="I13" t="str">
            <v>SE</v>
          </cell>
          <cell r="J13">
            <v>27.720000000000002</v>
          </cell>
          <cell r="K13">
            <v>0</v>
          </cell>
        </row>
        <row r="14">
          <cell r="B14">
            <v>27.320833333333329</v>
          </cell>
          <cell r="C14">
            <v>36.9</v>
          </cell>
          <cell r="D14">
            <v>18.600000000000001</v>
          </cell>
          <cell r="E14">
            <v>36.75</v>
          </cell>
          <cell r="F14">
            <v>60</v>
          </cell>
          <cell r="G14">
            <v>13</v>
          </cell>
          <cell r="H14">
            <v>7.9200000000000008</v>
          </cell>
          <cell r="I14" t="str">
            <v>SE</v>
          </cell>
          <cell r="J14">
            <v>25.2</v>
          </cell>
          <cell r="K14">
            <v>0</v>
          </cell>
        </row>
        <row r="15">
          <cell r="B15">
            <v>25.287499999999998</v>
          </cell>
          <cell r="C15">
            <v>35.1</v>
          </cell>
          <cell r="D15">
            <v>15.7</v>
          </cell>
          <cell r="E15">
            <v>47.041666666666664</v>
          </cell>
          <cell r="F15">
            <v>90</v>
          </cell>
          <cell r="G15">
            <v>15</v>
          </cell>
          <cell r="H15">
            <v>9.7200000000000006</v>
          </cell>
          <cell r="I15" t="str">
            <v>SE</v>
          </cell>
          <cell r="J15">
            <v>25.92</v>
          </cell>
          <cell r="K15">
            <v>0</v>
          </cell>
        </row>
        <row r="16">
          <cell r="C16">
            <v>35.9</v>
          </cell>
          <cell r="D16">
            <v>17.2</v>
          </cell>
          <cell r="F16">
            <v>79</v>
          </cell>
          <cell r="G16">
            <v>16</v>
          </cell>
          <cell r="H16">
            <v>5.04</v>
          </cell>
          <cell r="I16" t="str">
            <v>L</v>
          </cell>
          <cell r="J16">
            <v>51.480000000000004</v>
          </cell>
          <cell r="K16">
            <v>0</v>
          </cell>
        </row>
        <row r="17">
          <cell r="B17">
            <v>26.491666666666671</v>
          </cell>
          <cell r="C17">
            <v>36.4</v>
          </cell>
          <cell r="D17">
            <v>16.600000000000001</v>
          </cell>
          <cell r="E17">
            <v>40.791666666666664</v>
          </cell>
          <cell r="F17">
            <v>79</v>
          </cell>
          <cell r="G17">
            <v>13</v>
          </cell>
          <cell r="H17">
            <v>8.64</v>
          </cell>
          <cell r="I17" t="str">
            <v>L</v>
          </cell>
          <cell r="J17">
            <v>27</v>
          </cell>
          <cell r="K17">
            <v>0</v>
          </cell>
        </row>
        <row r="18">
          <cell r="B18">
            <v>26.949999999999992</v>
          </cell>
          <cell r="C18">
            <v>37.4</v>
          </cell>
          <cell r="D18">
            <v>16.899999999999999</v>
          </cell>
          <cell r="E18">
            <v>36.083333333333336</v>
          </cell>
          <cell r="F18">
            <v>73</v>
          </cell>
          <cell r="G18">
            <v>13</v>
          </cell>
          <cell r="H18">
            <v>9.3600000000000012</v>
          </cell>
          <cell r="I18" t="str">
            <v>N</v>
          </cell>
          <cell r="J18">
            <v>23.759999999999998</v>
          </cell>
          <cell r="K18">
            <v>0</v>
          </cell>
        </row>
        <row r="19">
          <cell r="B19">
            <v>26.1875</v>
          </cell>
          <cell r="C19">
            <v>36</v>
          </cell>
          <cell r="D19">
            <v>18</v>
          </cell>
          <cell r="E19">
            <v>46.833333333333336</v>
          </cell>
          <cell r="F19">
            <v>80</v>
          </cell>
          <cell r="G19">
            <v>22</v>
          </cell>
          <cell r="H19">
            <v>12.96</v>
          </cell>
          <cell r="I19" t="str">
            <v>NO</v>
          </cell>
          <cell r="J19">
            <v>30.6</v>
          </cell>
          <cell r="K19">
            <v>0</v>
          </cell>
        </row>
        <row r="20">
          <cell r="B20">
            <v>28.354166666666661</v>
          </cell>
          <cell r="C20">
            <v>36.299999999999997</v>
          </cell>
          <cell r="D20">
            <v>20.8</v>
          </cell>
          <cell r="E20">
            <v>50.666666666666664</v>
          </cell>
          <cell r="F20">
            <v>79</v>
          </cell>
          <cell r="G20">
            <v>30</v>
          </cell>
          <cell r="H20">
            <v>17.28</v>
          </cell>
          <cell r="I20" t="str">
            <v>NO</v>
          </cell>
          <cell r="J20">
            <v>39.6</v>
          </cell>
          <cell r="K20">
            <v>0</v>
          </cell>
        </row>
        <row r="21">
          <cell r="B21">
            <v>22.483333333333334</v>
          </cell>
          <cell r="C21">
            <v>28.3</v>
          </cell>
          <cell r="D21">
            <v>18.899999999999999</v>
          </cell>
          <cell r="E21">
            <v>71.083333333333329</v>
          </cell>
          <cell r="F21">
            <v>88</v>
          </cell>
          <cell r="G21">
            <v>58</v>
          </cell>
          <cell r="H21">
            <v>18.720000000000002</v>
          </cell>
          <cell r="I21" t="str">
            <v>SO</v>
          </cell>
          <cell r="J21">
            <v>32.76</v>
          </cell>
          <cell r="K21">
            <v>2.4000000000000004</v>
          </cell>
        </row>
        <row r="22">
          <cell r="B22">
            <v>21.845833333333331</v>
          </cell>
          <cell r="C22">
            <v>30.4</v>
          </cell>
          <cell r="D22">
            <v>15.6</v>
          </cell>
          <cell r="E22">
            <v>59.916666666666664</v>
          </cell>
          <cell r="F22">
            <v>79</v>
          </cell>
          <cell r="G22">
            <v>38</v>
          </cell>
          <cell r="H22">
            <v>10.44</v>
          </cell>
          <cell r="I22" t="str">
            <v>SE</v>
          </cell>
          <cell r="J22">
            <v>25.92</v>
          </cell>
          <cell r="K22">
            <v>0</v>
          </cell>
        </row>
        <row r="23">
          <cell r="B23">
            <v>25.966666666666665</v>
          </cell>
          <cell r="C23">
            <v>34.5</v>
          </cell>
          <cell r="D23">
            <v>19.7</v>
          </cell>
          <cell r="E23">
            <v>52.916666666666664</v>
          </cell>
          <cell r="F23">
            <v>72</v>
          </cell>
          <cell r="G23">
            <v>31</v>
          </cell>
          <cell r="H23">
            <v>18.720000000000002</v>
          </cell>
          <cell r="I23" t="str">
            <v>SE</v>
          </cell>
          <cell r="J23">
            <v>42.12</v>
          </cell>
          <cell r="K23">
            <v>0</v>
          </cell>
        </row>
        <row r="24">
          <cell r="B24">
            <v>28.191666666666666</v>
          </cell>
          <cell r="C24">
            <v>38.4</v>
          </cell>
          <cell r="D24">
            <v>20.2</v>
          </cell>
          <cell r="E24">
            <v>59.375</v>
          </cell>
          <cell r="F24">
            <v>92</v>
          </cell>
          <cell r="G24">
            <v>24</v>
          </cell>
          <cell r="H24">
            <v>16.2</v>
          </cell>
          <cell r="I24" t="str">
            <v>SE</v>
          </cell>
          <cell r="J24">
            <v>41.4</v>
          </cell>
          <cell r="K24">
            <v>0</v>
          </cell>
        </row>
        <row r="25">
          <cell r="B25">
            <v>29.724999999999998</v>
          </cell>
          <cell r="C25">
            <v>37.4</v>
          </cell>
          <cell r="D25">
            <v>22.7</v>
          </cell>
          <cell r="E25">
            <v>50.625</v>
          </cell>
          <cell r="F25">
            <v>81</v>
          </cell>
          <cell r="G25">
            <v>28</v>
          </cell>
          <cell r="H25">
            <v>19.8</v>
          </cell>
          <cell r="I25" t="str">
            <v>NO</v>
          </cell>
          <cell r="J25">
            <v>45.72</v>
          </cell>
          <cell r="K25">
            <v>0</v>
          </cell>
        </row>
        <row r="26">
          <cell r="C26">
            <v>37.700000000000003</v>
          </cell>
          <cell r="D26">
            <v>22.9</v>
          </cell>
          <cell r="F26">
            <v>75</v>
          </cell>
          <cell r="G26">
            <v>24</v>
          </cell>
          <cell r="H26">
            <v>22.68</v>
          </cell>
          <cell r="I26" t="str">
            <v>NO</v>
          </cell>
          <cell r="J26">
            <v>46.800000000000004</v>
          </cell>
          <cell r="K26">
            <v>0</v>
          </cell>
        </row>
        <row r="27">
          <cell r="B27">
            <v>24.212500000000002</v>
          </cell>
          <cell r="C27">
            <v>31.3</v>
          </cell>
          <cell r="D27">
            <v>18.3</v>
          </cell>
          <cell r="E27">
            <v>67.375</v>
          </cell>
          <cell r="F27">
            <v>81</v>
          </cell>
          <cell r="G27">
            <v>39</v>
          </cell>
          <cell r="H27">
            <v>22.32</v>
          </cell>
          <cell r="I27" t="str">
            <v>SO</v>
          </cell>
          <cell r="J27">
            <v>37.800000000000004</v>
          </cell>
          <cell r="K27">
            <v>0</v>
          </cell>
        </row>
        <row r="28">
          <cell r="B28">
            <v>18.974999999999998</v>
          </cell>
          <cell r="C28">
            <v>24.7</v>
          </cell>
          <cell r="D28">
            <v>15</v>
          </cell>
          <cell r="E28">
            <v>61.875</v>
          </cell>
          <cell r="F28">
            <v>87</v>
          </cell>
          <cell r="G28">
            <v>35</v>
          </cell>
          <cell r="H28">
            <v>14.4</v>
          </cell>
          <cell r="I28" t="str">
            <v>S</v>
          </cell>
          <cell r="J28">
            <v>33.840000000000003</v>
          </cell>
          <cell r="K28">
            <v>0</v>
          </cell>
        </row>
        <row r="29">
          <cell r="B29">
            <v>19.333333333333332</v>
          </cell>
          <cell r="C29">
            <v>28.2</v>
          </cell>
          <cell r="D29">
            <v>12.8</v>
          </cell>
          <cell r="E29">
            <v>33.25</v>
          </cell>
          <cell r="F29">
            <v>53</v>
          </cell>
          <cell r="G29">
            <v>16</v>
          </cell>
          <cell r="H29">
            <v>11.520000000000001</v>
          </cell>
          <cell r="I29" t="str">
            <v>SE</v>
          </cell>
          <cell r="J29">
            <v>27.720000000000002</v>
          </cell>
          <cell r="K29">
            <v>0</v>
          </cell>
        </row>
        <row r="30">
          <cell r="B30">
            <v>22.145833333333332</v>
          </cell>
          <cell r="C30">
            <v>33.6</v>
          </cell>
          <cell r="D30">
            <v>12</v>
          </cell>
          <cell r="E30">
            <v>35</v>
          </cell>
          <cell r="F30">
            <v>64</v>
          </cell>
          <cell r="G30">
            <v>16</v>
          </cell>
          <cell r="H30">
            <v>8.2799999999999994</v>
          </cell>
          <cell r="I30" t="str">
            <v>SE</v>
          </cell>
          <cell r="J30">
            <v>25.2</v>
          </cell>
          <cell r="K30">
            <v>0</v>
          </cell>
        </row>
        <row r="31">
          <cell r="B31">
            <v>26.191666666666666</v>
          </cell>
          <cell r="C31">
            <v>37.6</v>
          </cell>
          <cell r="D31">
            <v>17.2</v>
          </cell>
          <cell r="E31">
            <v>41.041666666666664</v>
          </cell>
          <cell r="F31">
            <v>66</v>
          </cell>
          <cell r="G31">
            <v>17</v>
          </cell>
          <cell r="H31">
            <v>10.44</v>
          </cell>
          <cell r="I31" t="str">
            <v>SE</v>
          </cell>
          <cell r="J31">
            <v>21.96</v>
          </cell>
          <cell r="K31">
            <v>0</v>
          </cell>
        </row>
        <row r="32">
          <cell r="B32">
            <v>28.908333333333335</v>
          </cell>
          <cell r="C32">
            <v>38.700000000000003</v>
          </cell>
          <cell r="D32">
            <v>20.399999999999999</v>
          </cell>
          <cell r="E32">
            <v>40.958333333333336</v>
          </cell>
          <cell r="F32">
            <v>64</v>
          </cell>
          <cell r="G32">
            <v>20</v>
          </cell>
          <cell r="H32">
            <v>15.120000000000001</v>
          </cell>
          <cell r="I32" t="str">
            <v>NO</v>
          </cell>
          <cell r="J32">
            <v>36</v>
          </cell>
          <cell r="K32">
            <v>0</v>
          </cell>
        </row>
        <row r="33">
          <cell r="B33">
            <v>26.854166666666668</v>
          </cell>
          <cell r="C33">
            <v>31.7</v>
          </cell>
          <cell r="D33">
            <v>20.9</v>
          </cell>
          <cell r="E33">
            <v>64.958333333333329</v>
          </cell>
          <cell r="F33">
            <v>92</v>
          </cell>
          <cell r="G33">
            <v>36</v>
          </cell>
          <cell r="H33">
            <v>15.840000000000002</v>
          </cell>
          <cell r="I33" t="str">
            <v>L</v>
          </cell>
          <cell r="J33">
            <v>62.639999999999993</v>
          </cell>
          <cell r="K33">
            <v>13.600000000000001</v>
          </cell>
        </row>
        <row r="34">
          <cell r="B34">
            <v>25.216666666666665</v>
          </cell>
          <cell r="C34">
            <v>30.6</v>
          </cell>
          <cell r="D34">
            <v>20.8</v>
          </cell>
          <cell r="E34">
            <v>72.375</v>
          </cell>
          <cell r="F34">
            <v>91</v>
          </cell>
          <cell r="G34">
            <v>52</v>
          </cell>
          <cell r="H34">
            <v>24.48</v>
          </cell>
          <cell r="I34" t="str">
            <v>NO</v>
          </cell>
          <cell r="J34">
            <v>50.4</v>
          </cell>
          <cell r="K34">
            <v>0.2</v>
          </cell>
        </row>
        <row r="35">
          <cell r="I35" t="str">
            <v>SE</v>
          </cell>
        </row>
      </sheetData>
      <sheetData sheetId="9">
        <row r="5">
          <cell r="B5">
            <v>24.420833333333334</v>
          </cell>
        </row>
      </sheetData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25.6875</v>
          </cell>
          <cell r="C5">
            <v>35.1</v>
          </cell>
          <cell r="D5">
            <v>21.3</v>
          </cell>
          <cell r="E5">
            <v>45.541666666666664</v>
          </cell>
          <cell r="F5">
            <v>65</v>
          </cell>
          <cell r="G5">
            <v>25</v>
          </cell>
          <cell r="H5">
            <v>18.36</v>
          </cell>
          <cell r="I5" t="str">
            <v>NE</v>
          </cell>
          <cell r="J5">
            <v>46.800000000000004</v>
          </cell>
          <cell r="K5">
            <v>0.2</v>
          </cell>
        </row>
        <row r="6">
          <cell r="C6">
            <v>23.3</v>
          </cell>
          <cell r="D6">
            <v>17.100000000000001</v>
          </cell>
          <cell r="F6">
            <v>96</v>
          </cell>
          <cell r="G6">
            <v>58</v>
          </cell>
          <cell r="H6">
            <v>33.840000000000003</v>
          </cell>
          <cell r="I6" t="str">
            <v>N</v>
          </cell>
          <cell r="J6">
            <v>64.08</v>
          </cell>
          <cell r="K6">
            <v>24.199999999999996</v>
          </cell>
        </row>
        <row r="7">
          <cell r="B7">
            <v>19.841666666666669</v>
          </cell>
          <cell r="C7">
            <v>27.3</v>
          </cell>
          <cell r="D7">
            <v>15.3</v>
          </cell>
          <cell r="E7">
            <v>81.5</v>
          </cell>
          <cell r="F7">
            <v>97</v>
          </cell>
          <cell r="G7">
            <v>52</v>
          </cell>
          <cell r="H7">
            <v>18.36</v>
          </cell>
          <cell r="I7" t="str">
            <v>N</v>
          </cell>
          <cell r="J7">
            <v>39.6</v>
          </cell>
          <cell r="K7">
            <v>14.799999999999999</v>
          </cell>
        </row>
        <row r="8">
          <cell r="B8">
            <v>20.554166666666667</v>
          </cell>
          <cell r="C8">
            <v>28</v>
          </cell>
          <cell r="D8">
            <v>15.2</v>
          </cell>
          <cell r="E8">
            <v>75.75</v>
          </cell>
          <cell r="F8">
            <v>97</v>
          </cell>
          <cell r="G8">
            <v>35</v>
          </cell>
          <cell r="H8">
            <v>14.4</v>
          </cell>
          <cell r="I8" t="str">
            <v>S</v>
          </cell>
          <cell r="J8">
            <v>32.4</v>
          </cell>
          <cell r="K8">
            <v>0.2</v>
          </cell>
        </row>
        <row r="9">
          <cell r="B9">
            <v>22.183333333333334</v>
          </cell>
          <cell r="C9">
            <v>28.3</v>
          </cell>
          <cell r="D9">
            <v>17.2</v>
          </cell>
          <cell r="E9">
            <v>66.833333333333329</v>
          </cell>
          <cell r="F9">
            <v>93</v>
          </cell>
          <cell r="G9">
            <v>39</v>
          </cell>
          <cell r="H9">
            <v>19.8</v>
          </cell>
          <cell r="I9" t="str">
            <v>NE</v>
          </cell>
          <cell r="J9">
            <v>43.92</v>
          </cell>
          <cell r="K9">
            <v>0</v>
          </cell>
        </row>
        <row r="10">
          <cell r="B10">
            <v>23.266666666666666</v>
          </cell>
          <cell r="C10">
            <v>31.2</v>
          </cell>
          <cell r="D10">
            <v>16.7</v>
          </cell>
          <cell r="E10">
            <v>54.791666666666664</v>
          </cell>
          <cell r="F10">
            <v>81</v>
          </cell>
          <cell r="G10">
            <v>24</v>
          </cell>
          <cell r="H10">
            <v>21.6</v>
          </cell>
          <cell r="I10" t="str">
            <v>L</v>
          </cell>
          <cell r="J10">
            <v>36.72</v>
          </cell>
          <cell r="K10">
            <v>0</v>
          </cell>
        </row>
        <row r="11">
          <cell r="B11">
            <v>25.012499999999999</v>
          </cell>
          <cell r="C11">
            <v>33.5</v>
          </cell>
          <cell r="D11">
            <v>18.100000000000001</v>
          </cell>
          <cell r="E11">
            <v>50.25</v>
          </cell>
          <cell r="F11">
            <v>75</v>
          </cell>
          <cell r="G11">
            <v>25</v>
          </cell>
          <cell r="H11">
            <v>20.52</v>
          </cell>
          <cell r="I11" t="str">
            <v>L</v>
          </cell>
          <cell r="J11">
            <v>39.24</v>
          </cell>
          <cell r="K11">
            <v>0</v>
          </cell>
        </row>
        <row r="12">
          <cell r="B12">
            <v>24.520833333333332</v>
          </cell>
          <cell r="C12">
            <v>33.9</v>
          </cell>
          <cell r="D12">
            <v>17.100000000000001</v>
          </cell>
          <cell r="E12">
            <v>55.375</v>
          </cell>
          <cell r="F12">
            <v>94</v>
          </cell>
          <cell r="G12">
            <v>32</v>
          </cell>
          <cell r="H12">
            <v>20.52</v>
          </cell>
          <cell r="I12" t="str">
            <v>NE</v>
          </cell>
          <cell r="J12">
            <v>51.84</v>
          </cell>
          <cell r="K12">
            <v>16.599999999999998</v>
          </cell>
        </row>
        <row r="13">
          <cell r="B13">
            <v>23.541666666666661</v>
          </cell>
          <cell r="C13">
            <v>32.200000000000003</v>
          </cell>
          <cell r="D13">
            <v>15.6</v>
          </cell>
          <cell r="E13">
            <v>60.833333333333336</v>
          </cell>
          <cell r="F13">
            <v>91</v>
          </cell>
          <cell r="G13">
            <v>28</v>
          </cell>
          <cell r="H13">
            <v>19.440000000000001</v>
          </cell>
          <cell r="I13" t="str">
            <v>NE</v>
          </cell>
          <cell r="J13">
            <v>36.72</v>
          </cell>
          <cell r="K13">
            <v>0</v>
          </cell>
        </row>
        <row r="14">
          <cell r="B14">
            <v>26.841666666666665</v>
          </cell>
          <cell r="C14">
            <v>33.4</v>
          </cell>
          <cell r="D14">
            <v>20.399999999999999</v>
          </cell>
          <cell r="E14">
            <v>37.5</v>
          </cell>
          <cell r="F14">
            <v>55</v>
          </cell>
          <cell r="G14">
            <v>19</v>
          </cell>
          <cell r="H14">
            <v>18</v>
          </cell>
          <cell r="I14" t="str">
            <v>L</v>
          </cell>
          <cell r="J14">
            <v>43.56</v>
          </cell>
          <cell r="K14">
            <v>0</v>
          </cell>
        </row>
        <row r="15">
          <cell r="B15">
            <v>27.083333333333339</v>
          </cell>
          <cell r="C15">
            <v>34.5</v>
          </cell>
          <cell r="D15">
            <v>19.899999999999999</v>
          </cell>
          <cell r="E15">
            <v>32.458333333333336</v>
          </cell>
          <cell r="F15">
            <v>54</v>
          </cell>
          <cell r="G15">
            <v>15</v>
          </cell>
          <cell r="H15">
            <v>19.079999999999998</v>
          </cell>
          <cell r="I15" t="str">
            <v>NE</v>
          </cell>
          <cell r="J15">
            <v>36.36</v>
          </cell>
          <cell r="K15">
            <v>0</v>
          </cell>
        </row>
        <row r="16">
          <cell r="C16">
            <v>33.9</v>
          </cell>
          <cell r="D16">
            <v>18.600000000000001</v>
          </cell>
          <cell r="F16">
            <v>57</v>
          </cell>
          <cell r="G16">
            <v>18</v>
          </cell>
          <cell r="H16">
            <v>18.720000000000002</v>
          </cell>
          <cell r="I16" t="str">
            <v>NE</v>
          </cell>
          <cell r="J16">
            <v>50.04</v>
          </cell>
          <cell r="K16">
            <v>0</v>
          </cell>
        </row>
        <row r="17">
          <cell r="B17">
            <v>26.787499999999994</v>
          </cell>
          <cell r="C17">
            <v>33.799999999999997</v>
          </cell>
          <cell r="D17">
            <v>18.100000000000001</v>
          </cell>
          <cell r="E17">
            <v>33.166666666666664</v>
          </cell>
          <cell r="F17">
            <v>62</v>
          </cell>
          <cell r="G17">
            <v>15</v>
          </cell>
          <cell r="H17">
            <v>15.840000000000002</v>
          </cell>
          <cell r="I17" t="str">
            <v>NE</v>
          </cell>
          <cell r="J17">
            <v>30.6</v>
          </cell>
          <cell r="K17">
            <v>0</v>
          </cell>
        </row>
        <row r="18">
          <cell r="B18">
            <v>26.762500000000003</v>
          </cell>
          <cell r="C18">
            <v>35</v>
          </cell>
          <cell r="D18">
            <v>18.899999999999999</v>
          </cell>
          <cell r="E18">
            <v>30.333333333333332</v>
          </cell>
          <cell r="F18">
            <v>49</v>
          </cell>
          <cell r="G18">
            <v>14</v>
          </cell>
          <cell r="H18">
            <v>18</v>
          </cell>
          <cell r="I18" t="str">
            <v>NE</v>
          </cell>
          <cell r="J18">
            <v>37.800000000000004</v>
          </cell>
          <cell r="K18">
            <v>0</v>
          </cell>
        </row>
        <row r="19">
          <cell r="B19">
            <v>26.795833333333334</v>
          </cell>
          <cell r="C19">
            <v>32.799999999999997</v>
          </cell>
          <cell r="D19">
            <v>20.3</v>
          </cell>
          <cell r="E19">
            <v>36.541666666666664</v>
          </cell>
          <cell r="F19">
            <v>69</v>
          </cell>
          <cell r="G19">
            <v>23</v>
          </cell>
          <cell r="H19">
            <v>12.6</v>
          </cell>
          <cell r="I19" t="str">
            <v>N</v>
          </cell>
          <cell r="J19">
            <v>32.76</v>
          </cell>
          <cell r="K19">
            <v>0</v>
          </cell>
        </row>
        <row r="20">
          <cell r="B20">
            <v>22.704166666666666</v>
          </cell>
          <cell r="C20">
            <v>28.6</v>
          </cell>
          <cell r="D20">
            <v>16.5</v>
          </cell>
          <cell r="E20">
            <v>71.958333333333329</v>
          </cell>
          <cell r="F20">
            <v>95</v>
          </cell>
          <cell r="G20">
            <v>33</v>
          </cell>
          <cell r="H20">
            <v>18.36</v>
          </cell>
          <cell r="I20" t="str">
            <v>S</v>
          </cell>
          <cell r="J20">
            <v>34.200000000000003</v>
          </cell>
          <cell r="K20">
            <v>0</v>
          </cell>
        </row>
        <row r="21">
          <cell r="B21">
            <v>13.91666666666667</v>
          </cell>
          <cell r="C21">
            <v>16.5</v>
          </cell>
          <cell r="D21">
            <v>11.2</v>
          </cell>
          <cell r="E21">
            <v>84.125</v>
          </cell>
          <cell r="F21">
            <v>97</v>
          </cell>
          <cell r="G21">
            <v>66</v>
          </cell>
          <cell r="H21">
            <v>19.079999999999998</v>
          </cell>
          <cell r="I21" t="str">
            <v>S</v>
          </cell>
          <cell r="J21">
            <v>39.6</v>
          </cell>
          <cell r="K21">
            <v>13.4</v>
          </cell>
        </row>
        <row r="22">
          <cell r="B22">
            <v>13.741666666666667</v>
          </cell>
          <cell r="C22">
            <v>22.3</v>
          </cell>
          <cell r="D22">
            <v>8.6999999999999993</v>
          </cell>
          <cell r="E22">
            <v>68.208333333333329</v>
          </cell>
          <cell r="F22">
            <v>87</v>
          </cell>
          <cell r="G22">
            <v>41</v>
          </cell>
          <cell r="H22">
            <v>15.48</v>
          </cell>
          <cell r="I22" t="str">
            <v>S</v>
          </cell>
          <cell r="J22">
            <v>30.240000000000002</v>
          </cell>
          <cell r="K22">
            <v>0</v>
          </cell>
        </row>
        <row r="23">
          <cell r="B23">
            <v>19.087500000000002</v>
          </cell>
          <cell r="C23">
            <v>27</v>
          </cell>
          <cell r="D23">
            <v>13.7</v>
          </cell>
          <cell r="E23">
            <v>52.75</v>
          </cell>
          <cell r="F23">
            <v>66</v>
          </cell>
          <cell r="G23">
            <v>43</v>
          </cell>
          <cell r="H23">
            <v>14.4</v>
          </cell>
          <cell r="I23" t="str">
            <v>SE</v>
          </cell>
          <cell r="J23">
            <v>24.840000000000003</v>
          </cell>
          <cell r="K23">
            <v>0</v>
          </cell>
        </row>
        <row r="24">
          <cell r="B24">
            <v>26.320833333333336</v>
          </cell>
          <cell r="C24">
            <v>36.200000000000003</v>
          </cell>
          <cell r="D24">
            <v>18.899999999999999</v>
          </cell>
          <cell r="E24">
            <v>60.25</v>
          </cell>
          <cell r="F24">
            <v>89</v>
          </cell>
          <cell r="G24">
            <v>30</v>
          </cell>
          <cell r="H24">
            <v>26.28</v>
          </cell>
          <cell r="I24" t="str">
            <v>NE</v>
          </cell>
          <cell r="J24">
            <v>55.800000000000004</v>
          </cell>
          <cell r="K24">
            <v>0</v>
          </cell>
        </row>
        <row r="25">
          <cell r="B25">
            <v>28.466666666666669</v>
          </cell>
          <cell r="C25">
            <v>36.5</v>
          </cell>
          <cell r="D25">
            <v>21.3</v>
          </cell>
          <cell r="E25">
            <v>52.041666666666664</v>
          </cell>
          <cell r="F25">
            <v>79</v>
          </cell>
          <cell r="G25">
            <v>26</v>
          </cell>
          <cell r="H25">
            <v>32.04</v>
          </cell>
          <cell r="I25" t="str">
            <v>N</v>
          </cell>
          <cell r="J25">
            <v>68.400000000000006</v>
          </cell>
          <cell r="K25">
            <v>0</v>
          </cell>
        </row>
        <row r="26">
          <cell r="C26">
            <v>35.200000000000003</v>
          </cell>
          <cell r="D26">
            <v>20</v>
          </cell>
          <cell r="F26">
            <v>81</v>
          </cell>
          <cell r="G26">
            <v>27</v>
          </cell>
          <cell r="H26">
            <v>33.840000000000003</v>
          </cell>
          <cell r="I26" t="str">
            <v>NO</v>
          </cell>
          <cell r="J26">
            <v>67.680000000000007</v>
          </cell>
          <cell r="K26">
            <v>0</v>
          </cell>
        </row>
        <row r="27">
          <cell r="B27">
            <v>15.166666666666666</v>
          </cell>
          <cell r="C27">
            <v>20.100000000000001</v>
          </cell>
          <cell r="D27">
            <v>12.3</v>
          </cell>
          <cell r="E27">
            <v>89.041666666666671</v>
          </cell>
          <cell r="F27">
            <v>97</v>
          </cell>
          <cell r="G27">
            <v>78</v>
          </cell>
          <cell r="H27">
            <v>20.52</v>
          </cell>
          <cell r="I27" t="str">
            <v>SO</v>
          </cell>
          <cell r="J27">
            <v>43.2</v>
          </cell>
          <cell r="K27">
            <v>2</v>
          </cell>
        </row>
        <row r="28">
          <cell r="B28">
            <v>13.27083333333333</v>
          </cell>
          <cell r="C28">
            <v>18.899999999999999</v>
          </cell>
          <cell r="D28">
            <v>10.6</v>
          </cell>
          <cell r="E28">
            <v>64.041666666666671</v>
          </cell>
          <cell r="F28">
            <v>94</v>
          </cell>
          <cell r="G28">
            <v>23</v>
          </cell>
          <cell r="H28">
            <v>25.2</v>
          </cell>
          <cell r="I28" t="str">
            <v>S</v>
          </cell>
          <cell r="J28">
            <v>49.680000000000007</v>
          </cell>
          <cell r="K28">
            <v>1</v>
          </cell>
        </row>
        <row r="29">
          <cell r="B29">
            <v>12.625</v>
          </cell>
          <cell r="C29">
            <v>22.5</v>
          </cell>
          <cell r="D29">
            <v>3.2</v>
          </cell>
          <cell r="E29">
            <v>53</v>
          </cell>
          <cell r="F29">
            <v>88</v>
          </cell>
          <cell r="G29">
            <v>23</v>
          </cell>
          <cell r="H29">
            <v>15.120000000000001</v>
          </cell>
          <cell r="I29" t="str">
            <v>SE</v>
          </cell>
          <cell r="J29">
            <v>33.119999999999997</v>
          </cell>
          <cell r="K29">
            <v>0</v>
          </cell>
        </row>
        <row r="30">
          <cell r="B30">
            <v>18.554166666666671</v>
          </cell>
          <cell r="C30">
            <v>26.8</v>
          </cell>
          <cell r="D30">
            <v>12.4</v>
          </cell>
          <cell r="E30">
            <v>49.458333333333336</v>
          </cell>
          <cell r="F30">
            <v>74</v>
          </cell>
          <cell r="G30">
            <v>28</v>
          </cell>
          <cell r="H30">
            <v>22.32</v>
          </cell>
          <cell r="I30" t="str">
            <v>SE</v>
          </cell>
          <cell r="J30">
            <v>43.2</v>
          </cell>
          <cell r="K30">
            <v>0</v>
          </cell>
        </row>
        <row r="31">
          <cell r="B31">
            <v>22.116666666666664</v>
          </cell>
          <cell r="C31">
            <v>31.2</v>
          </cell>
          <cell r="D31">
            <v>15.2</v>
          </cell>
          <cell r="E31">
            <v>45.708333333333336</v>
          </cell>
          <cell r="F31">
            <v>66</v>
          </cell>
          <cell r="G31">
            <v>28</v>
          </cell>
          <cell r="H31">
            <v>19.8</v>
          </cell>
          <cell r="I31" t="str">
            <v>NE</v>
          </cell>
          <cell r="J31">
            <v>40.32</v>
          </cell>
          <cell r="K31">
            <v>0</v>
          </cell>
        </row>
        <row r="32">
          <cell r="B32">
            <v>24.474999999999998</v>
          </cell>
          <cell r="C32">
            <v>33.9</v>
          </cell>
          <cell r="D32">
            <v>18.7</v>
          </cell>
          <cell r="E32">
            <v>49</v>
          </cell>
          <cell r="F32">
            <v>90</v>
          </cell>
          <cell r="G32">
            <v>29</v>
          </cell>
          <cell r="H32">
            <v>20.16</v>
          </cell>
          <cell r="I32" t="str">
            <v>NE</v>
          </cell>
          <cell r="J32">
            <v>50.4</v>
          </cell>
          <cell r="K32">
            <v>8.1999999999999993</v>
          </cell>
        </row>
        <row r="33">
          <cell r="B33">
            <v>21.616666666666671</v>
          </cell>
          <cell r="C33">
            <v>28.8</v>
          </cell>
          <cell r="D33">
            <v>17.5</v>
          </cell>
          <cell r="E33">
            <v>83.416666666666671</v>
          </cell>
          <cell r="F33">
            <v>96</v>
          </cell>
          <cell r="G33">
            <v>59</v>
          </cell>
          <cell r="H33">
            <v>15.840000000000002</v>
          </cell>
          <cell r="I33" t="str">
            <v>NE</v>
          </cell>
          <cell r="J33">
            <v>30.96</v>
          </cell>
          <cell r="K33">
            <v>6.4</v>
          </cell>
        </row>
        <row r="34">
          <cell r="B34">
            <v>20.358333333333334</v>
          </cell>
          <cell r="C34">
            <v>27.4</v>
          </cell>
          <cell r="D34">
            <v>15.6</v>
          </cell>
          <cell r="E34">
            <v>87.916666666666671</v>
          </cell>
          <cell r="F34">
            <v>96</v>
          </cell>
          <cell r="G34">
            <v>62</v>
          </cell>
          <cell r="H34">
            <v>16.2</v>
          </cell>
          <cell r="I34" t="str">
            <v>SO</v>
          </cell>
          <cell r="J34">
            <v>40.680000000000007</v>
          </cell>
          <cell r="K34">
            <v>17.599999999999998</v>
          </cell>
        </row>
        <row r="35">
          <cell r="I35" t="str">
            <v>NE</v>
          </cell>
        </row>
      </sheetData>
      <sheetData sheetId="9">
        <row r="5">
          <cell r="B5">
            <v>16.516666666666669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23.320833333333336</v>
          </cell>
          <cell r="C5">
            <v>28.9</v>
          </cell>
          <cell r="D5">
            <v>18.100000000000001</v>
          </cell>
          <cell r="E5">
            <v>50.291666666666664</v>
          </cell>
          <cell r="F5">
            <v>70</v>
          </cell>
          <cell r="G5">
            <v>34</v>
          </cell>
          <cell r="H5">
            <v>22.32</v>
          </cell>
          <cell r="I5" t="str">
            <v>NE</v>
          </cell>
          <cell r="J5">
            <v>32.04</v>
          </cell>
          <cell r="K5">
            <v>0</v>
          </cell>
        </row>
        <row r="6">
          <cell r="C6">
            <v>23.1</v>
          </cell>
          <cell r="D6">
            <v>16.899999999999999</v>
          </cell>
          <cell r="F6">
            <v>94</v>
          </cell>
          <cell r="G6">
            <v>56</v>
          </cell>
          <cell r="H6">
            <v>22.68</v>
          </cell>
          <cell r="I6" t="str">
            <v>NE</v>
          </cell>
          <cell r="J6">
            <v>46.800000000000004</v>
          </cell>
          <cell r="K6">
            <v>14</v>
          </cell>
        </row>
        <row r="7">
          <cell r="B7">
            <v>20.587499999999999</v>
          </cell>
          <cell r="C7">
            <v>29</v>
          </cell>
          <cell r="D7">
            <v>15.4</v>
          </cell>
          <cell r="E7">
            <v>78.041666666666671</v>
          </cell>
          <cell r="F7">
            <v>97</v>
          </cell>
          <cell r="G7">
            <v>44</v>
          </cell>
          <cell r="H7">
            <v>13.68</v>
          </cell>
          <cell r="I7" t="str">
            <v>NO</v>
          </cell>
          <cell r="J7">
            <v>27.720000000000002</v>
          </cell>
          <cell r="K7">
            <v>0</v>
          </cell>
        </row>
        <row r="8">
          <cell r="B8">
            <v>21.441666666666666</v>
          </cell>
          <cell r="C8">
            <v>29.2</v>
          </cell>
          <cell r="D8">
            <v>15.9</v>
          </cell>
          <cell r="E8">
            <v>70.458333333333329</v>
          </cell>
          <cell r="F8">
            <v>96</v>
          </cell>
          <cell r="G8">
            <v>35</v>
          </cell>
          <cell r="H8">
            <v>14.04</v>
          </cell>
          <cell r="I8" t="str">
            <v>S</v>
          </cell>
          <cell r="J8">
            <v>26.64</v>
          </cell>
          <cell r="K8">
            <v>0</v>
          </cell>
        </row>
        <row r="9">
          <cell r="B9">
            <v>20.962500000000002</v>
          </cell>
          <cell r="C9">
            <v>27.5</v>
          </cell>
          <cell r="D9">
            <v>15.9</v>
          </cell>
          <cell r="E9">
            <v>69.416666666666671</v>
          </cell>
          <cell r="F9">
            <v>91</v>
          </cell>
          <cell r="G9">
            <v>41</v>
          </cell>
          <cell r="H9">
            <v>21.96</v>
          </cell>
          <cell r="I9" t="str">
            <v>NE</v>
          </cell>
          <cell r="J9">
            <v>36</v>
          </cell>
          <cell r="K9">
            <v>0</v>
          </cell>
        </row>
        <row r="10">
          <cell r="B10">
            <v>21.895833333333329</v>
          </cell>
          <cell r="C10">
            <v>29.8</v>
          </cell>
          <cell r="D10">
            <v>14.9</v>
          </cell>
          <cell r="E10">
            <v>62.541666666666664</v>
          </cell>
          <cell r="F10">
            <v>88</v>
          </cell>
          <cell r="G10">
            <v>31</v>
          </cell>
          <cell r="H10">
            <v>23.040000000000003</v>
          </cell>
          <cell r="I10" t="str">
            <v>NE</v>
          </cell>
          <cell r="J10">
            <v>35.28</v>
          </cell>
          <cell r="K10">
            <v>0</v>
          </cell>
        </row>
        <row r="11">
          <cell r="B11">
            <v>23.445833333333329</v>
          </cell>
          <cell r="C11">
            <v>31.2</v>
          </cell>
          <cell r="D11">
            <v>16.8</v>
          </cell>
          <cell r="E11">
            <v>59.416666666666664</v>
          </cell>
          <cell r="F11">
            <v>84</v>
          </cell>
          <cell r="G11">
            <v>33</v>
          </cell>
          <cell r="H11">
            <v>22.32</v>
          </cell>
          <cell r="I11" t="str">
            <v>NE</v>
          </cell>
          <cell r="J11">
            <v>43.2</v>
          </cell>
          <cell r="K11">
            <v>0</v>
          </cell>
        </row>
        <row r="12">
          <cell r="B12">
            <v>24.074999999999999</v>
          </cell>
          <cell r="C12">
            <v>34.6</v>
          </cell>
          <cell r="D12">
            <v>18.399999999999999</v>
          </cell>
          <cell r="E12">
            <v>57.125</v>
          </cell>
          <cell r="F12">
            <v>94</v>
          </cell>
          <cell r="G12">
            <v>29</v>
          </cell>
          <cell r="H12">
            <v>26.28</v>
          </cell>
          <cell r="I12" t="str">
            <v>NE</v>
          </cell>
          <cell r="J12">
            <v>55.080000000000005</v>
          </cell>
          <cell r="K12">
            <v>5.2</v>
          </cell>
        </row>
        <row r="13">
          <cell r="B13">
            <v>23.804166666666671</v>
          </cell>
          <cell r="C13">
            <v>33.1</v>
          </cell>
          <cell r="D13">
            <v>16.3</v>
          </cell>
          <cell r="E13">
            <v>62.208333333333336</v>
          </cell>
          <cell r="F13">
            <v>93</v>
          </cell>
          <cell r="G13">
            <v>26</v>
          </cell>
          <cell r="H13">
            <v>16.559999999999999</v>
          </cell>
          <cell r="I13" t="str">
            <v>NE</v>
          </cell>
          <cell r="J13">
            <v>34.92</v>
          </cell>
          <cell r="K13">
            <v>0.8</v>
          </cell>
        </row>
        <row r="14">
          <cell r="B14">
            <v>25.25833333333334</v>
          </cell>
          <cell r="C14">
            <v>33</v>
          </cell>
          <cell r="D14">
            <v>18.100000000000001</v>
          </cell>
          <cell r="E14">
            <v>46.75</v>
          </cell>
          <cell r="F14">
            <v>76</v>
          </cell>
          <cell r="G14">
            <v>20</v>
          </cell>
          <cell r="H14">
            <v>25.56</v>
          </cell>
          <cell r="I14" t="str">
            <v>NE</v>
          </cell>
          <cell r="J14">
            <v>40.32</v>
          </cell>
          <cell r="K14">
            <v>0</v>
          </cell>
        </row>
        <row r="15">
          <cell r="B15">
            <v>25.887500000000003</v>
          </cell>
          <cell r="C15">
            <v>34.4</v>
          </cell>
          <cell r="D15">
            <v>17.899999999999999</v>
          </cell>
          <cell r="E15">
            <v>40.666666666666664</v>
          </cell>
          <cell r="F15">
            <v>64</v>
          </cell>
          <cell r="G15">
            <v>18</v>
          </cell>
          <cell r="H15">
            <v>24.840000000000003</v>
          </cell>
          <cell r="I15" t="str">
            <v>NE</v>
          </cell>
          <cell r="J15">
            <v>40.32</v>
          </cell>
          <cell r="K15">
            <v>0</v>
          </cell>
        </row>
        <row r="16">
          <cell r="C16">
            <v>34.5</v>
          </cell>
          <cell r="D16">
            <v>18</v>
          </cell>
          <cell r="F16">
            <v>66</v>
          </cell>
          <cell r="G16">
            <v>18</v>
          </cell>
          <cell r="H16">
            <v>21.6</v>
          </cell>
          <cell r="I16" t="str">
            <v>NE</v>
          </cell>
          <cell r="J16">
            <v>40.680000000000007</v>
          </cell>
          <cell r="K16">
            <v>0</v>
          </cell>
        </row>
        <row r="17">
          <cell r="B17">
            <v>26.095833333333335</v>
          </cell>
          <cell r="C17">
            <v>34.700000000000003</v>
          </cell>
          <cell r="D17">
            <v>18.399999999999999</v>
          </cell>
          <cell r="E17">
            <v>39.208333333333336</v>
          </cell>
          <cell r="F17">
            <v>65</v>
          </cell>
          <cell r="G17">
            <v>16</v>
          </cell>
          <cell r="H17">
            <v>20.52</v>
          </cell>
          <cell r="I17" t="str">
            <v>NE</v>
          </cell>
          <cell r="J17">
            <v>37.800000000000004</v>
          </cell>
          <cell r="K17">
            <v>0</v>
          </cell>
        </row>
        <row r="18">
          <cell r="B18">
            <v>26.887499999999992</v>
          </cell>
          <cell r="C18">
            <v>35.4</v>
          </cell>
          <cell r="D18">
            <v>19.7</v>
          </cell>
          <cell r="E18">
            <v>33</v>
          </cell>
          <cell r="F18">
            <v>53</v>
          </cell>
          <cell r="G18">
            <v>16</v>
          </cell>
          <cell r="H18">
            <v>29.16</v>
          </cell>
          <cell r="I18" t="str">
            <v>NE</v>
          </cell>
          <cell r="J18">
            <v>49.32</v>
          </cell>
          <cell r="K18">
            <v>0</v>
          </cell>
        </row>
        <row r="19">
          <cell r="B19">
            <v>26.433333333333334</v>
          </cell>
          <cell r="C19">
            <v>32.700000000000003</v>
          </cell>
          <cell r="D19">
            <v>20.2</v>
          </cell>
          <cell r="E19">
            <v>38.125</v>
          </cell>
          <cell r="F19">
            <v>57</v>
          </cell>
          <cell r="G19">
            <v>24</v>
          </cell>
          <cell r="H19">
            <v>13.68</v>
          </cell>
          <cell r="I19" t="str">
            <v>NE</v>
          </cell>
          <cell r="J19">
            <v>28.08</v>
          </cell>
          <cell r="K19">
            <v>0</v>
          </cell>
        </row>
        <row r="20">
          <cell r="B20">
            <v>20.608333333333334</v>
          </cell>
          <cell r="C20">
            <v>26.7</v>
          </cell>
          <cell r="D20">
            <v>16.8</v>
          </cell>
          <cell r="E20">
            <v>79.833333333333329</v>
          </cell>
          <cell r="F20">
            <v>93</v>
          </cell>
          <cell r="G20">
            <v>42</v>
          </cell>
          <cell r="H20">
            <v>19.440000000000001</v>
          </cell>
          <cell r="I20" t="str">
            <v>S</v>
          </cell>
          <cell r="J20">
            <v>33.480000000000004</v>
          </cell>
          <cell r="K20">
            <v>0.4</v>
          </cell>
        </row>
        <row r="21">
          <cell r="B21">
            <v>14.091666666666667</v>
          </cell>
          <cell r="C21">
            <v>16.899999999999999</v>
          </cell>
          <cell r="D21">
            <v>11.5</v>
          </cell>
          <cell r="E21">
            <v>81.25</v>
          </cell>
          <cell r="F21">
            <v>95</v>
          </cell>
          <cell r="G21">
            <v>54</v>
          </cell>
          <cell r="H21">
            <v>25.92</v>
          </cell>
          <cell r="I21" t="str">
            <v>SO</v>
          </cell>
          <cell r="J21">
            <v>46.440000000000005</v>
          </cell>
          <cell r="K21">
            <v>1.5999999999999999</v>
          </cell>
        </row>
        <row r="22">
          <cell r="B22">
            <v>13.625</v>
          </cell>
          <cell r="C22">
            <v>22.9</v>
          </cell>
          <cell r="D22">
            <v>7.4</v>
          </cell>
          <cell r="E22">
            <v>63.375</v>
          </cell>
          <cell r="F22">
            <v>90</v>
          </cell>
          <cell r="G22">
            <v>26</v>
          </cell>
          <cell r="H22">
            <v>19.8</v>
          </cell>
          <cell r="I22" t="str">
            <v>S</v>
          </cell>
          <cell r="J22">
            <v>29.52</v>
          </cell>
          <cell r="K22">
            <v>0</v>
          </cell>
        </row>
        <row r="23">
          <cell r="B23">
            <v>19.379166666666666</v>
          </cell>
          <cell r="C23">
            <v>28.5</v>
          </cell>
          <cell r="D23">
            <v>13.4</v>
          </cell>
          <cell r="E23">
            <v>48.291666666666664</v>
          </cell>
          <cell r="F23">
            <v>66</v>
          </cell>
          <cell r="G23">
            <v>31</v>
          </cell>
          <cell r="H23">
            <v>14.76</v>
          </cell>
          <cell r="I23" t="str">
            <v>S</v>
          </cell>
          <cell r="J23">
            <v>27.720000000000002</v>
          </cell>
          <cell r="K23">
            <v>0</v>
          </cell>
        </row>
        <row r="24">
          <cell r="B24">
            <v>24.870833333333334</v>
          </cell>
          <cell r="C24">
            <v>36.200000000000003</v>
          </cell>
          <cell r="D24">
            <v>19.2</v>
          </cell>
          <cell r="E24">
            <v>67.875</v>
          </cell>
          <cell r="F24">
            <v>87</v>
          </cell>
          <cell r="G24">
            <v>32</v>
          </cell>
          <cell r="H24">
            <v>24.48</v>
          </cell>
          <cell r="I24" t="str">
            <v>NE</v>
          </cell>
          <cell r="J24">
            <v>55.440000000000005</v>
          </cell>
          <cell r="K24">
            <v>0.2</v>
          </cell>
        </row>
        <row r="25">
          <cell r="B25">
            <v>29.533333333333331</v>
          </cell>
          <cell r="C25">
            <v>38.299999999999997</v>
          </cell>
          <cell r="D25">
            <v>22.8</v>
          </cell>
          <cell r="E25">
            <v>49.25</v>
          </cell>
          <cell r="F25">
            <v>73</v>
          </cell>
          <cell r="G25">
            <v>25</v>
          </cell>
          <cell r="H25">
            <v>35.64</v>
          </cell>
          <cell r="I25" t="str">
            <v>NO</v>
          </cell>
          <cell r="J25">
            <v>71.64</v>
          </cell>
          <cell r="K25">
            <v>0</v>
          </cell>
        </row>
        <row r="26">
          <cell r="C26">
            <v>34.9</v>
          </cell>
          <cell r="D26">
            <v>18.100000000000001</v>
          </cell>
          <cell r="F26">
            <v>93</v>
          </cell>
          <cell r="G26">
            <v>37</v>
          </cell>
          <cell r="H26">
            <v>44.28</v>
          </cell>
          <cell r="I26" t="str">
            <v>S</v>
          </cell>
          <cell r="J26">
            <v>66.960000000000008</v>
          </cell>
          <cell r="K26">
            <v>4.8</v>
          </cell>
        </row>
        <row r="27">
          <cell r="B27">
            <v>15.166666666666666</v>
          </cell>
          <cell r="C27">
            <v>18.100000000000001</v>
          </cell>
          <cell r="D27">
            <v>13.1</v>
          </cell>
          <cell r="E27">
            <v>91.083333333333329</v>
          </cell>
          <cell r="F27">
            <v>96</v>
          </cell>
          <cell r="G27">
            <v>84</v>
          </cell>
          <cell r="H27">
            <v>21.6</v>
          </cell>
          <cell r="I27" t="str">
            <v>SO</v>
          </cell>
          <cell r="J27">
            <v>39.6</v>
          </cell>
          <cell r="K27">
            <v>8.6000000000000014</v>
          </cell>
        </row>
        <row r="28">
          <cell r="B28">
            <v>13.662500000000001</v>
          </cell>
          <cell r="C28">
            <v>18.8</v>
          </cell>
          <cell r="D28">
            <v>10.4</v>
          </cell>
          <cell r="E28">
            <v>63.625</v>
          </cell>
          <cell r="F28">
            <v>92</v>
          </cell>
          <cell r="G28">
            <v>26</v>
          </cell>
          <cell r="H28">
            <v>24.12</v>
          </cell>
          <cell r="I28" t="str">
            <v>SO</v>
          </cell>
          <cell r="J28">
            <v>54.72</v>
          </cell>
          <cell r="K28">
            <v>0</v>
          </cell>
        </row>
        <row r="29">
          <cell r="B29">
            <v>13.06666666666667</v>
          </cell>
          <cell r="C29">
            <v>22.4</v>
          </cell>
          <cell r="D29">
            <v>5.9</v>
          </cell>
          <cell r="E29">
            <v>59.708333333333336</v>
          </cell>
          <cell r="F29">
            <v>86</v>
          </cell>
          <cell r="G29">
            <v>31</v>
          </cell>
          <cell r="H29">
            <v>16.2</v>
          </cell>
          <cell r="I29" t="str">
            <v>S</v>
          </cell>
          <cell r="J29">
            <v>27.720000000000002</v>
          </cell>
          <cell r="K29">
            <v>0</v>
          </cell>
        </row>
        <row r="30">
          <cell r="B30">
            <v>17.404166666666665</v>
          </cell>
          <cell r="C30">
            <v>26.3</v>
          </cell>
          <cell r="D30">
            <v>10</v>
          </cell>
          <cell r="E30">
            <v>57.083333333333336</v>
          </cell>
          <cell r="F30">
            <v>87</v>
          </cell>
          <cell r="G30">
            <v>26</v>
          </cell>
          <cell r="H30">
            <v>27.720000000000002</v>
          </cell>
          <cell r="I30" t="str">
            <v>NE</v>
          </cell>
          <cell r="J30">
            <v>42.480000000000004</v>
          </cell>
          <cell r="K30">
            <v>0</v>
          </cell>
        </row>
        <row r="31">
          <cell r="B31">
            <v>20.525000000000002</v>
          </cell>
          <cell r="C31">
            <v>29.7</v>
          </cell>
          <cell r="D31">
            <v>14.2</v>
          </cell>
          <cell r="E31">
            <v>50.75</v>
          </cell>
          <cell r="F31">
            <v>72</v>
          </cell>
          <cell r="G31">
            <v>29</v>
          </cell>
          <cell r="H31">
            <v>29.16</v>
          </cell>
          <cell r="I31" t="str">
            <v>NE</v>
          </cell>
          <cell r="J31">
            <v>46.440000000000005</v>
          </cell>
          <cell r="K31">
            <v>0</v>
          </cell>
        </row>
        <row r="32">
          <cell r="B32">
            <v>20.491666666666671</v>
          </cell>
          <cell r="C32">
            <v>25.5</v>
          </cell>
          <cell r="D32">
            <v>17.100000000000001</v>
          </cell>
          <cell r="E32">
            <v>60.333333333333336</v>
          </cell>
          <cell r="F32">
            <v>83</v>
          </cell>
          <cell r="G32">
            <v>46</v>
          </cell>
          <cell r="H32">
            <v>23.040000000000003</v>
          </cell>
          <cell r="I32" t="str">
            <v>SE</v>
          </cell>
          <cell r="J32">
            <v>39.24</v>
          </cell>
          <cell r="K32">
            <v>0.6</v>
          </cell>
        </row>
        <row r="33">
          <cell r="B33">
            <v>21.058333333333334</v>
          </cell>
          <cell r="C33">
            <v>27.8</v>
          </cell>
          <cell r="D33">
            <v>16.5</v>
          </cell>
          <cell r="E33">
            <v>80</v>
          </cell>
          <cell r="F33">
            <v>95</v>
          </cell>
          <cell r="G33">
            <v>58</v>
          </cell>
          <cell r="H33">
            <v>20.52</v>
          </cell>
          <cell r="I33" t="str">
            <v>L</v>
          </cell>
          <cell r="J33">
            <v>35.64</v>
          </cell>
          <cell r="K33">
            <v>0.2</v>
          </cell>
        </row>
        <row r="34">
          <cell r="B34">
            <v>21.116666666666671</v>
          </cell>
          <cell r="C34">
            <v>23.5</v>
          </cell>
          <cell r="D34">
            <v>18.7</v>
          </cell>
          <cell r="E34">
            <v>88.916666666666671</v>
          </cell>
          <cell r="F34">
            <v>96</v>
          </cell>
          <cell r="G34">
            <v>78</v>
          </cell>
          <cell r="H34">
            <v>19.079999999999998</v>
          </cell>
          <cell r="I34" t="str">
            <v>L</v>
          </cell>
          <cell r="J34">
            <v>36</v>
          </cell>
          <cell r="K34">
            <v>24.2</v>
          </cell>
        </row>
        <row r="35">
          <cell r="I35" t="str">
            <v>NE</v>
          </cell>
        </row>
      </sheetData>
      <sheetData sheetId="9">
        <row r="5">
          <cell r="B5">
            <v>18.091666666666669</v>
          </cell>
        </row>
      </sheetData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26.25</v>
          </cell>
          <cell r="C5">
            <v>36.6</v>
          </cell>
          <cell r="D5">
            <v>20.7</v>
          </cell>
          <cell r="E5">
            <v>42.625</v>
          </cell>
          <cell r="F5">
            <v>77</v>
          </cell>
          <cell r="G5">
            <v>20</v>
          </cell>
          <cell r="H5">
            <v>20.52</v>
          </cell>
          <cell r="I5" t="str">
            <v>L</v>
          </cell>
          <cell r="J5">
            <v>50.4</v>
          </cell>
          <cell r="K5">
            <v>9</v>
          </cell>
        </row>
        <row r="6">
          <cell r="C6">
            <v>23.6</v>
          </cell>
          <cell r="D6">
            <v>17.2</v>
          </cell>
          <cell r="F6">
            <v>96</v>
          </cell>
          <cell r="G6">
            <v>55</v>
          </cell>
          <cell r="H6">
            <v>24.840000000000003</v>
          </cell>
          <cell r="I6" t="str">
            <v>NE</v>
          </cell>
          <cell r="J6">
            <v>68.039999999999992</v>
          </cell>
          <cell r="K6">
            <v>39.000000000000007</v>
          </cell>
        </row>
        <row r="7">
          <cell r="B7">
            <v>20.75416666666667</v>
          </cell>
          <cell r="C7">
            <v>25.9</v>
          </cell>
          <cell r="D7">
            <v>17.100000000000001</v>
          </cell>
          <cell r="E7">
            <v>77.791666666666671</v>
          </cell>
          <cell r="F7">
            <v>92</v>
          </cell>
          <cell r="G7">
            <v>58</v>
          </cell>
          <cell r="H7">
            <v>19.440000000000001</v>
          </cell>
          <cell r="I7" t="str">
            <v>NO</v>
          </cell>
          <cell r="J7">
            <v>38.159999999999997</v>
          </cell>
          <cell r="K7">
            <v>0</v>
          </cell>
        </row>
        <row r="8">
          <cell r="B8">
            <v>22.529166666666669</v>
          </cell>
          <cell r="C8">
            <v>28.8</v>
          </cell>
          <cell r="D8">
            <v>17.3</v>
          </cell>
          <cell r="E8">
            <v>72.75</v>
          </cell>
          <cell r="F8">
            <v>92</v>
          </cell>
          <cell r="G8">
            <v>42</v>
          </cell>
          <cell r="H8">
            <v>11.879999999999999</v>
          </cell>
          <cell r="I8" t="str">
            <v>S</v>
          </cell>
          <cell r="J8">
            <v>24.840000000000003</v>
          </cell>
          <cell r="K8">
            <v>0.2</v>
          </cell>
        </row>
        <row r="9">
          <cell r="B9">
            <v>22.3125</v>
          </cell>
          <cell r="C9">
            <v>28.7</v>
          </cell>
          <cell r="D9">
            <v>16.899999999999999</v>
          </cell>
          <cell r="E9">
            <v>67.625</v>
          </cell>
          <cell r="F9">
            <v>91</v>
          </cell>
          <cell r="G9">
            <v>36</v>
          </cell>
          <cell r="H9">
            <v>19.079999999999998</v>
          </cell>
          <cell r="I9" t="str">
            <v>L</v>
          </cell>
          <cell r="J9">
            <v>37.080000000000005</v>
          </cell>
          <cell r="K9">
            <v>0</v>
          </cell>
        </row>
        <row r="10">
          <cell r="B10">
            <v>23.162500000000005</v>
          </cell>
          <cell r="C10">
            <v>30.9</v>
          </cell>
          <cell r="D10">
            <v>16.5</v>
          </cell>
          <cell r="E10">
            <v>59.958333333333336</v>
          </cell>
          <cell r="F10">
            <v>85</v>
          </cell>
          <cell r="G10">
            <v>32</v>
          </cell>
          <cell r="H10">
            <v>18.36</v>
          </cell>
          <cell r="I10" t="str">
            <v>L</v>
          </cell>
          <cell r="J10">
            <v>33.480000000000004</v>
          </cell>
          <cell r="K10">
            <v>0</v>
          </cell>
        </row>
        <row r="11">
          <cell r="B11">
            <v>24.875</v>
          </cell>
          <cell r="C11">
            <v>32.4</v>
          </cell>
          <cell r="D11">
            <v>18.100000000000001</v>
          </cell>
          <cell r="E11">
            <v>52.666666666666664</v>
          </cell>
          <cell r="F11">
            <v>80</v>
          </cell>
          <cell r="G11">
            <v>28</v>
          </cell>
          <cell r="H11">
            <v>20.52</v>
          </cell>
          <cell r="I11" t="str">
            <v>L</v>
          </cell>
          <cell r="J11">
            <v>37.800000000000004</v>
          </cell>
          <cell r="K11">
            <v>0</v>
          </cell>
        </row>
        <row r="12">
          <cell r="B12">
            <v>25.691666666666666</v>
          </cell>
          <cell r="C12">
            <v>34.6</v>
          </cell>
          <cell r="D12">
            <v>20.6</v>
          </cell>
          <cell r="E12">
            <v>49.625</v>
          </cell>
          <cell r="F12">
            <v>72</v>
          </cell>
          <cell r="G12">
            <v>24</v>
          </cell>
          <cell r="H12">
            <v>32.4</v>
          </cell>
          <cell r="I12" t="str">
            <v>L</v>
          </cell>
          <cell r="J12">
            <v>67.319999999999993</v>
          </cell>
          <cell r="K12">
            <v>0</v>
          </cell>
        </row>
        <row r="13">
          <cell r="B13">
            <v>25.000000000000004</v>
          </cell>
          <cell r="C13">
            <v>33.4</v>
          </cell>
          <cell r="D13">
            <v>18.600000000000001</v>
          </cell>
          <cell r="E13">
            <v>55.958333333333336</v>
          </cell>
          <cell r="F13">
            <v>91</v>
          </cell>
          <cell r="G13">
            <v>23</v>
          </cell>
          <cell r="H13">
            <v>22.32</v>
          </cell>
          <cell r="I13" t="str">
            <v>SE</v>
          </cell>
          <cell r="J13">
            <v>50.4</v>
          </cell>
          <cell r="K13">
            <v>4.5999999999999996</v>
          </cell>
        </row>
        <row r="14">
          <cell r="B14">
            <v>26.716666666666669</v>
          </cell>
          <cell r="C14">
            <v>34.200000000000003</v>
          </cell>
          <cell r="D14">
            <v>20.399999999999999</v>
          </cell>
          <cell r="E14">
            <v>38.875</v>
          </cell>
          <cell r="F14">
            <v>55</v>
          </cell>
          <cell r="G14">
            <v>18</v>
          </cell>
          <cell r="H14">
            <v>16.559999999999999</v>
          </cell>
          <cell r="I14" t="str">
            <v>L</v>
          </cell>
          <cell r="J14">
            <v>37.800000000000004</v>
          </cell>
          <cell r="K14">
            <v>0</v>
          </cell>
        </row>
        <row r="15">
          <cell r="B15">
            <v>27.179166666666674</v>
          </cell>
          <cell r="C15">
            <v>34.6</v>
          </cell>
          <cell r="D15">
            <v>20.6</v>
          </cell>
          <cell r="E15">
            <v>36.083333333333336</v>
          </cell>
          <cell r="F15">
            <v>54</v>
          </cell>
          <cell r="G15">
            <v>18</v>
          </cell>
          <cell r="H15">
            <v>14.4</v>
          </cell>
          <cell r="I15" t="str">
            <v>L</v>
          </cell>
          <cell r="J15">
            <v>41.4</v>
          </cell>
          <cell r="K15">
            <v>0</v>
          </cell>
        </row>
        <row r="16">
          <cell r="C16">
            <v>34.6</v>
          </cell>
          <cell r="D16">
            <v>20.8</v>
          </cell>
          <cell r="F16">
            <v>51</v>
          </cell>
          <cell r="G16">
            <v>16</v>
          </cell>
          <cell r="H16">
            <v>20.88</v>
          </cell>
          <cell r="I16" t="str">
            <v>L</v>
          </cell>
          <cell r="J16">
            <v>34.56</v>
          </cell>
          <cell r="K16">
            <v>0</v>
          </cell>
        </row>
        <row r="17">
          <cell r="B17">
            <v>26.912499999999998</v>
          </cell>
          <cell r="C17">
            <v>34.6</v>
          </cell>
          <cell r="D17">
            <v>19.8</v>
          </cell>
          <cell r="E17">
            <v>33.791666666666664</v>
          </cell>
          <cell r="F17">
            <v>58</v>
          </cell>
          <cell r="G17">
            <v>14</v>
          </cell>
          <cell r="H17">
            <v>14.4</v>
          </cell>
          <cell r="I17" t="str">
            <v>L</v>
          </cell>
          <cell r="J17">
            <v>31.680000000000003</v>
          </cell>
          <cell r="K17">
            <v>0</v>
          </cell>
        </row>
        <row r="18">
          <cell r="B18">
            <v>27.870833333333326</v>
          </cell>
          <cell r="C18">
            <v>35.1</v>
          </cell>
          <cell r="D18">
            <v>21.2</v>
          </cell>
          <cell r="E18">
            <v>28.375</v>
          </cell>
          <cell r="F18">
            <v>43</v>
          </cell>
          <cell r="G18">
            <v>13</v>
          </cell>
          <cell r="H18">
            <v>24.840000000000003</v>
          </cell>
          <cell r="I18" t="str">
            <v>L</v>
          </cell>
          <cell r="J18">
            <v>38.159999999999997</v>
          </cell>
          <cell r="K18">
            <v>0</v>
          </cell>
        </row>
        <row r="19">
          <cell r="B19">
            <v>27.512500000000003</v>
          </cell>
          <cell r="C19">
            <v>33.799999999999997</v>
          </cell>
          <cell r="D19">
            <v>21.9</v>
          </cell>
          <cell r="E19">
            <v>33.333333333333336</v>
          </cell>
          <cell r="F19">
            <v>48</v>
          </cell>
          <cell r="G19">
            <v>22</v>
          </cell>
          <cell r="H19">
            <v>23.400000000000002</v>
          </cell>
          <cell r="I19" t="str">
            <v>NO</v>
          </cell>
          <cell r="J19">
            <v>36</v>
          </cell>
          <cell r="K19">
            <v>0</v>
          </cell>
        </row>
        <row r="20">
          <cell r="B20">
            <v>25.791666666666661</v>
          </cell>
          <cell r="C20">
            <v>31.1</v>
          </cell>
          <cell r="D20">
            <v>20.6</v>
          </cell>
          <cell r="E20">
            <v>55.958333333333336</v>
          </cell>
          <cell r="F20">
            <v>85</v>
          </cell>
          <cell r="G20">
            <v>35</v>
          </cell>
          <cell r="H20">
            <v>25.56</v>
          </cell>
          <cell r="I20" t="str">
            <v>O</v>
          </cell>
          <cell r="J20">
            <v>49.680000000000007</v>
          </cell>
          <cell r="K20">
            <v>0</v>
          </cell>
        </row>
        <row r="21">
          <cell r="B21">
            <v>15.262500000000003</v>
          </cell>
          <cell r="C21">
            <v>20.6</v>
          </cell>
          <cell r="D21">
            <v>12.1</v>
          </cell>
          <cell r="E21">
            <v>82.541666666666671</v>
          </cell>
          <cell r="F21">
            <v>95</v>
          </cell>
          <cell r="G21">
            <v>68</v>
          </cell>
          <cell r="H21">
            <v>21.240000000000002</v>
          </cell>
          <cell r="I21" t="str">
            <v>S</v>
          </cell>
          <cell r="J21">
            <v>44.28</v>
          </cell>
          <cell r="K21">
            <v>9.3999999999999986</v>
          </cell>
        </row>
        <row r="22">
          <cell r="B22">
            <v>14.85</v>
          </cell>
          <cell r="C22">
            <v>23.1</v>
          </cell>
          <cell r="D22">
            <v>9.1</v>
          </cell>
          <cell r="E22">
            <v>64.291666666666671</v>
          </cell>
          <cell r="F22">
            <v>86</v>
          </cell>
          <cell r="G22">
            <v>36</v>
          </cell>
          <cell r="H22">
            <v>20.16</v>
          </cell>
          <cell r="I22" t="str">
            <v>S</v>
          </cell>
          <cell r="J22">
            <v>34.200000000000003</v>
          </cell>
          <cell r="K22">
            <v>0</v>
          </cell>
        </row>
        <row r="23">
          <cell r="B23">
            <v>20.129166666666666</v>
          </cell>
          <cell r="C23">
            <v>27.5</v>
          </cell>
          <cell r="D23">
            <v>14.4</v>
          </cell>
          <cell r="E23">
            <v>54.666666666666664</v>
          </cell>
          <cell r="F23">
            <v>69</v>
          </cell>
          <cell r="G23">
            <v>42</v>
          </cell>
          <cell r="H23">
            <v>15.120000000000001</v>
          </cell>
          <cell r="I23" t="str">
            <v>S</v>
          </cell>
          <cell r="J23">
            <v>27.36</v>
          </cell>
          <cell r="K23">
            <v>0.2</v>
          </cell>
        </row>
        <row r="24">
          <cell r="B24">
            <v>26.845833333333331</v>
          </cell>
          <cell r="C24">
            <v>36.200000000000003</v>
          </cell>
          <cell r="D24">
            <v>19.899999999999999</v>
          </cell>
          <cell r="E24">
            <v>60.25</v>
          </cell>
          <cell r="F24">
            <v>86</v>
          </cell>
          <cell r="G24">
            <v>29</v>
          </cell>
          <cell r="H24">
            <v>34.200000000000003</v>
          </cell>
          <cell r="I24" t="str">
            <v>L</v>
          </cell>
          <cell r="J24">
            <v>50.04</v>
          </cell>
          <cell r="K24">
            <v>0</v>
          </cell>
        </row>
        <row r="25">
          <cell r="B25">
            <v>29.654166666666669</v>
          </cell>
          <cell r="C25">
            <v>36.6</v>
          </cell>
          <cell r="D25">
            <v>22.8</v>
          </cell>
          <cell r="E25">
            <v>49.458333333333336</v>
          </cell>
          <cell r="F25">
            <v>73</v>
          </cell>
          <cell r="G25">
            <v>29</v>
          </cell>
          <cell r="H25">
            <v>40.680000000000007</v>
          </cell>
          <cell r="I25" t="str">
            <v>NO</v>
          </cell>
          <cell r="J25">
            <v>66.600000000000009</v>
          </cell>
          <cell r="K25">
            <v>0</v>
          </cell>
        </row>
        <row r="26">
          <cell r="C26">
            <v>34.799999999999997</v>
          </cell>
          <cell r="D26">
            <v>21.9</v>
          </cell>
          <cell r="F26">
            <v>89</v>
          </cell>
          <cell r="G26">
            <v>32</v>
          </cell>
          <cell r="H26">
            <v>42.480000000000004</v>
          </cell>
          <cell r="I26" t="str">
            <v>NO</v>
          </cell>
          <cell r="J26">
            <v>68.760000000000005</v>
          </cell>
          <cell r="K26">
            <v>5.8000000000000007</v>
          </cell>
        </row>
        <row r="27">
          <cell r="B27">
            <v>16.941666666666666</v>
          </cell>
          <cell r="C27">
            <v>21.9</v>
          </cell>
          <cell r="D27">
            <v>15.2</v>
          </cell>
          <cell r="E27">
            <v>85.708333333333329</v>
          </cell>
          <cell r="F27">
            <v>93</v>
          </cell>
          <cell r="G27">
            <v>74</v>
          </cell>
          <cell r="H27">
            <v>24.48</v>
          </cell>
          <cell r="I27" t="str">
            <v>S</v>
          </cell>
          <cell r="J27">
            <v>43.2</v>
          </cell>
          <cell r="K27">
            <v>3.6</v>
          </cell>
        </row>
        <row r="28">
          <cell r="B28">
            <v>14.041666666666664</v>
          </cell>
          <cell r="C28">
            <v>18.7</v>
          </cell>
          <cell r="D28">
            <v>11.1</v>
          </cell>
          <cell r="E28">
            <v>65.583333333333329</v>
          </cell>
          <cell r="F28">
            <v>93</v>
          </cell>
          <cell r="G28">
            <v>24</v>
          </cell>
          <cell r="H28">
            <v>24.12</v>
          </cell>
          <cell r="I28" t="str">
            <v>SO</v>
          </cell>
          <cell r="J28">
            <v>48.24</v>
          </cell>
          <cell r="K28">
            <v>2</v>
          </cell>
        </row>
        <row r="29">
          <cell r="B29">
            <v>13.741666666666667</v>
          </cell>
          <cell r="C29">
            <v>22.2</v>
          </cell>
          <cell r="D29">
            <v>6.6</v>
          </cell>
          <cell r="E29">
            <v>51.75</v>
          </cell>
          <cell r="F29">
            <v>78</v>
          </cell>
          <cell r="G29">
            <v>25</v>
          </cell>
          <cell r="H29">
            <v>16.920000000000002</v>
          </cell>
          <cell r="I29" t="str">
            <v>S</v>
          </cell>
          <cell r="J29">
            <v>31.319999999999997</v>
          </cell>
          <cell r="K29">
            <v>0</v>
          </cell>
        </row>
        <row r="30">
          <cell r="B30">
            <v>18.854166666666671</v>
          </cell>
          <cell r="C30">
            <v>26.4</v>
          </cell>
          <cell r="D30">
            <v>12.7</v>
          </cell>
          <cell r="E30">
            <v>50.333333333333336</v>
          </cell>
          <cell r="F30">
            <v>79</v>
          </cell>
          <cell r="G30">
            <v>28</v>
          </cell>
          <cell r="H30">
            <v>21.240000000000002</v>
          </cell>
          <cell r="I30" t="str">
            <v>L</v>
          </cell>
          <cell r="J30">
            <v>37.080000000000005</v>
          </cell>
          <cell r="K30">
            <v>0</v>
          </cell>
        </row>
        <row r="31">
          <cell r="B31">
            <v>21.641666666666666</v>
          </cell>
          <cell r="C31">
            <v>30.1</v>
          </cell>
          <cell r="D31">
            <v>14.8</v>
          </cell>
          <cell r="E31">
            <v>48.291666666666664</v>
          </cell>
          <cell r="F31">
            <v>74</v>
          </cell>
          <cell r="G31">
            <v>29</v>
          </cell>
          <cell r="H31">
            <v>20.16</v>
          </cell>
          <cell r="I31" t="str">
            <v>L</v>
          </cell>
          <cell r="J31">
            <v>34.92</v>
          </cell>
          <cell r="K31">
            <v>0</v>
          </cell>
        </row>
        <row r="32">
          <cell r="B32">
            <v>23.629166666666674</v>
          </cell>
          <cell r="C32">
            <v>31</v>
          </cell>
          <cell r="D32">
            <v>17.600000000000001</v>
          </cell>
          <cell r="E32">
            <v>50.125</v>
          </cell>
          <cell r="F32">
            <v>72</v>
          </cell>
          <cell r="G32">
            <v>31</v>
          </cell>
          <cell r="H32">
            <v>21.6</v>
          </cell>
          <cell r="I32" t="str">
            <v>L</v>
          </cell>
          <cell r="J32">
            <v>46.080000000000005</v>
          </cell>
          <cell r="K32">
            <v>0</v>
          </cell>
        </row>
        <row r="33">
          <cell r="B33">
            <v>20.916666666666668</v>
          </cell>
          <cell r="C33">
            <v>26.8</v>
          </cell>
          <cell r="D33">
            <v>17.3</v>
          </cell>
          <cell r="E33">
            <v>84.583333333333329</v>
          </cell>
          <cell r="F33">
            <v>96</v>
          </cell>
          <cell r="G33">
            <v>56</v>
          </cell>
          <cell r="H33">
            <v>16.2</v>
          </cell>
          <cell r="I33" t="str">
            <v>SE</v>
          </cell>
          <cell r="J33">
            <v>46.080000000000005</v>
          </cell>
          <cell r="K33">
            <v>14.599999999999998</v>
          </cell>
        </row>
        <row r="34">
          <cell r="B34">
            <v>21.458333333333339</v>
          </cell>
          <cell r="C34">
            <v>24.9</v>
          </cell>
          <cell r="D34">
            <v>18.600000000000001</v>
          </cell>
          <cell r="E34">
            <v>86.875</v>
          </cell>
          <cell r="F34">
            <v>96</v>
          </cell>
          <cell r="G34">
            <v>66</v>
          </cell>
          <cell r="H34">
            <v>18</v>
          </cell>
          <cell r="I34" t="str">
            <v>L</v>
          </cell>
          <cell r="J34">
            <v>39.24</v>
          </cell>
          <cell r="K34">
            <v>31.399999999999995</v>
          </cell>
        </row>
        <row r="35">
          <cell r="I35" t="str">
            <v>L</v>
          </cell>
        </row>
      </sheetData>
      <sheetData sheetId="9">
        <row r="5">
          <cell r="B5">
            <v>18.987500000000001</v>
          </cell>
        </row>
      </sheetData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26.516666666666666</v>
          </cell>
          <cell r="C5">
            <v>36.1</v>
          </cell>
          <cell r="D5">
            <v>17</v>
          </cell>
          <cell r="E5">
            <v>51.125</v>
          </cell>
          <cell r="F5">
            <v>83</v>
          </cell>
          <cell r="G5">
            <v>26</v>
          </cell>
          <cell r="H5">
            <v>16.2</v>
          </cell>
          <cell r="I5" t="str">
            <v>N</v>
          </cell>
          <cell r="J5">
            <v>31.680000000000003</v>
          </cell>
          <cell r="K5">
            <v>0</v>
          </cell>
        </row>
        <row r="6">
          <cell r="C6">
            <v>27.8</v>
          </cell>
          <cell r="D6">
            <v>18.7</v>
          </cell>
          <cell r="F6">
            <v>94</v>
          </cell>
          <cell r="G6">
            <v>50</v>
          </cell>
          <cell r="H6">
            <v>17.64</v>
          </cell>
          <cell r="I6" t="str">
            <v>L</v>
          </cell>
          <cell r="J6">
            <v>56.88</v>
          </cell>
          <cell r="K6">
            <v>20.599999999999998</v>
          </cell>
        </row>
        <row r="7">
          <cell r="B7">
            <v>21.545833333333324</v>
          </cell>
          <cell r="C7">
            <v>28.3</v>
          </cell>
          <cell r="D7">
            <v>16.399999999999999</v>
          </cell>
          <cell r="E7">
            <v>78.666666666666671</v>
          </cell>
          <cell r="F7">
            <v>96</v>
          </cell>
          <cell r="G7">
            <v>54</v>
          </cell>
          <cell r="H7">
            <v>14.4</v>
          </cell>
          <cell r="I7" t="str">
            <v>N</v>
          </cell>
          <cell r="J7">
            <v>29.16</v>
          </cell>
          <cell r="K7">
            <v>0</v>
          </cell>
        </row>
        <row r="8">
          <cell r="B8">
            <v>23.583333333333329</v>
          </cell>
          <cell r="C8">
            <v>30.5</v>
          </cell>
          <cell r="D8">
            <v>18.3</v>
          </cell>
          <cell r="E8">
            <v>68.875</v>
          </cell>
          <cell r="F8">
            <v>92</v>
          </cell>
          <cell r="G8">
            <v>37</v>
          </cell>
          <cell r="H8">
            <v>7.5600000000000005</v>
          </cell>
          <cell r="I8" t="str">
            <v>S</v>
          </cell>
          <cell r="J8">
            <v>19.079999999999998</v>
          </cell>
          <cell r="K8">
            <v>0</v>
          </cell>
        </row>
        <row r="9">
          <cell r="B9">
            <v>24.329166666666669</v>
          </cell>
          <cell r="C9">
            <v>32.1</v>
          </cell>
          <cell r="D9">
            <v>16.3</v>
          </cell>
          <cell r="E9">
            <v>58.416666666666664</v>
          </cell>
          <cell r="F9">
            <v>90</v>
          </cell>
          <cell r="G9">
            <v>28</v>
          </cell>
          <cell r="H9">
            <v>12.96</v>
          </cell>
          <cell r="I9" t="str">
            <v>NE</v>
          </cell>
          <cell r="J9">
            <v>25.92</v>
          </cell>
          <cell r="K9">
            <v>0</v>
          </cell>
        </row>
        <row r="10">
          <cell r="B10">
            <v>26.304166666666664</v>
          </cell>
          <cell r="C10">
            <v>34.299999999999997</v>
          </cell>
          <cell r="D10">
            <v>20.399999999999999</v>
          </cell>
          <cell r="E10">
            <v>46.041666666666664</v>
          </cell>
          <cell r="F10">
            <v>64</v>
          </cell>
          <cell r="G10">
            <v>18</v>
          </cell>
          <cell r="H10">
            <v>11.16</v>
          </cell>
          <cell r="I10" t="str">
            <v>SE</v>
          </cell>
          <cell r="J10">
            <v>24.48</v>
          </cell>
          <cell r="K10">
            <v>0</v>
          </cell>
        </row>
        <row r="11">
          <cell r="B11">
            <v>26.112500000000001</v>
          </cell>
          <cell r="C11">
            <v>34.9</v>
          </cell>
          <cell r="D11">
            <v>16.7</v>
          </cell>
          <cell r="E11">
            <v>51.708333333333336</v>
          </cell>
          <cell r="F11">
            <v>89</v>
          </cell>
          <cell r="G11">
            <v>26</v>
          </cell>
          <cell r="H11">
            <v>19.440000000000001</v>
          </cell>
          <cell r="I11" t="str">
            <v>SE</v>
          </cell>
          <cell r="J11">
            <v>36.36</v>
          </cell>
          <cell r="K11">
            <v>0</v>
          </cell>
        </row>
        <row r="12">
          <cell r="B12">
            <v>26.891666666666666</v>
          </cell>
          <cell r="C12">
            <v>35.799999999999997</v>
          </cell>
          <cell r="D12">
            <v>20</v>
          </cell>
          <cell r="E12">
            <v>57.875</v>
          </cell>
          <cell r="F12">
            <v>83</v>
          </cell>
          <cell r="G12">
            <v>30</v>
          </cell>
          <cell r="H12">
            <v>16.920000000000002</v>
          </cell>
          <cell r="I12" t="str">
            <v>SE</v>
          </cell>
          <cell r="J12">
            <v>45</v>
          </cell>
          <cell r="K12">
            <v>0</v>
          </cell>
        </row>
        <row r="13">
          <cell r="B13">
            <v>25.875</v>
          </cell>
          <cell r="C13">
            <v>35.6</v>
          </cell>
          <cell r="D13">
            <v>17.3</v>
          </cell>
          <cell r="E13">
            <v>53.375</v>
          </cell>
          <cell r="F13">
            <v>87</v>
          </cell>
          <cell r="G13">
            <v>24</v>
          </cell>
          <cell r="H13">
            <v>12.24</v>
          </cell>
          <cell r="I13" t="str">
            <v>S</v>
          </cell>
          <cell r="J13">
            <v>26.64</v>
          </cell>
          <cell r="K13">
            <v>0</v>
          </cell>
        </row>
        <row r="14">
          <cell r="B14">
            <v>27.816666666666666</v>
          </cell>
          <cell r="C14">
            <v>36.4</v>
          </cell>
          <cell r="D14">
            <v>19.8</v>
          </cell>
          <cell r="E14">
            <v>42</v>
          </cell>
          <cell r="F14">
            <v>68</v>
          </cell>
          <cell r="G14">
            <v>15</v>
          </cell>
          <cell r="H14">
            <v>15.120000000000001</v>
          </cell>
          <cell r="I14" t="str">
            <v>SE</v>
          </cell>
          <cell r="J14">
            <v>32.4</v>
          </cell>
          <cell r="K14">
            <v>0</v>
          </cell>
        </row>
        <row r="15">
          <cell r="B15">
            <v>26.349999999999998</v>
          </cell>
          <cell r="C15">
            <v>36.299999999999997</v>
          </cell>
          <cell r="D15">
            <v>15.7</v>
          </cell>
          <cell r="E15">
            <v>42.833333333333336</v>
          </cell>
          <cell r="F15">
            <v>83</v>
          </cell>
          <cell r="G15">
            <v>15</v>
          </cell>
          <cell r="H15">
            <v>18.36</v>
          </cell>
          <cell r="I15" t="str">
            <v>N</v>
          </cell>
          <cell r="J15">
            <v>34.56</v>
          </cell>
          <cell r="K15">
            <v>0</v>
          </cell>
        </row>
        <row r="16">
          <cell r="C16">
            <v>35.6</v>
          </cell>
          <cell r="D16">
            <v>15.8</v>
          </cell>
          <cell r="F16">
            <v>80</v>
          </cell>
          <cell r="G16">
            <v>20</v>
          </cell>
          <cell r="H16">
            <v>21.6</v>
          </cell>
          <cell r="I16" t="str">
            <v>SE</v>
          </cell>
          <cell r="J16">
            <v>37.440000000000005</v>
          </cell>
          <cell r="K16">
            <v>0</v>
          </cell>
        </row>
        <row r="17">
          <cell r="B17">
            <v>26.295833333333334</v>
          </cell>
          <cell r="C17">
            <v>36</v>
          </cell>
          <cell r="D17">
            <v>16.7</v>
          </cell>
          <cell r="E17">
            <v>47.25</v>
          </cell>
          <cell r="F17">
            <v>83</v>
          </cell>
          <cell r="G17">
            <v>16</v>
          </cell>
          <cell r="H17">
            <v>16.920000000000002</v>
          </cell>
          <cell r="I17" t="str">
            <v>SE</v>
          </cell>
          <cell r="J17">
            <v>33.840000000000003</v>
          </cell>
          <cell r="K17">
            <v>0</v>
          </cell>
        </row>
        <row r="18">
          <cell r="B18">
            <v>28.062499999999996</v>
          </cell>
          <cell r="C18">
            <v>35.9</v>
          </cell>
          <cell r="D18">
            <v>17.8</v>
          </cell>
          <cell r="E18">
            <v>37.666666666666664</v>
          </cell>
          <cell r="F18">
            <v>75</v>
          </cell>
          <cell r="G18">
            <v>16</v>
          </cell>
          <cell r="H18">
            <v>22.32</v>
          </cell>
          <cell r="I18" t="str">
            <v>N</v>
          </cell>
          <cell r="J18">
            <v>40.680000000000007</v>
          </cell>
          <cell r="K18">
            <v>0</v>
          </cell>
        </row>
        <row r="19">
          <cell r="B19">
            <v>25.841666666666665</v>
          </cell>
          <cell r="C19">
            <v>33.5</v>
          </cell>
          <cell r="D19">
            <v>21.3</v>
          </cell>
          <cell r="E19">
            <v>58.5</v>
          </cell>
          <cell r="F19">
            <v>80</v>
          </cell>
          <cell r="G19">
            <v>25</v>
          </cell>
          <cell r="H19">
            <v>13.32</v>
          </cell>
          <cell r="I19" t="str">
            <v>N</v>
          </cell>
          <cell r="J19">
            <v>25.2</v>
          </cell>
          <cell r="K19">
            <v>0</v>
          </cell>
        </row>
        <row r="20">
          <cell r="B20">
            <v>21.799999999999997</v>
          </cell>
          <cell r="C20">
            <v>28</v>
          </cell>
          <cell r="D20">
            <v>17.899999999999999</v>
          </cell>
          <cell r="E20">
            <v>71.916666666666671</v>
          </cell>
          <cell r="F20">
            <v>87</v>
          </cell>
          <cell r="G20">
            <v>49</v>
          </cell>
          <cell r="H20">
            <v>14.76</v>
          </cell>
          <cell r="I20" t="str">
            <v>SO</v>
          </cell>
          <cell r="J20">
            <v>32.4</v>
          </cell>
          <cell r="K20">
            <v>0</v>
          </cell>
        </row>
        <row r="21">
          <cell r="B21">
            <v>15.208333333333336</v>
          </cell>
          <cell r="C21">
            <v>17.899999999999999</v>
          </cell>
          <cell r="D21">
            <v>12.5</v>
          </cell>
          <cell r="E21">
            <v>78.625</v>
          </cell>
          <cell r="F21">
            <v>95</v>
          </cell>
          <cell r="G21">
            <v>59</v>
          </cell>
          <cell r="H21">
            <v>14.4</v>
          </cell>
          <cell r="I21" t="str">
            <v>S</v>
          </cell>
          <cell r="J21">
            <v>33.119999999999997</v>
          </cell>
          <cell r="K21">
            <v>22.799999999999997</v>
          </cell>
        </row>
        <row r="22">
          <cell r="B22">
            <v>16.170833333333331</v>
          </cell>
          <cell r="C22">
            <v>23.2</v>
          </cell>
          <cell r="D22">
            <v>12.6</v>
          </cell>
          <cell r="E22">
            <v>61.333333333333336</v>
          </cell>
          <cell r="F22">
            <v>78</v>
          </cell>
          <cell r="G22">
            <v>37</v>
          </cell>
          <cell r="H22">
            <v>7.9200000000000008</v>
          </cell>
          <cell r="I22" t="str">
            <v>S</v>
          </cell>
          <cell r="J22">
            <v>20.88</v>
          </cell>
          <cell r="K22">
            <v>0</v>
          </cell>
        </row>
        <row r="23">
          <cell r="B23">
            <v>21.495833333333337</v>
          </cell>
          <cell r="C23">
            <v>29.8</v>
          </cell>
          <cell r="D23">
            <v>15.7</v>
          </cell>
          <cell r="E23">
            <v>51.708333333333336</v>
          </cell>
          <cell r="F23">
            <v>81</v>
          </cell>
          <cell r="G23">
            <v>36</v>
          </cell>
          <cell r="H23">
            <v>9.3600000000000012</v>
          </cell>
          <cell r="I23" t="str">
            <v>S</v>
          </cell>
          <cell r="J23">
            <v>18.36</v>
          </cell>
          <cell r="K23">
            <v>0</v>
          </cell>
        </row>
        <row r="24">
          <cell r="B24">
            <v>26.299999999999997</v>
          </cell>
          <cell r="C24">
            <v>35.5</v>
          </cell>
          <cell r="D24">
            <v>17.5</v>
          </cell>
          <cell r="E24">
            <v>61.541666666666664</v>
          </cell>
          <cell r="F24">
            <v>92</v>
          </cell>
          <cell r="G24">
            <v>30</v>
          </cell>
          <cell r="H24">
            <v>23.040000000000003</v>
          </cell>
          <cell r="I24" t="str">
            <v>N</v>
          </cell>
          <cell r="J24">
            <v>48.96</v>
          </cell>
          <cell r="K24">
            <v>0</v>
          </cell>
        </row>
        <row r="25">
          <cell r="B25">
            <v>29.883333333333336</v>
          </cell>
          <cell r="C25">
            <v>37.299999999999997</v>
          </cell>
          <cell r="D25">
            <v>22.3</v>
          </cell>
          <cell r="E25">
            <v>51.125</v>
          </cell>
          <cell r="F25">
            <v>80</v>
          </cell>
          <cell r="G25">
            <v>26</v>
          </cell>
          <cell r="H25">
            <v>24.12</v>
          </cell>
          <cell r="I25" t="str">
            <v>N</v>
          </cell>
          <cell r="J25">
            <v>52.56</v>
          </cell>
          <cell r="K25">
            <v>0</v>
          </cell>
        </row>
        <row r="26">
          <cell r="C26">
            <v>36.200000000000003</v>
          </cell>
          <cell r="D26">
            <v>18.8</v>
          </cell>
          <cell r="F26">
            <v>81</v>
          </cell>
          <cell r="G26">
            <v>29</v>
          </cell>
          <cell r="H26">
            <v>28.08</v>
          </cell>
          <cell r="I26" t="str">
            <v>N</v>
          </cell>
          <cell r="J26">
            <v>56.519999999999996</v>
          </cell>
          <cell r="K26">
            <v>0</v>
          </cell>
        </row>
        <row r="27">
          <cell r="B27">
            <v>16.091666666666669</v>
          </cell>
          <cell r="C27">
            <v>19</v>
          </cell>
          <cell r="D27">
            <v>14</v>
          </cell>
          <cell r="E27">
            <v>80.833333333333329</v>
          </cell>
          <cell r="F27">
            <v>92</v>
          </cell>
          <cell r="G27">
            <v>67</v>
          </cell>
          <cell r="H27">
            <v>13.32</v>
          </cell>
          <cell r="I27" t="str">
            <v>S</v>
          </cell>
          <cell r="J27">
            <v>36</v>
          </cell>
          <cell r="K27">
            <v>1.9999999999999998</v>
          </cell>
        </row>
        <row r="28">
          <cell r="B28">
            <v>15.862499999999999</v>
          </cell>
          <cell r="C28">
            <v>22</v>
          </cell>
          <cell r="D28">
            <v>12.9</v>
          </cell>
          <cell r="E28">
            <v>57.375</v>
          </cell>
          <cell r="F28">
            <v>85</v>
          </cell>
          <cell r="G28">
            <v>20</v>
          </cell>
          <cell r="H28">
            <v>12.24</v>
          </cell>
          <cell r="I28" t="str">
            <v>S</v>
          </cell>
          <cell r="J28">
            <v>39.96</v>
          </cell>
          <cell r="K28">
            <v>0.4</v>
          </cell>
        </row>
        <row r="29">
          <cell r="B29">
            <v>15.245833333333332</v>
          </cell>
          <cell r="C29">
            <v>24.3</v>
          </cell>
          <cell r="D29">
            <v>6</v>
          </cell>
          <cell r="E29">
            <v>45.833333333333336</v>
          </cell>
          <cell r="F29">
            <v>82</v>
          </cell>
          <cell r="G29">
            <v>20</v>
          </cell>
          <cell r="H29">
            <v>8.64</v>
          </cell>
          <cell r="I29" t="str">
            <v>S</v>
          </cell>
          <cell r="J29">
            <v>24.12</v>
          </cell>
          <cell r="K29">
            <v>0</v>
          </cell>
        </row>
        <row r="30">
          <cell r="B30">
            <v>19.112500000000001</v>
          </cell>
          <cell r="C30">
            <v>30.1</v>
          </cell>
          <cell r="D30">
            <v>8.3000000000000007</v>
          </cell>
          <cell r="E30">
            <v>50.166666666666664</v>
          </cell>
          <cell r="F30">
            <v>90</v>
          </cell>
          <cell r="G30">
            <v>20</v>
          </cell>
          <cell r="H30">
            <v>13.68</v>
          </cell>
          <cell r="I30" t="str">
            <v>NE</v>
          </cell>
          <cell r="J30">
            <v>25.92</v>
          </cell>
          <cell r="K30">
            <v>0</v>
          </cell>
        </row>
        <row r="31">
          <cell r="B31">
            <v>24.916666666666668</v>
          </cell>
          <cell r="C31">
            <v>34.700000000000003</v>
          </cell>
          <cell r="D31">
            <v>13.7</v>
          </cell>
          <cell r="E31">
            <v>43.833333333333336</v>
          </cell>
          <cell r="F31">
            <v>87</v>
          </cell>
          <cell r="G31">
            <v>23</v>
          </cell>
          <cell r="H31">
            <v>13.68</v>
          </cell>
          <cell r="I31" t="str">
            <v>SE</v>
          </cell>
          <cell r="J31">
            <v>27.36</v>
          </cell>
          <cell r="K31">
            <v>0</v>
          </cell>
        </row>
        <row r="32">
          <cell r="B32">
            <v>27.470833333333331</v>
          </cell>
          <cell r="C32">
            <v>35.5</v>
          </cell>
          <cell r="D32">
            <v>19</v>
          </cell>
          <cell r="E32">
            <v>48.75</v>
          </cell>
          <cell r="F32">
            <v>87</v>
          </cell>
          <cell r="G32">
            <v>29</v>
          </cell>
          <cell r="H32">
            <v>9.3600000000000012</v>
          </cell>
          <cell r="I32" t="str">
            <v>S</v>
          </cell>
          <cell r="J32">
            <v>53.64</v>
          </cell>
          <cell r="K32">
            <v>2.8</v>
          </cell>
        </row>
        <row r="33">
          <cell r="B33">
            <v>25.741666666666671</v>
          </cell>
          <cell r="C33">
            <v>33.700000000000003</v>
          </cell>
          <cell r="D33">
            <v>19.8</v>
          </cell>
          <cell r="E33">
            <v>69</v>
          </cell>
          <cell r="F33">
            <v>90</v>
          </cell>
          <cell r="G33">
            <v>41</v>
          </cell>
          <cell r="H33">
            <v>12.6</v>
          </cell>
          <cell r="I33" t="str">
            <v>L</v>
          </cell>
          <cell r="J33">
            <v>23.400000000000002</v>
          </cell>
          <cell r="K33">
            <v>0</v>
          </cell>
        </row>
        <row r="34">
          <cell r="B34">
            <v>21.037499999999998</v>
          </cell>
          <cell r="C34">
            <v>27.5</v>
          </cell>
          <cell r="D34">
            <v>15.6</v>
          </cell>
          <cell r="E34">
            <v>83.083333333333329</v>
          </cell>
          <cell r="F34">
            <v>94</v>
          </cell>
          <cell r="G34">
            <v>62</v>
          </cell>
          <cell r="H34">
            <v>16.559999999999999</v>
          </cell>
          <cell r="I34" t="str">
            <v>SO</v>
          </cell>
          <cell r="J34">
            <v>35.64</v>
          </cell>
          <cell r="K34">
            <v>1.5999999999999999</v>
          </cell>
        </row>
        <row r="35">
          <cell r="I35" t="str">
            <v>S</v>
          </cell>
        </row>
      </sheetData>
      <sheetData sheetId="9">
        <row r="5">
          <cell r="B5">
            <v>16.349999999999998</v>
          </cell>
        </row>
      </sheetData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24.849999999999998</v>
          </cell>
          <cell r="C5">
            <v>33.799999999999997</v>
          </cell>
          <cell r="D5">
            <v>20.7</v>
          </cell>
          <cell r="E5">
            <v>48.125</v>
          </cell>
          <cell r="F5">
            <v>78</v>
          </cell>
          <cell r="G5">
            <v>28</v>
          </cell>
          <cell r="H5">
            <v>16.559999999999999</v>
          </cell>
          <cell r="I5" t="str">
            <v>NE</v>
          </cell>
          <cell r="J5">
            <v>34.56</v>
          </cell>
          <cell r="K5">
            <v>1.6</v>
          </cell>
        </row>
        <row r="6">
          <cell r="C6">
            <v>22.6</v>
          </cell>
          <cell r="D6">
            <v>17.5</v>
          </cell>
          <cell r="F6">
            <v>92</v>
          </cell>
          <cell r="G6">
            <v>59</v>
          </cell>
          <cell r="H6">
            <v>16.559999999999999</v>
          </cell>
          <cell r="I6" t="str">
            <v>NE</v>
          </cell>
          <cell r="J6">
            <v>54</v>
          </cell>
          <cell r="K6">
            <v>21.199999999999992</v>
          </cell>
        </row>
        <row r="7">
          <cell r="B7">
            <v>20.737500000000001</v>
          </cell>
          <cell r="C7">
            <v>28.3</v>
          </cell>
          <cell r="D7">
            <v>17</v>
          </cell>
          <cell r="E7">
            <v>77.083333333333329</v>
          </cell>
          <cell r="F7">
            <v>91</v>
          </cell>
          <cell r="G7">
            <v>45</v>
          </cell>
          <cell r="H7">
            <v>17.28</v>
          </cell>
          <cell r="I7" t="str">
            <v>N</v>
          </cell>
          <cell r="J7">
            <v>37.800000000000004</v>
          </cell>
          <cell r="K7">
            <v>15</v>
          </cell>
        </row>
        <row r="8">
          <cell r="B8">
            <v>21.095833333333335</v>
          </cell>
          <cell r="C8">
            <v>28.8</v>
          </cell>
          <cell r="D8">
            <v>15.2</v>
          </cell>
          <cell r="E8">
            <v>72.208333333333329</v>
          </cell>
          <cell r="F8">
            <v>96</v>
          </cell>
          <cell r="G8">
            <v>31</v>
          </cell>
          <cell r="H8">
            <v>7.5600000000000005</v>
          </cell>
          <cell r="I8" t="str">
            <v>S</v>
          </cell>
          <cell r="J8">
            <v>20.16</v>
          </cell>
          <cell r="K8">
            <v>0</v>
          </cell>
        </row>
        <row r="9">
          <cell r="B9">
            <v>21.995833333333337</v>
          </cell>
          <cell r="C9">
            <v>28.7</v>
          </cell>
          <cell r="D9">
            <v>17.7</v>
          </cell>
          <cell r="E9">
            <v>67.375</v>
          </cell>
          <cell r="F9">
            <v>91</v>
          </cell>
          <cell r="G9">
            <v>40</v>
          </cell>
          <cell r="H9">
            <v>14.76</v>
          </cell>
          <cell r="I9" t="str">
            <v>NE</v>
          </cell>
          <cell r="J9">
            <v>36.72</v>
          </cell>
          <cell r="K9">
            <v>0</v>
          </cell>
        </row>
        <row r="10">
          <cell r="B10">
            <v>23.354166666666668</v>
          </cell>
          <cell r="C10">
            <v>30.8</v>
          </cell>
          <cell r="D10">
            <v>17</v>
          </cell>
          <cell r="E10">
            <v>55.875</v>
          </cell>
          <cell r="F10">
            <v>80</v>
          </cell>
          <cell r="G10">
            <v>28</v>
          </cell>
          <cell r="H10">
            <v>11.520000000000001</v>
          </cell>
          <cell r="I10" t="str">
            <v>L</v>
          </cell>
          <cell r="J10">
            <v>31.680000000000003</v>
          </cell>
          <cell r="K10">
            <v>0</v>
          </cell>
        </row>
        <row r="11">
          <cell r="B11">
            <v>24.825000000000003</v>
          </cell>
          <cell r="C11">
            <v>32.6</v>
          </cell>
          <cell r="D11">
            <v>17.8</v>
          </cell>
          <cell r="E11">
            <v>53.166666666666664</v>
          </cell>
          <cell r="F11">
            <v>79</v>
          </cell>
          <cell r="G11">
            <v>28</v>
          </cell>
          <cell r="H11">
            <v>19.079999999999998</v>
          </cell>
          <cell r="I11" t="str">
            <v>L</v>
          </cell>
          <cell r="J11">
            <v>45.36</v>
          </cell>
          <cell r="K11">
            <v>0</v>
          </cell>
        </row>
        <row r="12">
          <cell r="B12">
            <v>23.887499999999999</v>
          </cell>
          <cell r="C12">
            <v>34.1</v>
          </cell>
          <cell r="D12">
            <v>17.7</v>
          </cell>
          <cell r="E12">
            <v>58.958333333333336</v>
          </cell>
          <cell r="F12">
            <v>96</v>
          </cell>
          <cell r="G12">
            <v>33</v>
          </cell>
          <cell r="H12">
            <v>25.56</v>
          </cell>
          <cell r="I12" t="str">
            <v>SE</v>
          </cell>
          <cell r="J12">
            <v>53.28</v>
          </cell>
          <cell r="K12">
            <v>71.199999999999989</v>
          </cell>
        </row>
        <row r="13">
          <cell r="B13">
            <v>23.933333333333334</v>
          </cell>
          <cell r="C13">
            <v>32.9</v>
          </cell>
          <cell r="D13">
            <v>16.8</v>
          </cell>
          <cell r="E13">
            <v>61.833333333333336</v>
          </cell>
          <cell r="F13">
            <v>92</v>
          </cell>
          <cell r="G13">
            <v>27</v>
          </cell>
          <cell r="H13">
            <v>16.920000000000002</v>
          </cell>
          <cell r="I13" t="str">
            <v>SE</v>
          </cell>
          <cell r="J13">
            <v>38.159999999999997</v>
          </cell>
          <cell r="K13">
            <v>0.4</v>
          </cell>
        </row>
        <row r="14">
          <cell r="B14">
            <v>25.645833333333332</v>
          </cell>
          <cell r="C14">
            <v>33.700000000000003</v>
          </cell>
          <cell r="D14">
            <v>17.3</v>
          </cell>
          <cell r="E14">
            <v>45.708333333333336</v>
          </cell>
          <cell r="F14">
            <v>81</v>
          </cell>
          <cell r="G14">
            <v>20</v>
          </cell>
          <cell r="H14">
            <v>14.76</v>
          </cell>
          <cell r="I14" t="str">
            <v>L</v>
          </cell>
          <cell r="J14">
            <v>32.76</v>
          </cell>
          <cell r="K14">
            <v>0</v>
          </cell>
        </row>
        <row r="15">
          <cell r="B15">
            <v>26.541666666666668</v>
          </cell>
          <cell r="C15">
            <v>34.5</v>
          </cell>
          <cell r="D15">
            <v>17.7</v>
          </cell>
          <cell r="E15">
            <v>38.958333333333336</v>
          </cell>
          <cell r="F15">
            <v>72</v>
          </cell>
          <cell r="G15">
            <v>16</v>
          </cell>
          <cell r="H15">
            <v>16.2</v>
          </cell>
          <cell r="I15" t="str">
            <v>NE</v>
          </cell>
          <cell r="J15">
            <v>33.480000000000004</v>
          </cell>
          <cell r="K15">
            <v>0</v>
          </cell>
        </row>
        <row r="16">
          <cell r="C16">
            <v>34.5</v>
          </cell>
          <cell r="D16">
            <v>18.7</v>
          </cell>
          <cell r="F16">
            <v>63</v>
          </cell>
          <cell r="G16">
            <v>16</v>
          </cell>
          <cell r="H16">
            <v>17.64</v>
          </cell>
          <cell r="I16" t="str">
            <v>NE</v>
          </cell>
          <cell r="J16">
            <v>39.24</v>
          </cell>
          <cell r="K16">
            <v>0</v>
          </cell>
        </row>
        <row r="17">
          <cell r="B17">
            <v>26.879166666666666</v>
          </cell>
          <cell r="C17">
            <v>34.4</v>
          </cell>
          <cell r="D17">
            <v>17.5</v>
          </cell>
          <cell r="E17">
            <v>34.666666666666664</v>
          </cell>
          <cell r="F17">
            <v>69</v>
          </cell>
          <cell r="G17">
            <v>14</v>
          </cell>
          <cell r="H17">
            <v>16.2</v>
          </cell>
          <cell r="I17" t="str">
            <v>NE</v>
          </cell>
          <cell r="J17">
            <v>29.16</v>
          </cell>
          <cell r="K17">
            <v>0</v>
          </cell>
        </row>
        <row r="18">
          <cell r="B18">
            <v>27.770833333333329</v>
          </cell>
          <cell r="C18">
            <v>34.799999999999997</v>
          </cell>
          <cell r="D18">
            <v>18.399999999999999</v>
          </cell>
          <cell r="E18">
            <v>29.375</v>
          </cell>
          <cell r="F18">
            <v>59</v>
          </cell>
          <cell r="G18">
            <v>14</v>
          </cell>
          <cell r="H18">
            <v>19.8</v>
          </cell>
          <cell r="I18" t="str">
            <v>NE</v>
          </cell>
          <cell r="J18">
            <v>42.84</v>
          </cell>
          <cell r="K18">
            <v>0</v>
          </cell>
        </row>
        <row r="19">
          <cell r="B19">
            <v>26.562500000000011</v>
          </cell>
          <cell r="C19">
            <v>33</v>
          </cell>
          <cell r="D19">
            <v>20.399999999999999</v>
          </cell>
          <cell r="E19">
            <v>40.708333333333336</v>
          </cell>
          <cell r="F19">
            <v>69</v>
          </cell>
          <cell r="G19">
            <v>23</v>
          </cell>
          <cell r="H19">
            <v>14.4</v>
          </cell>
          <cell r="I19" t="str">
            <v>N</v>
          </cell>
          <cell r="J19">
            <v>28.44</v>
          </cell>
          <cell r="K19">
            <v>0</v>
          </cell>
        </row>
        <row r="20">
          <cell r="B20">
            <v>21.000000000000004</v>
          </cell>
          <cell r="C20">
            <v>28.3</v>
          </cell>
          <cell r="D20">
            <v>17.100000000000001</v>
          </cell>
          <cell r="E20">
            <v>80.666666666666671</v>
          </cell>
          <cell r="F20">
            <v>94</v>
          </cell>
          <cell r="G20">
            <v>33</v>
          </cell>
          <cell r="H20">
            <v>14.4</v>
          </cell>
          <cell r="I20" t="str">
            <v>SO</v>
          </cell>
          <cell r="J20">
            <v>29.16</v>
          </cell>
          <cell r="K20">
            <v>0.6</v>
          </cell>
        </row>
        <row r="21">
          <cell r="B21">
            <v>14.3375</v>
          </cell>
          <cell r="C21">
            <v>17.100000000000001</v>
          </cell>
          <cell r="D21">
            <v>11.7</v>
          </cell>
          <cell r="E21">
            <v>79.5</v>
          </cell>
          <cell r="F21">
            <v>94</v>
          </cell>
          <cell r="G21">
            <v>57</v>
          </cell>
          <cell r="H21">
            <v>16.2</v>
          </cell>
          <cell r="I21" t="str">
            <v>SO</v>
          </cell>
          <cell r="J21">
            <v>33.840000000000003</v>
          </cell>
          <cell r="K21">
            <v>2.6</v>
          </cell>
        </row>
        <row r="22">
          <cell r="B22">
            <v>13.975000000000003</v>
          </cell>
          <cell r="C22">
            <v>22.6</v>
          </cell>
          <cell r="D22">
            <v>7.5</v>
          </cell>
          <cell r="E22">
            <v>62.625</v>
          </cell>
          <cell r="F22">
            <v>90</v>
          </cell>
          <cell r="G22">
            <v>30</v>
          </cell>
          <cell r="H22">
            <v>9.7200000000000006</v>
          </cell>
          <cell r="I22" t="str">
            <v>S</v>
          </cell>
          <cell r="J22">
            <v>28.8</v>
          </cell>
          <cell r="K22">
            <v>0</v>
          </cell>
        </row>
        <row r="23">
          <cell r="B23">
            <v>19.416666666666668</v>
          </cell>
          <cell r="C23">
            <v>28</v>
          </cell>
          <cell r="D23">
            <v>14</v>
          </cell>
          <cell r="E23">
            <v>48.708333333333336</v>
          </cell>
          <cell r="F23">
            <v>63</v>
          </cell>
          <cell r="G23">
            <v>34</v>
          </cell>
          <cell r="H23">
            <v>8.64</v>
          </cell>
          <cell r="I23" t="str">
            <v>SE</v>
          </cell>
          <cell r="J23">
            <v>20.52</v>
          </cell>
          <cell r="K23">
            <v>0</v>
          </cell>
        </row>
        <row r="24">
          <cell r="B24">
            <v>26.379166666666666</v>
          </cell>
          <cell r="C24">
            <v>36.1</v>
          </cell>
          <cell r="D24">
            <v>18.5</v>
          </cell>
          <cell r="E24">
            <v>59.75</v>
          </cell>
          <cell r="F24">
            <v>90</v>
          </cell>
          <cell r="G24">
            <v>27</v>
          </cell>
          <cell r="H24">
            <v>19.440000000000001</v>
          </cell>
          <cell r="I24" t="str">
            <v>NE</v>
          </cell>
          <cell r="J24">
            <v>45</v>
          </cell>
          <cell r="K24">
            <v>0</v>
          </cell>
        </row>
        <row r="25">
          <cell r="B25">
            <v>29.770833333333339</v>
          </cell>
          <cell r="C25">
            <v>36.5</v>
          </cell>
          <cell r="D25">
            <v>22.5</v>
          </cell>
          <cell r="E25">
            <v>47.083333333333336</v>
          </cell>
          <cell r="F25">
            <v>74</v>
          </cell>
          <cell r="G25">
            <v>26</v>
          </cell>
          <cell r="H25">
            <v>21.6</v>
          </cell>
          <cell r="I25" t="str">
            <v>N</v>
          </cell>
          <cell r="J25">
            <v>61.560000000000009</v>
          </cell>
          <cell r="K25">
            <v>0</v>
          </cell>
        </row>
        <row r="26">
          <cell r="C26">
            <v>36.5</v>
          </cell>
          <cell r="D26">
            <v>19.8</v>
          </cell>
          <cell r="F26">
            <v>83</v>
          </cell>
          <cell r="G26">
            <v>25</v>
          </cell>
          <cell r="H26">
            <v>26.28</v>
          </cell>
          <cell r="I26" t="str">
            <v>N</v>
          </cell>
          <cell r="J26">
            <v>55.800000000000004</v>
          </cell>
          <cell r="K26">
            <v>0</v>
          </cell>
        </row>
        <row r="27">
          <cell r="B27">
            <v>15.262500000000001</v>
          </cell>
          <cell r="C27">
            <v>19.8</v>
          </cell>
          <cell r="D27">
            <v>13</v>
          </cell>
          <cell r="E27">
            <v>88.416666666666671</v>
          </cell>
          <cell r="F27">
            <v>94</v>
          </cell>
          <cell r="G27">
            <v>80</v>
          </cell>
          <cell r="H27">
            <v>11.520000000000001</v>
          </cell>
          <cell r="I27" t="str">
            <v>SO</v>
          </cell>
          <cell r="J27">
            <v>33.840000000000003</v>
          </cell>
          <cell r="K27">
            <v>11.2</v>
          </cell>
        </row>
        <row r="28">
          <cell r="B28">
            <v>13.65</v>
          </cell>
          <cell r="C28">
            <v>19</v>
          </cell>
          <cell r="D28">
            <v>11.1</v>
          </cell>
          <cell r="E28">
            <v>62.458333333333336</v>
          </cell>
          <cell r="F28">
            <v>90</v>
          </cell>
          <cell r="G28">
            <v>24</v>
          </cell>
          <cell r="H28">
            <v>14.04</v>
          </cell>
          <cell r="I28" t="str">
            <v>S</v>
          </cell>
          <cell r="J28">
            <v>38.880000000000003</v>
          </cell>
          <cell r="K28">
            <v>0.2</v>
          </cell>
        </row>
        <row r="29">
          <cell r="B29">
            <v>12.808333333333332</v>
          </cell>
          <cell r="C29">
            <v>21.8</v>
          </cell>
          <cell r="D29">
            <v>4.5999999999999996</v>
          </cell>
          <cell r="E29">
            <v>56.666666666666664</v>
          </cell>
          <cell r="F29">
            <v>89</v>
          </cell>
          <cell r="G29">
            <v>28</v>
          </cell>
          <cell r="H29">
            <v>11.16</v>
          </cell>
          <cell r="I29" t="str">
            <v>SE</v>
          </cell>
          <cell r="J29">
            <v>29.16</v>
          </cell>
          <cell r="K29">
            <v>0</v>
          </cell>
        </row>
        <row r="30">
          <cell r="B30">
            <v>17.591666666666665</v>
          </cell>
          <cell r="C30">
            <v>27.2</v>
          </cell>
          <cell r="D30">
            <v>9.3000000000000007</v>
          </cell>
          <cell r="E30">
            <v>57.083333333333336</v>
          </cell>
          <cell r="F30">
            <v>87</v>
          </cell>
          <cell r="G30">
            <v>28</v>
          </cell>
          <cell r="H30">
            <v>16.559999999999999</v>
          </cell>
          <cell r="I30" t="str">
            <v>L</v>
          </cell>
          <cell r="J30">
            <v>36</v>
          </cell>
          <cell r="K30">
            <v>0</v>
          </cell>
        </row>
        <row r="31">
          <cell r="B31">
            <v>22.041666666666668</v>
          </cell>
          <cell r="C31">
            <v>31.4</v>
          </cell>
          <cell r="D31">
            <v>14.3</v>
          </cell>
          <cell r="E31">
            <v>46.166666666666664</v>
          </cell>
          <cell r="F31">
            <v>74</v>
          </cell>
          <cell r="G31">
            <v>27</v>
          </cell>
          <cell r="H31">
            <v>15.120000000000001</v>
          </cell>
          <cell r="I31" t="str">
            <v>L</v>
          </cell>
          <cell r="J31">
            <v>34.56</v>
          </cell>
          <cell r="K31">
            <v>0</v>
          </cell>
        </row>
        <row r="32">
          <cell r="B32">
            <v>22.958333333333332</v>
          </cell>
          <cell r="C32">
            <v>29.3</v>
          </cell>
          <cell r="D32">
            <v>17.5</v>
          </cell>
          <cell r="E32">
            <v>50.375</v>
          </cell>
          <cell r="F32">
            <v>82</v>
          </cell>
          <cell r="G32">
            <v>35</v>
          </cell>
          <cell r="H32">
            <v>17.64</v>
          </cell>
          <cell r="I32" t="str">
            <v>NE</v>
          </cell>
          <cell r="J32">
            <v>34.92</v>
          </cell>
          <cell r="K32">
            <v>3.6</v>
          </cell>
        </row>
        <row r="33">
          <cell r="B33">
            <v>21.354166666666668</v>
          </cell>
          <cell r="C33">
            <v>28.3</v>
          </cell>
          <cell r="D33">
            <v>17.5</v>
          </cell>
          <cell r="E33">
            <v>81.708333333333329</v>
          </cell>
          <cell r="F33">
            <v>95</v>
          </cell>
          <cell r="G33">
            <v>59</v>
          </cell>
          <cell r="H33">
            <v>14.76</v>
          </cell>
          <cell r="I33" t="str">
            <v>L</v>
          </cell>
          <cell r="J33">
            <v>29.880000000000003</v>
          </cell>
          <cell r="K33">
            <v>1.7999999999999998</v>
          </cell>
        </row>
        <row r="34">
          <cell r="B34">
            <v>21.633333333333336</v>
          </cell>
          <cell r="C34">
            <v>26.5</v>
          </cell>
          <cell r="D34">
            <v>16.899999999999999</v>
          </cell>
          <cell r="E34">
            <v>83.375</v>
          </cell>
          <cell r="F34">
            <v>95</v>
          </cell>
          <cell r="G34">
            <v>62</v>
          </cell>
          <cell r="H34">
            <v>16.2</v>
          </cell>
          <cell r="I34" t="str">
            <v>L</v>
          </cell>
          <cell r="J34">
            <v>37.080000000000005</v>
          </cell>
          <cell r="K34">
            <v>11.000000000000002</v>
          </cell>
        </row>
        <row r="35">
          <cell r="I35" t="str">
            <v>NE</v>
          </cell>
        </row>
      </sheetData>
      <sheetData sheetId="9">
        <row r="5">
          <cell r="B5">
            <v>17.479166666666668</v>
          </cell>
        </row>
      </sheetData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24.537499999999998</v>
          </cell>
          <cell r="C5">
            <v>36.799999999999997</v>
          </cell>
          <cell r="D5">
            <v>15</v>
          </cell>
          <cell r="E5">
            <v>52.875</v>
          </cell>
          <cell r="F5">
            <v>87</v>
          </cell>
          <cell r="G5">
            <v>23</v>
          </cell>
          <cell r="H5">
            <v>15.120000000000001</v>
          </cell>
          <cell r="I5" t="str">
            <v>O</v>
          </cell>
          <cell r="J5">
            <v>34.92</v>
          </cell>
          <cell r="K5">
            <v>0</v>
          </cell>
        </row>
        <row r="6">
          <cell r="C6">
            <v>24.4</v>
          </cell>
          <cell r="D6">
            <v>15.7</v>
          </cell>
          <cell r="F6">
            <v>100</v>
          </cell>
          <cell r="G6">
            <v>56</v>
          </cell>
          <cell r="H6">
            <v>29.16</v>
          </cell>
          <cell r="I6" t="str">
            <v>L</v>
          </cell>
          <cell r="J6">
            <v>60.480000000000004</v>
          </cell>
          <cell r="K6">
            <v>15.6</v>
          </cell>
        </row>
        <row r="7">
          <cell r="B7">
            <v>20.087500000000002</v>
          </cell>
          <cell r="C7">
            <v>26.6</v>
          </cell>
          <cell r="D7">
            <v>14.1</v>
          </cell>
          <cell r="E7">
            <v>85.375</v>
          </cell>
          <cell r="F7">
            <v>100</v>
          </cell>
          <cell r="G7">
            <v>57</v>
          </cell>
          <cell r="H7">
            <v>16.920000000000002</v>
          </cell>
          <cell r="I7" t="str">
            <v>NO</v>
          </cell>
          <cell r="J7">
            <v>31.680000000000003</v>
          </cell>
          <cell r="K7">
            <v>0</v>
          </cell>
        </row>
        <row r="8">
          <cell r="B8">
            <v>21.516666666666669</v>
          </cell>
          <cell r="C8">
            <v>28.7</v>
          </cell>
          <cell r="D8">
            <v>16.3</v>
          </cell>
          <cell r="E8">
            <v>75.291666666666671</v>
          </cell>
          <cell r="F8">
            <v>100</v>
          </cell>
          <cell r="G8">
            <v>39</v>
          </cell>
          <cell r="H8">
            <v>7.2</v>
          </cell>
          <cell r="I8" t="str">
            <v>SE</v>
          </cell>
          <cell r="J8">
            <v>20.52</v>
          </cell>
          <cell r="K8">
            <v>0</v>
          </cell>
        </row>
        <row r="9">
          <cell r="B9">
            <v>21.599999999999994</v>
          </cell>
          <cell r="C9">
            <v>30.4</v>
          </cell>
          <cell r="D9">
            <v>14.9</v>
          </cell>
          <cell r="E9">
            <v>70.375</v>
          </cell>
          <cell r="F9">
            <v>100</v>
          </cell>
          <cell r="G9">
            <v>32</v>
          </cell>
          <cell r="H9">
            <v>11.879999999999999</v>
          </cell>
          <cell r="I9" t="str">
            <v>L</v>
          </cell>
          <cell r="J9">
            <v>32.76</v>
          </cell>
          <cell r="K9">
            <v>0</v>
          </cell>
        </row>
        <row r="10">
          <cell r="B10">
            <v>22.862499999999997</v>
          </cell>
          <cell r="C10">
            <v>33.1</v>
          </cell>
          <cell r="D10">
            <v>12.2</v>
          </cell>
          <cell r="E10">
            <v>60.375</v>
          </cell>
          <cell r="F10">
            <v>100</v>
          </cell>
          <cell r="G10">
            <v>23</v>
          </cell>
          <cell r="H10">
            <v>10.8</v>
          </cell>
          <cell r="I10" t="str">
            <v>SE</v>
          </cell>
          <cell r="J10">
            <v>24.12</v>
          </cell>
          <cell r="K10">
            <v>0</v>
          </cell>
        </row>
        <row r="11">
          <cell r="B11">
            <v>23.8</v>
          </cell>
          <cell r="C11">
            <v>35</v>
          </cell>
          <cell r="D11">
            <v>13.8</v>
          </cell>
          <cell r="E11">
            <v>59.75</v>
          </cell>
          <cell r="F11">
            <v>99</v>
          </cell>
          <cell r="G11">
            <v>22</v>
          </cell>
          <cell r="H11">
            <v>9.7200000000000006</v>
          </cell>
          <cell r="I11" t="str">
            <v>O</v>
          </cell>
          <cell r="J11">
            <v>26.64</v>
          </cell>
          <cell r="K11">
            <v>0</v>
          </cell>
        </row>
        <row r="12">
          <cell r="B12">
            <v>23.020833333333339</v>
          </cell>
          <cell r="C12">
            <v>35.5</v>
          </cell>
          <cell r="D12">
            <v>16.3</v>
          </cell>
          <cell r="E12">
            <v>67.583333333333329</v>
          </cell>
          <cell r="F12">
            <v>98</v>
          </cell>
          <cell r="G12">
            <v>28</v>
          </cell>
          <cell r="H12">
            <v>15.120000000000001</v>
          </cell>
          <cell r="I12" t="str">
            <v>O</v>
          </cell>
          <cell r="J12">
            <v>38.159999999999997</v>
          </cell>
          <cell r="K12">
            <v>7.6</v>
          </cell>
        </row>
        <row r="13">
          <cell r="B13">
            <v>23.037499999999998</v>
          </cell>
          <cell r="C13">
            <v>33.200000000000003</v>
          </cell>
          <cell r="D13">
            <v>14.8</v>
          </cell>
          <cell r="E13">
            <v>67.083333333333329</v>
          </cell>
          <cell r="F13">
            <v>100</v>
          </cell>
          <cell r="G13">
            <v>25</v>
          </cell>
          <cell r="H13">
            <v>11.520000000000001</v>
          </cell>
          <cell r="I13" t="str">
            <v>L</v>
          </cell>
          <cell r="J13">
            <v>24.840000000000003</v>
          </cell>
          <cell r="K13">
            <v>0</v>
          </cell>
        </row>
        <row r="14">
          <cell r="B14">
            <v>23.95</v>
          </cell>
          <cell r="C14">
            <v>34.9</v>
          </cell>
          <cell r="D14">
            <v>13</v>
          </cell>
          <cell r="E14">
            <v>54.666666666666664</v>
          </cell>
          <cell r="F14">
            <v>97</v>
          </cell>
          <cell r="G14">
            <v>15</v>
          </cell>
          <cell r="H14">
            <v>12.24</v>
          </cell>
          <cell r="I14" t="str">
            <v>O</v>
          </cell>
          <cell r="J14">
            <v>34.200000000000003</v>
          </cell>
          <cell r="K14">
            <v>0</v>
          </cell>
        </row>
        <row r="15">
          <cell r="B15">
            <v>23.012499999999999</v>
          </cell>
          <cell r="C15">
            <v>35.200000000000003</v>
          </cell>
          <cell r="D15">
            <v>12.6</v>
          </cell>
          <cell r="E15">
            <v>52.125</v>
          </cell>
          <cell r="F15">
            <v>90</v>
          </cell>
          <cell r="G15">
            <v>14</v>
          </cell>
          <cell r="H15">
            <v>10.44</v>
          </cell>
          <cell r="I15" t="str">
            <v>O</v>
          </cell>
          <cell r="J15">
            <v>28.8</v>
          </cell>
          <cell r="K15">
            <v>0</v>
          </cell>
        </row>
        <row r="16">
          <cell r="C16">
            <v>35.799999999999997</v>
          </cell>
          <cell r="D16">
            <v>12.4</v>
          </cell>
          <cell r="F16">
            <v>89</v>
          </cell>
          <cell r="G16">
            <v>15</v>
          </cell>
          <cell r="H16">
            <v>9.7200000000000006</v>
          </cell>
          <cell r="I16" t="str">
            <v>O</v>
          </cell>
          <cell r="J16">
            <v>35.64</v>
          </cell>
          <cell r="K16">
            <v>0</v>
          </cell>
        </row>
        <row r="17">
          <cell r="B17">
            <v>23.808333333333337</v>
          </cell>
          <cell r="C17">
            <v>35.4</v>
          </cell>
          <cell r="D17">
            <v>13.5</v>
          </cell>
          <cell r="E17">
            <v>50.208333333333336</v>
          </cell>
          <cell r="F17">
            <v>88</v>
          </cell>
          <cell r="G17">
            <v>13</v>
          </cell>
          <cell r="H17">
            <v>5.04</v>
          </cell>
          <cell r="I17" t="str">
            <v>O</v>
          </cell>
          <cell r="J17">
            <v>27</v>
          </cell>
          <cell r="K17">
            <v>0</v>
          </cell>
        </row>
        <row r="18">
          <cell r="B18">
            <v>24.345833333333331</v>
          </cell>
          <cell r="C18">
            <v>36.200000000000003</v>
          </cell>
          <cell r="D18">
            <v>13.3</v>
          </cell>
          <cell r="E18">
            <v>45.375</v>
          </cell>
          <cell r="F18">
            <v>86</v>
          </cell>
          <cell r="G18">
            <v>13</v>
          </cell>
          <cell r="H18">
            <v>8.64</v>
          </cell>
          <cell r="I18" t="str">
            <v>O</v>
          </cell>
          <cell r="J18">
            <v>37.440000000000005</v>
          </cell>
          <cell r="K18">
            <v>0</v>
          </cell>
        </row>
        <row r="19">
          <cell r="B19">
            <v>24.145833333333329</v>
          </cell>
          <cell r="C19">
            <v>34.4</v>
          </cell>
          <cell r="D19">
            <v>17.899999999999999</v>
          </cell>
          <cell r="E19">
            <v>55.083333333333336</v>
          </cell>
          <cell r="F19">
            <v>82</v>
          </cell>
          <cell r="G19">
            <v>22</v>
          </cell>
          <cell r="H19">
            <v>7.9200000000000008</v>
          </cell>
          <cell r="I19" t="str">
            <v>O</v>
          </cell>
          <cell r="J19">
            <v>28.44</v>
          </cell>
          <cell r="K19">
            <v>0</v>
          </cell>
        </row>
        <row r="20">
          <cell r="B20">
            <v>24.362500000000001</v>
          </cell>
          <cell r="C20">
            <v>31.2</v>
          </cell>
          <cell r="D20">
            <v>20.8</v>
          </cell>
          <cell r="E20">
            <v>63.833333333333336</v>
          </cell>
          <cell r="F20">
            <v>83</v>
          </cell>
          <cell r="G20">
            <v>45</v>
          </cell>
          <cell r="H20">
            <v>28.8</v>
          </cell>
          <cell r="I20" t="str">
            <v>O</v>
          </cell>
          <cell r="J20">
            <v>46.440000000000005</v>
          </cell>
          <cell r="K20">
            <v>0</v>
          </cell>
        </row>
        <row r="21">
          <cell r="B21">
            <v>15.112500000000004</v>
          </cell>
          <cell r="C21">
            <v>21.7</v>
          </cell>
          <cell r="D21">
            <v>12.2</v>
          </cell>
          <cell r="E21">
            <v>84.583333333333329</v>
          </cell>
          <cell r="F21">
            <v>99</v>
          </cell>
          <cell r="G21">
            <v>61</v>
          </cell>
          <cell r="H21">
            <v>9</v>
          </cell>
          <cell r="I21" t="str">
            <v>S</v>
          </cell>
          <cell r="J21">
            <v>34.92</v>
          </cell>
          <cell r="K21">
            <v>6.4</v>
          </cell>
        </row>
        <row r="22">
          <cell r="B22">
            <v>15.137500000000001</v>
          </cell>
          <cell r="C22">
            <v>23.4</v>
          </cell>
          <cell r="D22">
            <v>10.5</v>
          </cell>
          <cell r="E22">
            <v>65.333333333333329</v>
          </cell>
          <cell r="F22">
            <v>84</v>
          </cell>
          <cell r="G22">
            <v>40</v>
          </cell>
          <cell r="H22">
            <v>10.44</v>
          </cell>
          <cell r="I22" t="str">
            <v>SE</v>
          </cell>
          <cell r="J22">
            <v>27</v>
          </cell>
          <cell r="K22">
            <v>0</v>
          </cell>
        </row>
        <row r="23">
          <cell r="B23">
            <v>19.966666666666665</v>
          </cell>
          <cell r="C23">
            <v>28.6</v>
          </cell>
          <cell r="D23">
            <v>14.7</v>
          </cell>
          <cell r="E23">
            <v>56.833333333333336</v>
          </cell>
          <cell r="F23">
            <v>86</v>
          </cell>
          <cell r="G23">
            <v>40</v>
          </cell>
          <cell r="H23">
            <v>7.9200000000000008</v>
          </cell>
          <cell r="I23" t="str">
            <v>L</v>
          </cell>
          <cell r="J23">
            <v>25.56</v>
          </cell>
          <cell r="K23">
            <v>0</v>
          </cell>
        </row>
        <row r="24">
          <cell r="B24">
            <v>25.283333333333335</v>
          </cell>
          <cell r="C24">
            <v>36.6</v>
          </cell>
          <cell r="D24">
            <v>16.2</v>
          </cell>
          <cell r="E24">
            <v>66.291666666666671</v>
          </cell>
          <cell r="F24">
            <v>100</v>
          </cell>
          <cell r="G24">
            <v>30</v>
          </cell>
          <cell r="H24">
            <v>11.879999999999999</v>
          </cell>
          <cell r="I24" t="str">
            <v>NO</v>
          </cell>
          <cell r="J24">
            <v>39.96</v>
          </cell>
          <cell r="K24">
            <v>0</v>
          </cell>
        </row>
        <row r="25">
          <cell r="B25">
            <v>28.279166666666672</v>
          </cell>
          <cell r="C25">
            <v>36.799999999999997</v>
          </cell>
          <cell r="D25">
            <v>20</v>
          </cell>
          <cell r="E25">
            <v>54.5</v>
          </cell>
          <cell r="F25">
            <v>86</v>
          </cell>
          <cell r="G25">
            <v>27</v>
          </cell>
          <cell r="H25">
            <v>19.079999999999998</v>
          </cell>
          <cell r="I25" t="str">
            <v>NO</v>
          </cell>
          <cell r="J25">
            <v>57.24</v>
          </cell>
          <cell r="K25">
            <v>0</v>
          </cell>
        </row>
        <row r="26">
          <cell r="C26">
            <v>36.4</v>
          </cell>
          <cell r="D26">
            <v>21.5</v>
          </cell>
          <cell r="F26">
            <v>86</v>
          </cell>
          <cell r="G26">
            <v>27</v>
          </cell>
          <cell r="H26">
            <v>32.04</v>
          </cell>
          <cell r="I26" t="str">
            <v>NO</v>
          </cell>
          <cell r="J26">
            <v>61.2</v>
          </cell>
          <cell r="K26">
            <v>0.8</v>
          </cell>
        </row>
        <row r="27">
          <cell r="B27">
            <v>16.891666666666662</v>
          </cell>
          <cell r="C27">
            <v>21.5</v>
          </cell>
          <cell r="D27">
            <v>14.6</v>
          </cell>
          <cell r="E27">
            <v>82.625</v>
          </cell>
          <cell r="F27">
            <v>98</v>
          </cell>
          <cell r="G27">
            <v>68</v>
          </cell>
          <cell r="H27">
            <v>9.3600000000000012</v>
          </cell>
          <cell r="I27" t="str">
            <v>S</v>
          </cell>
          <cell r="J27">
            <v>30.96</v>
          </cell>
          <cell r="K27">
            <v>0.2</v>
          </cell>
        </row>
        <row r="28">
          <cell r="B28">
            <v>14.674999999999997</v>
          </cell>
          <cell r="C28">
            <v>20.5</v>
          </cell>
          <cell r="D28">
            <v>11.8</v>
          </cell>
          <cell r="E28">
            <v>61.208333333333336</v>
          </cell>
          <cell r="F28">
            <v>94</v>
          </cell>
          <cell r="G28">
            <v>21</v>
          </cell>
          <cell r="H28">
            <v>14.76</v>
          </cell>
          <cell r="I28" t="str">
            <v>S</v>
          </cell>
          <cell r="J28">
            <v>39.6</v>
          </cell>
          <cell r="K28">
            <v>0.2</v>
          </cell>
        </row>
        <row r="29">
          <cell r="B29">
            <v>14.475000000000001</v>
          </cell>
          <cell r="C29">
            <v>23.7</v>
          </cell>
          <cell r="D29">
            <v>6.1</v>
          </cell>
          <cell r="E29">
            <v>44.333333333333336</v>
          </cell>
          <cell r="F29">
            <v>77</v>
          </cell>
          <cell r="G29">
            <v>20</v>
          </cell>
          <cell r="H29">
            <v>12.96</v>
          </cell>
          <cell r="I29" t="str">
            <v>S</v>
          </cell>
          <cell r="J29">
            <v>30.6</v>
          </cell>
          <cell r="K29">
            <v>0</v>
          </cell>
        </row>
        <row r="30">
          <cell r="B30">
            <v>17.683333333333334</v>
          </cell>
          <cell r="C30">
            <v>29</v>
          </cell>
          <cell r="D30">
            <v>6.4</v>
          </cell>
          <cell r="E30">
            <v>51.333333333333336</v>
          </cell>
          <cell r="F30">
            <v>92</v>
          </cell>
          <cell r="G30">
            <v>24</v>
          </cell>
          <cell r="H30">
            <v>14.04</v>
          </cell>
          <cell r="I30" t="str">
            <v>L</v>
          </cell>
          <cell r="J30">
            <v>32.76</v>
          </cell>
          <cell r="K30">
            <v>0</v>
          </cell>
        </row>
        <row r="31">
          <cell r="B31">
            <v>17.866666666666664</v>
          </cell>
          <cell r="C31">
            <v>22.3</v>
          </cell>
          <cell r="D31">
            <v>13.5</v>
          </cell>
          <cell r="E31">
            <v>57.666666666666664</v>
          </cell>
          <cell r="F31">
            <v>77</v>
          </cell>
          <cell r="G31">
            <v>42</v>
          </cell>
          <cell r="H31">
            <v>5.04</v>
          </cell>
          <cell r="I31" t="str">
            <v>L</v>
          </cell>
          <cell r="J31">
            <v>11.879999999999999</v>
          </cell>
          <cell r="K31">
            <v>0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O</v>
          </cell>
        </row>
      </sheetData>
      <sheetData sheetId="9">
        <row r="5">
          <cell r="B5">
            <v>17.820833333333329</v>
          </cell>
        </row>
      </sheetData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26.137500000000003</v>
          </cell>
          <cell r="C5">
            <v>35.9</v>
          </cell>
          <cell r="D5">
            <v>17.7</v>
          </cell>
          <cell r="E5">
            <v>61.666666666666664</v>
          </cell>
          <cell r="F5">
            <v>91</v>
          </cell>
          <cell r="G5">
            <v>31</v>
          </cell>
          <cell r="H5">
            <v>6.84</v>
          </cell>
          <cell r="I5" t="str">
            <v>O</v>
          </cell>
          <cell r="J5">
            <v>22.32</v>
          </cell>
          <cell r="K5">
            <v>0</v>
          </cell>
        </row>
        <row r="6">
          <cell r="C6">
            <v>29.2</v>
          </cell>
          <cell r="D6">
            <v>19.8</v>
          </cell>
          <cell r="F6">
            <v>93</v>
          </cell>
          <cell r="G6">
            <v>53</v>
          </cell>
          <cell r="H6">
            <v>15.840000000000002</v>
          </cell>
          <cell r="I6" t="str">
            <v>SE</v>
          </cell>
          <cell r="J6">
            <v>37.080000000000005</v>
          </cell>
          <cell r="K6">
            <v>16.600000000000001</v>
          </cell>
        </row>
        <row r="7">
          <cell r="B7">
            <v>21.012500000000003</v>
          </cell>
          <cell r="C7">
            <v>25.4</v>
          </cell>
          <cell r="D7">
            <v>17.399999999999999</v>
          </cell>
          <cell r="E7">
            <v>84.625</v>
          </cell>
          <cell r="F7">
            <v>97</v>
          </cell>
          <cell r="G7">
            <v>63</v>
          </cell>
          <cell r="H7">
            <v>14.76</v>
          </cell>
          <cell r="I7" t="str">
            <v>NE</v>
          </cell>
          <cell r="J7">
            <v>33.840000000000003</v>
          </cell>
          <cell r="K7">
            <v>1.2</v>
          </cell>
        </row>
        <row r="8">
          <cell r="B8">
            <v>23.158333333333331</v>
          </cell>
          <cell r="C8">
            <v>30.6</v>
          </cell>
          <cell r="D8">
            <v>18.5</v>
          </cell>
          <cell r="E8">
            <v>74.708333333333329</v>
          </cell>
          <cell r="F8">
            <v>97</v>
          </cell>
          <cell r="G8">
            <v>37</v>
          </cell>
          <cell r="H8">
            <v>7.5600000000000005</v>
          </cell>
          <cell r="I8" t="str">
            <v>S</v>
          </cell>
          <cell r="J8">
            <v>16.559999999999999</v>
          </cell>
          <cell r="K8">
            <v>0</v>
          </cell>
        </row>
        <row r="9">
          <cell r="B9">
            <v>24.254166666666663</v>
          </cell>
          <cell r="C9">
            <v>32.6</v>
          </cell>
          <cell r="D9">
            <v>18.3</v>
          </cell>
          <cell r="E9">
            <v>64.5</v>
          </cell>
          <cell r="F9">
            <v>89</v>
          </cell>
          <cell r="G9">
            <v>30</v>
          </cell>
          <cell r="H9">
            <v>7.5600000000000005</v>
          </cell>
          <cell r="I9" t="str">
            <v>S</v>
          </cell>
          <cell r="J9">
            <v>18.36</v>
          </cell>
          <cell r="K9">
            <v>0</v>
          </cell>
        </row>
        <row r="10">
          <cell r="B10">
            <v>25.541666666666668</v>
          </cell>
          <cell r="C10">
            <v>34.9</v>
          </cell>
          <cell r="D10">
            <v>19.600000000000001</v>
          </cell>
          <cell r="E10">
            <v>55.5</v>
          </cell>
          <cell r="F10">
            <v>85</v>
          </cell>
          <cell r="G10">
            <v>22</v>
          </cell>
          <cell r="H10">
            <v>7.5600000000000005</v>
          </cell>
          <cell r="I10" t="str">
            <v>S</v>
          </cell>
          <cell r="J10">
            <v>19.440000000000001</v>
          </cell>
          <cell r="K10">
            <v>0</v>
          </cell>
        </row>
        <row r="11">
          <cell r="B11">
            <v>26.091666666666669</v>
          </cell>
          <cell r="C11">
            <v>35.200000000000003</v>
          </cell>
          <cell r="D11">
            <v>17.7</v>
          </cell>
          <cell r="E11">
            <v>57.125</v>
          </cell>
          <cell r="F11">
            <v>84</v>
          </cell>
          <cell r="G11">
            <v>30</v>
          </cell>
          <cell r="H11">
            <v>13.68</v>
          </cell>
          <cell r="I11" t="str">
            <v>SO</v>
          </cell>
          <cell r="J11">
            <v>33.119999999999997</v>
          </cell>
          <cell r="K11">
            <v>0</v>
          </cell>
        </row>
        <row r="12">
          <cell r="B12">
            <v>26.829166666666666</v>
          </cell>
          <cell r="C12">
            <v>35.200000000000003</v>
          </cell>
          <cell r="D12">
            <v>19.7</v>
          </cell>
          <cell r="E12">
            <v>64.833333333333329</v>
          </cell>
          <cell r="F12">
            <v>92</v>
          </cell>
          <cell r="G12">
            <v>32</v>
          </cell>
          <cell r="H12">
            <v>11.520000000000001</v>
          </cell>
          <cell r="I12" t="str">
            <v>NE</v>
          </cell>
          <cell r="J12">
            <v>24.48</v>
          </cell>
          <cell r="K12">
            <v>0</v>
          </cell>
        </row>
        <row r="13">
          <cell r="B13">
            <v>25.3125</v>
          </cell>
          <cell r="C13">
            <v>35.6</v>
          </cell>
          <cell r="D13">
            <v>18.8</v>
          </cell>
          <cell r="E13">
            <v>66.916666666666671</v>
          </cell>
          <cell r="F13">
            <v>95</v>
          </cell>
          <cell r="G13">
            <v>25</v>
          </cell>
          <cell r="H13">
            <v>22.32</v>
          </cell>
          <cell r="I13" t="str">
            <v>SO</v>
          </cell>
          <cell r="J13">
            <v>43.2</v>
          </cell>
          <cell r="K13">
            <v>4</v>
          </cell>
        </row>
        <row r="14">
          <cell r="B14">
            <v>27.870833333333326</v>
          </cell>
          <cell r="C14">
            <v>37.4</v>
          </cell>
          <cell r="D14">
            <v>21.2</v>
          </cell>
          <cell r="E14">
            <v>45.833333333333336</v>
          </cell>
          <cell r="F14">
            <v>76</v>
          </cell>
          <cell r="G14">
            <v>16</v>
          </cell>
          <cell r="H14">
            <v>11.879999999999999</v>
          </cell>
          <cell r="I14" t="str">
            <v>S</v>
          </cell>
          <cell r="J14">
            <v>32.04</v>
          </cell>
          <cell r="K14">
            <v>0</v>
          </cell>
        </row>
        <row r="15">
          <cell r="B15">
            <v>26.766666666666669</v>
          </cell>
          <cell r="C15">
            <v>36.9</v>
          </cell>
          <cell r="D15">
            <v>18.100000000000001</v>
          </cell>
          <cell r="E15">
            <v>47.25</v>
          </cell>
          <cell r="F15">
            <v>84</v>
          </cell>
          <cell r="G15">
            <v>14</v>
          </cell>
          <cell r="H15">
            <v>17.64</v>
          </cell>
          <cell r="I15" t="str">
            <v>S</v>
          </cell>
          <cell r="J15">
            <v>39.24</v>
          </cell>
          <cell r="K15">
            <v>0</v>
          </cell>
        </row>
        <row r="16">
          <cell r="C16">
            <v>36.6</v>
          </cell>
          <cell r="D16">
            <v>16.2</v>
          </cell>
          <cell r="F16">
            <v>86</v>
          </cell>
          <cell r="G16">
            <v>19</v>
          </cell>
          <cell r="H16">
            <v>12.24</v>
          </cell>
          <cell r="I16" t="str">
            <v>NE</v>
          </cell>
          <cell r="J16">
            <v>30.240000000000002</v>
          </cell>
          <cell r="K16">
            <v>0</v>
          </cell>
        </row>
        <row r="17">
          <cell r="B17">
            <v>27.150000000000006</v>
          </cell>
          <cell r="C17">
            <v>36.5</v>
          </cell>
          <cell r="D17">
            <v>17.7</v>
          </cell>
          <cell r="E17">
            <v>48.375</v>
          </cell>
          <cell r="F17">
            <v>88</v>
          </cell>
          <cell r="G17">
            <v>16</v>
          </cell>
          <cell r="H17">
            <v>13.32</v>
          </cell>
          <cell r="I17" t="str">
            <v>NE</v>
          </cell>
          <cell r="J17">
            <v>32.76</v>
          </cell>
          <cell r="K17">
            <v>0</v>
          </cell>
        </row>
        <row r="18">
          <cell r="B18">
            <v>27.966666666666658</v>
          </cell>
          <cell r="C18">
            <v>36.1</v>
          </cell>
          <cell r="D18">
            <v>19.899999999999999</v>
          </cell>
          <cell r="E18">
            <v>43.916666666666664</v>
          </cell>
          <cell r="F18">
            <v>73</v>
          </cell>
          <cell r="G18">
            <v>18</v>
          </cell>
          <cell r="H18">
            <v>15.48</v>
          </cell>
          <cell r="I18" t="str">
            <v>NO</v>
          </cell>
          <cell r="J18">
            <v>32.04</v>
          </cell>
          <cell r="K18">
            <v>0</v>
          </cell>
        </row>
        <row r="19">
          <cell r="B19">
            <v>26.629166666666666</v>
          </cell>
          <cell r="C19">
            <v>34.299999999999997</v>
          </cell>
          <cell r="D19">
            <v>21.8</v>
          </cell>
          <cell r="E19">
            <v>56.708333333333336</v>
          </cell>
          <cell r="F19">
            <v>78</v>
          </cell>
          <cell r="G19">
            <v>31</v>
          </cell>
          <cell r="H19">
            <v>9.7200000000000006</v>
          </cell>
          <cell r="I19" t="str">
            <v>N</v>
          </cell>
          <cell r="J19">
            <v>21.6</v>
          </cell>
          <cell r="K19">
            <v>0</v>
          </cell>
        </row>
        <row r="20">
          <cell r="B20">
            <v>26.400000000000009</v>
          </cell>
          <cell r="C20">
            <v>31.4</v>
          </cell>
          <cell r="D20">
            <v>23</v>
          </cell>
          <cell r="E20">
            <v>65</v>
          </cell>
          <cell r="F20">
            <v>86</v>
          </cell>
          <cell r="G20">
            <v>43</v>
          </cell>
          <cell r="H20">
            <v>16.559999999999999</v>
          </cell>
          <cell r="I20" t="str">
            <v>O</v>
          </cell>
          <cell r="J20">
            <v>43.92</v>
          </cell>
          <cell r="K20">
            <v>0</v>
          </cell>
        </row>
        <row r="21">
          <cell r="B21">
            <v>17.420833333333334</v>
          </cell>
          <cell r="C21">
            <v>26.8</v>
          </cell>
          <cell r="D21">
            <v>14.7</v>
          </cell>
          <cell r="E21">
            <v>72.125</v>
          </cell>
          <cell r="F21">
            <v>91</v>
          </cell>
          <cell r="G21">
            <v>52</v>
          </cell>
          <cell r="H21">
            <v>15.120000000000001</v>
          </cell>
          <cell r="I21" t="str">
            <v>S</v>
          </cell>
          <cell r="J21">
            <v>33.480000000000004</v>
          </cell>
          <cell r="K21">
            <v>5.6</v>
          </cell>
        </row>
        <row r="22">
          <cell r="B22">
            <v>17.383333333333336</v>
          </cell>
          <cell r="C22">
            <v>22.6</v>
          </cell>
          <cell r="D22">
            <v>13.8</v>
          </cell>
          <cell r="E22">
            <v>59.208333333333336</v>
          </cell>
          <cell r="F22">
            <v>71</v>
          </cell>
          <cell r="G22">
            <v>45</v>
          </cell>
          <cell r="H22">
            <v>12.24</v>
          </cell>
          <cell r="I22" t="str">
            <v>S</v>
          </cell>
          <cell r="J22">
            <v>28.08</v>
          </cell>
          <cell r="K22">
            <v>0</v>
          </cell>
        </row>
        <row r="23">
          <cell r="B23">
            <v>22.429166666666671</v>
          </cell>
          <cell r="C23">
            <v>32</v>
          </cell>
          <cell r="D23">
            <v>16.7</v>
          </cell>
          <cell r="E23">
            <v>56.541666666666664</v>
          </cell>
          <cell r="F23">
            <v>80</v>
          </cell>
          <cell r="G23">
            <v>34</v>
          </cell>
          <cell r="H23">
            <v>11.16</v>
          </cell>
          <cell r="I23" t="str">
            <v>S</v>
          </cell>
          <cell r="J23">
            <v>25.56</v>
          </cell>
          <cell r="K23">
            <v>0</v>
          </cell>
        </row>
        <row r="24">
          <cell r="B24">
            <v>26.904166666666669</v>
          </cell>
          <cell r="C24">
            <v>36.5</v>
          </cell>
          <cell r="D24">
            <v>18.899999999999999</v>
          </cell>
          <cell r="E24">
            <v>61.208333333333336</v>
          </cell>
          <cell r="F24">
            <v>89</v>
          </cell>
          <cell r="G24">
            <v>31</v>
          </cell>
          <cell r="H24">
            <v>17.28</v>
          </cell>
          <cell r="I24" t="str">
            <v>O</v>
          </cell>
          <cell r="J24">
            <v>39.6</v>
          </cell>
          <cell r="K24">
            <v>0</v>
          </cell>
        </row>
        <row r="25">
          <cell r="B25">
            <v>30.074999999999999</v>
          </cell>
          <cell r="C25">
            <v>38</v>
          </cell>
          <cell r="D25">
            <v>21.5</v>
          </cell>
          <cell r="E25">
            <v>52.166666666666664</v>
          </cell>
          <cell r="F25">
            <v>85</v>
          </cell>
          <cell r="G25">
            <v>30</v>
          </cell>
          <cell r="H25">
            <v>17.64</v>
          </cell>
          <cell r="I25" t="str">
            <v>N</v>
          </cell>
          <cell r="J25">
            <v>47.519999999999996</v>
          </cell>
          <cell r="K25">
            <v>0</v>
          </cell>
        </row>
        <row r="26">
          <cell r="C26">
            <v>37.700000000000003</v>
          </cell>
          <cell r="D26">
            <v>23</v>
          </cell>
          <cell r="F26">
            <v>82</v>
          </cell>
          <cell r="G26">
            <v>29</v>
          </cell>
          <cell r="H26">
            <v>18</v>
          </cell>
          <cell r="I26" t="str">
            <v>NO</v>
          </cell>
          <cell r="J26">
            <v>63</v>
          </cell>
          <cell r="K26">
            <v>1.2</v>
          </cell>
        </row>
        <row r="27">
          <cell r="B27">
            <v>18.108333333333331</v>
          </cell>
          <cell r="C27">
            <v>24.5</v>
          </cell>
          <cell r="D27">
            <v>16.7</v>
          </cell>
          <cell r="E27">
            <v>72.541666666666671</v>
          </cell>
          <cell r="F27">
            <v>89</v>
          </cell>
          <cell r="G27">
            <v>62</v>
          </cell>
          <cell r="H27">
            <v>12.96</v>
          </cell>
          <cell r="I27" t="str">
            <v>S</v>
          </cell>
          <cell r="J27">
            <v>31.680000000000003</v>
          </cell>
          <cell r="K27">
            <v>4.4000000000000004</v>
          </cell>
        </row>
        <row r="28">
          <cell r="B28">
            <v>17.554166666666667</v>
          </cell>
          <cell r="C28">
            <v>22.2</v>
          </cell>
          <cell r="D28">
            <v>14.5</v>
          </cell>
          <cell r="E28">
            <v>49.875</v>
          </cell>
          <cell r="F28">
            <v>71</v>
          </cell>
          <cell r="G28">
            <v>20</v>
          </cell>
          <cell r="H28">
            <v>16.559999999999999</v>
          </cell>
          <cell r="I28" t="str">
            <v>S</v>
          </cell>
          <cell r="J28">
            <v>38.880000000000003</v>
          </cell>
          <cell r="K28">
            <v>0</v>
          </cell>
        </row>
        <row r="29">
          <cell r="B29">
            <v>17.141666666666666</v>
          </cell>
          <cell r="C29">
            <v>24.6</v>
          </cell>
          <cell r="D29">
            <v>10.199999999999999</v>
          </cell>
          <cell r="E29">
            <v>37.291666666666664</v>
          </cell>
          <cell r="F29">
            <v>61</v>
          </cell>
          <cell r="G29">
            <v>17</v>
          </cell>
          <cell r="H29">
            <v>12.24</v>
          </cell>
          <cell r="I29" t="str">
            <v>S</v>
          </cell>
          <cell r="J29">
            <v>25.2</v>
          </cell>
          <cell r="K29">
            <v>0</v>
          </cell>
        </row>
        <row r="30">
          <cell r="B30">
            <v>19.933333333333334</v>
          </cell>
          <cell r="C30">
            <v>30.8</v>
          </cell>
          <cell r="D30">
            <v>10</v>
          </cell>
          <cell r="E30">
            <v>46.708333333333336</v>
          </cell>
          <cell r="F30">
            <v>83</v>
          </cell>
          <cell r="G30">
            <v>19</v>
          </cell>
          <cell r="H30">
            <v>6.84</v>
          </cell>
          <cell r="I30" t="str">
            <v>SO</v>
          </cell>
          <cell r="J30">
            <v>20.52</v>
          </cell>
          <cell r="K30">
            <v>0</v>
          </cell>
        </row>
        <row r="31">
          <cell r="B31">
            <v>25.358333333333331</v>
          </cell>
          <cell r="C31">
            <v>36.299999999999997</v>
          </cell>
          <cell r="D31">
            <v>17.100000000000001</v>
          </cell>
          <cell r="E31">
            <v>45.083333333333336</v>
          </cell>
          <cell r="F31">
            <v>74</v>
          </cell>
          <cell r="G31">
            <v>22</v>
          </cell>
          <cell r="H31">
            <v>11.16</v>
          </cell>
          <cell r="I31" t="str">
            <v>S</v>
          </cell>
          <cell r="J31">
            <v>30.6</v>
          </cell>
          <cell r="K31">
            <v>0</v>
          </cell>
        </row>
        <row r="32">
          <cell r="B32">
            <v>28.345833333333331</v>
          </cell>
          <cell r="C32">
            <v>37.6</v>
          </cell>
          <cell r="D32">
            <v>19.3</v>
          </cell>
          <cell r="E32">
            <v>51.25</v>
          </cell>
          <cell r="F32">
            <v>84</v>
          </cell>
          <cell r="G32">
            <v>27</v>
          </cell>
          <cell r="H32">
            <v>9.3600000000000012</v>
          </cell>
          <cell r="I32" t="str">
            <v>O</v>
          </cell>
          <cell r="J32">
            <v>24.48</v>
          </cell>
          <cell r="K32">
            <v>0</v>
          </cell>
        </row>
        <row r="33">
          <cell r="B33">
            <v>28.541666666666661</v>
          </cell>
          <cell r="C33">
            <v>35.4</v>
          </cell>
          <cell r="D33">
            <v>22.5</v>
          </cell>
          <cell r="E33">
            <v>57.791666666666664</v>
          </cell>
          <cell r="F33">
            <v>74</v>
          </cell>
          <cell r="G33">
            <v>35</v>
          </cell>
          <cell r="H33">
            <v>9.7200000000000006</v>
          </cell>
          <cell r="I33" t="str">
            <v>N</v>
          </cell>
          <cell r="J33">
            <v>25.2</v>
          </cell>
          <cell r="K33">
            <v>0</v>
          </cell>
        </row>
        <row r="34">
          <cell r="B34">
            <v>25.270833333333329</v>
          </cell>
          <cell r="C34">
            <v>31.4</v>
          </cell>
          <cell r="D34">
            <v>18.5</v>
          </cell>
          <cell r="E34">
            <v>67.875</v>
          </cell>
          <cell r="F34">
            <v>85</v>
          </cell>
          <cell r="G34">
            <v>49</v>
          </cell>
          <cell r="H34">
            <v>15.48</v>
          </cell>
          <cell r="I34" t="str">
            <v>SO</v>
          </cell>
          <cell r="J34">
            <v>34.200000000000003</v>
          </cell>
          <cell r="K34">
            <v>0</v>
          </cell>
        </row>
        <row r="35">
          <cell r="I35" t="str">
            <v>S</v>
          </cell>
        </row>
      </sheetData>
      <sheetData sheetId="9">
        <row r="5">
          <cell r="B5">
            <v>20.554166666666664</v>
          </cell>
        </row>
      </sheetData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27.737500000000008</v>
          </cell>
          <cell r="C5">
            <v>37.6</v>
          </cell>
          <cell r="D5">
            <v>18.7</v>
          </cell>
          <cell r="E5">
            <v>53.75</v>
          </cell>
          <cell r="F5">
            <v>81</v>
          </cell>
          <cell r="G5">
            <v>26</v>
          </cell>
          <cell r="H5">
            <v>10.44</v>
          </cell>
          <cell r="I5" t="str">
            <v>N</v>
          </cell>
          <cell r="J5">
            <v>31.680000000000003</v>
          </cell>
          <cell r="K5">
            <v>0</v>
          </cell>
        </row>
        <row r="6">
          <cell r="C6">
            <v>36.1</v>
          </cell>
          <cell r="D6">
            <v>19.7</v>
          </cell>
          <cell r="F6">
            <v>86</v>
          </cell>
          <cell r="G6">
            <v>31</v>
          </cell>
          <cell r="H6">
            <v>32.4</v>
          </cell>
          <cell r="I6" t="str">
            <v>NE</v>
          </cell>
          <cell r="J6">
            <v>95.039999999999992</v>
          </cell>
          <cell r="K6">
            <v>19</v>
          </cell>
        </row>
        <row r="7">
          <cell r="B7">
            <v>21.391666666666666</v>
          </cell>
          <cell r="C7">
            <v>23.6</v>
          </cell>
          <cell r="D7">
            <v>19.7</v>
          </cell>
          <cell r="E7">
            <v>84.75</v>
          </cell>
          <cell r="F7">
            <v>89</v>
          </cell>
          <cell r="G7">
            <v>78</v>
          </cell>
          <cell r="H7">
            <v>15.120000000000001</v>
          </cell>
          <cell r="I7" t="str">
            <v>N</v>
          </cell>
          <cell r="J7">
            <v>38.880000000000003</v>
          </cell>
          <cell r="K7">
            <v>1.8</v>
          </cell>
        </row>
        <row r="8">
          <cell r="B8">
            <v>23.150000000000002</v>
          </cell>
          <cell r="C8">
            <v>30.9</v>
          </cell>
          <cell r="D8">
            <v>18</v>
          </cell>
          <cell r="E8">
            <v>76.958333333333329</v>
          </cell>
          <cell r="F8">
            <v>94</v>
          </cell>
          <cell r="G8">
            <v>47</v>
          </cell>
          <cell r="H8">
            <v>0</v>
          </cell>
          <cell r="I8" t="str">
            <v>S</v>
          </cell>
          <cell r="J8">
            <v>18.36</v>
          </cell>
          <cell r="K8">
            <v>0</v>
          </cell>
        </row>
        <row r="9">
          <cell r="B9">
            <v>24.991666666666671</v>
          </cell>
          <cell r="C9">
            <v>35.1</v>
          </cell>
          <cell r="D9">
            <v>16.600000000000001</v>
          </cell>
          <cell r="E9">
            <v>64.625</v>
          </cell>
          <cell r="F9">
            <v>92</v>
          </cell>
          <cell r="G9">
            <v>27</v>
          </cell>
          <cell r="H9">
            <v>19.440000000000001</v>
          </cell>
          <cell r="I9" t="str">
            <v>L</v>
          </cell>
          <cell r="J9">
            <v>31.319999999999997</v>
          </cell>
          <cell r="K9">
            <v>0</v>
          </cell>
        </row>
        <row r="10">
          <cell r="B10">
            <v>26.954166666666669</v>
          </cell>
          <cell r="C10">
            <v>37.6</v>
          </cell>
          <cell r="D10">
            <v>18.2</v>
          </cell>
          <cell r="E10">
            <v>52.541666666666664</v>
          </cell>
          <cell r="F10">
            <v>83</v>
          </cell>
          <cell r="G10">
            <v>20</v>
          </cell>
          <cell r="H10">
            <v>2.52</v>
          </cell>
          <cell r="I10" t="str">
            <v>L</v>
          </cell>
          <cell r="J10">
            <v>25.56</v>
          </cell>
          <cell r="K10">
            <v>0</v>
          </cell>
        </row>
        <row r="11">
          <cell r="B11">
            <v>26.383333333333329</v>
          </cell>
          <cell r="C11">
            <v>35.6</v>
          </cell>
          <cell r="D11">
            <v>17.8</v>
          </cell>
          <cell r="E11">
            <v>59.875</v>
          </cell>
          <cell r="F11">
            <v>87</v>
          </cell>
          <cell r="G11">
            <v>33</v>
          </cell>
          <cell r="H11">
            <v>15.840000000000002</v>
          </cell>
          <cell r="I11" t="str">
            <v>N</v>
          </cell>
          <cell r="J11">
            <v>39.96</v>
          </cell>
          <cell r="K11">
            <v>0</v>
          </cell>
        </row>
        <row r="12">
          <cell r="B12">
            <v>28.308333333333337</v>
          </cell>
          <cell r="C12">
            <v>37</v>
          </cell>
          <cell r="D12">
            <v>19.7</v>
          </cell>
          <cell r="E12">
            <v>58.416666666666664</v>
          </cell>
          <cell r="F12">
            <v>86</v>
          </cell>
          <cell r="G12">
            <v>28</v>
          </cell>
          <cell r="H12">
            <v>7.2</v>
          </cell>
          <cell r="I12" t="str">
            <v>NE</v>
          </cell>
          <cell r="J12">
            <v>25.2</v>
          </cell>
          <cell r="K12">
            <v>0</v>
          </cell>
        </row>
        <row r="13">
          <cell r="B13">
            <v>27.658333333333335</v>
          </cell>
          <cell r="C13">
            <v>37.1</v>
          </cell>
          <cell r="D13">
            <v>18.5</v>
          </cell>
          <cell r="E13">
            <v>54.125</v>
          </cell>
          <cell r="F13">
            <v>83</v>
          </cell>
          <cell r="G13">
            <v>22</v>
          </cell>
          <cell r="H13">
            <v>4.32</v>
          </cell>
          <cell r="I13" t="str">
            <v>SE</v>
          </cell>
          <cell r="J13">
            <v>25.56</v>
          </cell>
          <cell r="K13">
            <v>0</v>
          </cell>
        </row>
        <row r="14">
          <cell r="B14">
            <v>27.062499999999996</v>
          </cell>
          <cell r="C14">
            <v>38.6</v>
          </cell>
          <cell r="D14">
            <v>16.2</v>
          </cell>
          <cell r="E14">
            <v>51.208333333333336</v>
          </cell>
          <cell r="F14">
            <v>89</v>
          </cell>
          <cell r="G14">
            <v>15</v>
          </cell>
          <cell r="H14">
            <v>22.32</v>
          </cell>
          <cell r="I14" t="str">
            <v>S</v>
          </cell>
          <cell r="J14">
            <v>40.32</v>
          </cell>
          <cell r="K14">
            <v>0</v>
          </cell>
        </row>
        <row r="15">
          <cell r="B15">
            <v>27.895652173913046</v>
          </cell>
          <cell r="C15">
            <v>37.5</v>
          </cell>
          <cell r="D15">
            <v>20.100000000000001</v>
          </cell>
          <cell r="E15">
            <v>43.391304347826086</v>
          </cell>
          <cell r="F15">
            <v>75</v>
          </cell>
          <cell r="G15">
            <v>16</v>
          </cell>
          <cell r="H15">
            <v>30.240000000000002</v>
          </cell>
          <cell r="I15" t="str">
            <v>NE</v>
          </cell>
          <cell r="J15">
            <v>44.64</v>
          </cell>
          <cell r="K15">
            <v>0</v>
          </cell>
        </row>
        <row r="16">
          <cell r="C16">
            <v>37.4</v>
          </cell>
          <cell r="D16">
            <v>19.100000000000001</v>
          </cell>
          <cell r="F16">
            <v>73</v>
          </cell>
          <cell r="G16">
            <v>18</v>
          </cell>
          <cell r="H16">
            <v>24.12</v>
          </cell>
          <cell r="I16" t="str">
            <v>NE</v>
          </cell>
          <cell r="J16">
            <v>42.12</v>
          </cell>
          <cell r="K16">
            <v>0</v>
          </cell>
        </row>
        <row r="17">
          <cell r="B17">
            <v>27.299999999999997</v>
          </cell>
          <cell r="C17">
            <v>37.299999999999997</v>
          </cell>
          <cell r="D17">
            <v>17.600000000000001</v>
          </cell>
          <cell r="E17">
            <v>51</v>
          </cell>
          <cell r="F17">
            <v>85</v>
          </cell>
          <cell r="G17">
            <v>19</v>
          </cell>
          <cell r="H17">
            <v>25.2</v>
          </cell>
          <cell r="I17" t="str">
            <v>N</v>
          </cell>
          <cell r="J17">
            <v>46.080000000000005</v>
          </cell>
          <cell r="K17">
            <v>0</v>
          </cell>
        </row>
        <row r="18">
          <cell r="B18">
            <v>26.679166666666664</v>
          </cell>
          <cell r="C18">
            <v>36.1</v>
          </cell>
          <cell r="D18">
            <v>18</v>
          </cell>
          <cell r="E18">
            <v>57.041666666666664</v>
          </cell>
          <cell r="F18">
            <v>86</v>
          </cell>
          <cell r="G18">
            <v>28</v>
          </cell>
          <cell r="H18">
            <v>9</v>
          </cell>
          <cell r="I18" t="str">
            <v>SO</v>
          </cell>
          <cell r="J18">
            <v>29.16</v>
          </cell>
          <cell r="K18">
            <v>0</v>
          </cell>
        </row>
        <row r="19">
          <cell r="B19">
            <v>27.2304347826087</v>
          </cell>
          <cell r="C19">
            <v>36</v>
          </cell>
          <cell r="D19">
            <v>21.1</v>
          </cell>
          <cell r="E19">
            <v>58.217391304347828</v>
          </cell>
          <cell r="F19">
            <v>81</v>
          </cell>
          <cell r="G19">
            <v>31</v>
          </cell>
          <cell r="H19">
            <v>12.24</v>
          </cell>
          <cell r="I19" t="str">
            <v>SO</v>
          </cell>
          <cell r="J19">
            <v>31.319999999999997</v>
          </cell>
          <cell r="K19">
            <v>0</v>
          </cell>
        </row>
        <row r="20">
          <cell r="B20">
            <v>26.05</v>
          </cell>
          <cell r="C20">
            <v>31.1</v>
          </cell>
          <cell r="D20">
            <v>22.8</v>
          </cell>
          <cell r="E20">
            <v>63.125</v>
          </cell>
          <cell r="F20">
            <v>81</v>
          </cell>
          <cell r="G20">
            <v>46</v>
          </cell>
          <cell r="H20">
            <v>15.120000000000001</v>
          </cell>
          <cell r="I20" t="str">
            <v>O</v>
          </cell>
          <cell r="J20">
            <v>41.04</v>
          </cell>
          <cell r="K20">
            <v>0</v>
          </cell>
        </row>
        <row r="21">
          <cell r="B21">
            <v>18.504166666666663</v>
          </cell>
          <cell r="C21">
            <v>25.6</v>
          </cell>
          <cell r="D21">
            <v>14.5</v>
          </cell>
          <cell r="E21">
            <v>75.958333333333329</v>
          </cell>
          <cell r="F21">
            <v>88</v>
          </cell>
          <cell r="G21">
            <v>57</v>
          </cell>
          <cell r="H21">
            <v>27</v>
          </cell>
          <cell r="I21" t="str">
            <v>SO</v>
          </cell>
          <cell r="J21">
            <v>45.72</v>
          </cell>
          <cell r="K21">
            <v>3.8000000000000003</v>
          </cell>
        </row>
        <row r="22">
          <cell r="B22">
            <v>18.683333333333334</v>
          </cell>
          <cell r="C22">
            <v>25.4</v>
          </cell>
          <cell r="D22">
            <v>13.9</v>
          </cell>
          <cell r="E22">
            <v>64.583333333333329</v>
          </cell>
          <cell r="F22">
            <v>77</v>
          </cell>
          <cell r="G22">
            <v>48</v>
          </cell>
          <cell r="H22">
            <v>6.84</v>
          </cell>
          <cell r="I22" t="str">
            <v>S</v>
          </cell>
          <cell r="J22">
            <v>27</v>
          </cell>
          <cell r="K22">
            <v>0</v>
          </cell>
        </row>
        <row r="23">
          <cell r="B23">
            <v>23.445833333333336</v>
          </cell>
          <cell r="C23">
            <v>33.4</v>
          </cell>
          <cell r="D23">
            <v>15.9</v>
          </cell>
          <cell r="E23">
            <v>59.583333333333336</v>
          </cell>
          <cell r="F23">
            <v>77</v>
          </cell>
          <cell r="G23">
            <v>35</v>
          </cell>
          <cell r="H23">
            <v>2.52</v>
          </cell>
          <cell r="I23" t="str">
            <v>S</v>
          </cell>
          <cell r="J23">
            <v>25.92</v>
          </cell>
          <cell r="K23">
            <v>0.2</v>
          </cell>
        </row>
        <row r="24">
          <cell r="B24">
            <v>28.249999999999996</v>
          </cell>
          <cell r="C24">
            <v>38.200000000000003</v>
          </cell>
          <cell r="D24">
            <v>19.7</v>
          </cell>
          <cell r="E24">
            <v>58.458333333333336</v>
          </cell>
          <cell r="F24">
            <v>83</v>
          </cell>
          <cell r="G24">
            <v>30</v>
          </cell>
          <cell r="H24">
            <v>21.6</v>
          </cell>
          <cell r="I24" t="str">
            <v>NE</v>
          </cell>
          <cell r="J24">
            <v>43.92</v>
          </cell>
          <cell r="K24">
            <v>0</v>
          </cell>
        </row>
        <row r="25">
          <cell r="B25">
            <v>30.908333333333335</v>
          </cell>
          <cell r="C25">
            <v>37.799999999999997</v>
          </cell>
          <cell r="D25">
            <v>24.6</v>
          </cell>
          <cell r="E25">
            <v>51.666666666666664</v>
          </cell>
          <cell r="F25">
            <v>70</v>
          </cell>
          <cell r="G25">
            <v>30</v>
          </cell>
          <cell r="H25">
            <v>29.52</v>
          </cell>
          <cell r="I25" t="str">
            <v>N</v>
          </cell>
          <cell r="J25">
            <v>52.2</v>
          </cell>
          <cell r="K25">
            <v>0</v>
          </cell>
        </row>
        <row r="26">
          <cell r="C26">
            <v>37.4</v>
          </cell>
          <cell r="D26">
            <v>23.2</v>
          </cell>
          <cell r="F26">
            <v>85</v>
          </cell>
          <cell r="G26">
            <v>35</v>
          </cell>
          <cell r="H26">
            <v>28.08</v>
          </cell>
          <cell r="I26" t="str">
            <v>NO</v>
          </cell>
          <cell r="J26">
            <v>58.680000000000007</v>
          </cell>
          <cell r="K26">
            <v>9.6000000000000014</v>
          </cell>
        </row>
        <row r="27">
          <cell r="B27">
            <v>18.333333333333332</v>
          </cell>
          <cell r="C27">
            <v>23.4</v>
          </cell>
          <cell r="D27">
            <v>17.2</v>
          </cell>
          <cell r="E27">
            <v>76.916666666666671</v>
          </cell>
          <cell r="F27">
            <v>82</v>
          </cell>
          <cell r="G27">
            <v>71</v>
          </cell>
          <cell r="H27">
            <v>22.32</v>
          </cell>
          <cell r="I27" t="str">
            <v>SO</v>
          </cell>
          <cell r="J27">
            <v>43.92</v>
          </cell>
          <cell r="K27">
            <v>0.2</v>
          </cell>
        </row>
        <row r="28">
          <cell r="B28">
            <v>18.604166666666664</v>
          </cell>
          <cell r="C28">
            <v>23.7</v>
          </cell>
          <cell r="D28">
            <v>15.4</v>
          </cell>
          <cell r="E28">
            <v>54.916666666666664</v>
          </cell>
          <cell r="F28">
            <v>71</v>
          </cell>
          <cell r="G28">
            <v>27</v>
          </cell>
          <cell r="H28">
            <v>28.08</v>
          </cell>
          <cell r="I28" t="str">
            <v>S</v>
          </cell>
          <cell r="J28">
            <v>44.28</v>
          </cell>
          <cell r="K28">
            <v>0</v>
          </cell>
        </row>
        <row r="29">
          <cell r="B29">
            <v>17.883333333333329</v>
          </cell>
          <cell r="C29">
            <v>25.1</v>
          </cell>
          <cell r="D29">
            <v>13.1</v>
          </cell>
          <cell r="E29">
            <v>40.666666666666664</v>
          </cell>
          <cell r="F29">
            <v>57</v>
          </cell>
          <cell r="G29">
            <v>25</v>
          </cell>
          <cell r="H29">
            <v>18</v>
          </cell>
          <cell r="I29" t="str">
            <v>S</v>
          </cell>
          <cell r="J29">
            <v>30.6</v>
          </cell>
          <cell r="K29">
            <v>0</v>
          </cell>
        </row>
        <row r="30">
          <cell r="B30">
            <v>20.725000000000005</v>
          </cell>
          <cell r="C30">
            <v>33</v>
          </cell>
          <cell r="D30">
            <v>10.4</v>
          </cell>
          <cell r="E30">
            <v>52.166666666666664</v>
          </cell>
          <cell r="F30">
            <v>85</v>
          </cell>
          <cell r="G30">
            <v>20</v>
          </cell>
          <cell r="H30">
            <v>1.08</v>
          </cell>
          <cell r="I30" t="str">
            <v>S</v>
          </cell>
          <cell r="J30">
            <v>20.52</v>
          </cell>
          <cell r="K30">
            <v>0</v>
          </cell>
        </row>
        <row r="31">
          <cell r="B31">
            <v>25.195833333333336</v>
          </cell>
          <cell r="C31">
            <v>37.6</v>
          </cell>
          <cell r="D31">
            <v>13.9</v>
          </cell>
          <cell r="E31">
            <v>52.541666666666664</v>
          </cell>
          <cell r="F31">
            <v>86</v>
          </cell>
          <cell r="G31">
            <v>23</v>
          </cell>
          <cell r="H31">
            <v>17.28</v>
          </cell>
          <cell r="I31" t="str">
            <v>NO</v>
          </cell>
          <cell r="J31">
            <v>37.440000000000005</v>
          </cell>
          <cell r="K31">
            <v>0</v>
          </cell>
        </row>
        <row r="32">
          <cell r="B32">
            <v>28.945833333333336</v>
          </cell>
          <cell r="C32">
            <v>38.799999999999997</v>
          </cell>
          <cell r="D32">
            <v>19.899999999999999</v>
          </cell>
          <cell r="E32">
            <v>52</v>
          </cell>
          <cell r="F32">
            <v>79</v>
          </cell>
          <cell r="G32">
            <v>28</v>
          </cell>
          <cell r="H32">
            <v>5.4</v>
          </cell>
          <cell r="I32" t="str">
            <v>N</v>
          </cell>
          <cell r="J32">
            <v>38.159999999999997</v>
          </cell>
          <cell r="K32">
            <v>0</v>
          </cell>
        </row>
        <row r="33">
          <cell r="B33">
            <v>30.316666666666666</v>
          </cell>
          <cell r="C33">
            <v>37.299999999999997</v>
          </cell>
          <cell r="D33">
            <v>25.8</v>
          </cell>
          <cell r="E33">
            <v>53.458333333333336</v>
          </cell>
          <cell r="F33">
            <v>71</v>
          </cell>
          <cell r="G33">
            <v>30</v>
          </cell>
          <cell r="H33">
            <v>9</v>
          </cell>
          <cell r="I33" t="str">
            <v>N</v>
          </cell>
          <cell r="J33">
            <v>28.8</v>
          </cell>
          <cell r="K33">
            <v>0</v>
          </cell>
        </row>
        <row r="34">
          <cell r="B34">
            <v>25.533333333333335</v>
          </cell>
          <cell r="C34">
            <v>31.2</v>
          </cell>
          <cell r="D34">
            <v>19.600000000000001</v>
          </cell>
          <cell r="E34">
            <v>61.583333333333336</v>
          </cell>
          <cell r="F34">
            <v>81</v>
          </cell>
          <cell r="G34">
            <v>45</v>
          </cell>
          <cell r="H34">
            <v>24.840000000000003</v>
          </cell>
          <cell r="I34" t="str">
            <v>SO</v>
          </cell>
          <cell r="J34">
            <v>42.12</v>
          </cell>
          <cell r="K34">
            <v>0.4</v>
          </cell>
        </row>
        <row r="35">
          <cell r="I35" t="str">
            <v>N</v>
          </cell>
        </row>
      </sheetData>
      <sheetData sheetId="9">
        <row r="5">
          <cell r="B5">
            <v>20.558333333333334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22.054166666666664</v>
          </cell>
          <cell r="C5">
            <v>32.9</v>
          </cell>
          <cell r="D5">
            <v>17.5</v>
          </cell>
          <cell r="E5">
            <v>62.25</v>
          </cell>
          <cell r="F5">
            <v>87</v>
          </cell>
          <cell r="G5">
            <v>31</v>
          </cell>
          <cell r="H5">
            <v>17.64</v>
          </cell>
          <cell r="I5" t="str">
            <v>L</v>
          </cell>
          <cell r="J5">
            <v>41.04</v>
          </cell>
          <cell r="K5">
            <v>2.2000000000000002</v>
          </cell>
        </row>
        <row r="6">
          <cell r="C6">
            <v>21.8</v>
          </cell>
          <cell r="D6">
            <v>16.7</v>
          </cell>
          <cell r="F6">
            <v>95</v>
          </cell>
          <cell r="G6">
            <v>72</v>
          </cell>
          <cell r="H6">
            <v>16.920000000000002</v>
          </cell>
          <cell r="I6" t="str">
            <v>NE</v>
          </cell>
          <cell r="J6">
            <v>34.92</v>
          </cell>
          <cell r="K6">
            <v>11.6</v>
          </cell>
        </row>
        <row r="7">
          <cell r="B7">
            <v>20.966666666666665</v>
          </cell>
          <cell r="C7">
            <v>28.6</v>
          </cell>
          <cell r="D7">
            <v>15.6</v>
          </cell>
          <cell r="E7">
            <v>76.041666666666671</v>
          </cell>
          <cell r="F7">
            <v>96</v>
          </cell>
          <cell r="G7">
            <v>43</v>
          </cell>
          <cell r="H7">
            <v>16.559999999999999</v>
          </cell>
          <cell r="I7" t="str">
            <v>N</v>
          </cell>
          <cell r="J7">
            <v>38.519999999999996</v>
          </cell>
          <cell r="K7">
            <v>0</v>
          </cell>
        </row>
        <row r="8">
          <cell r="B8">
            <v>20.370833333333334</v>
          </cell>
          <cell r="C8">
            <v>28.3</v>
          </cell>
          <cell r="D8">
            <v>13.6</v>
          </cell>
          <cell r="E8">
            <v>72.291666666666671</v>
          </cell>
          <cell r="F8">
            <v>97</v>
          </cell>
          <cell r="G8">
            <v>33</v>
          </cell>
          <cell r="H8">
            <v>16.2</v>
          </cell>
          <cell r="I8" t="str">
            <v>S</v>
          </cell>
          <cell r="J8">
            <v>32.4</v>
          </cell>
          <cell r="K8">
            <v>0</v>
          </cell>
        </row>
        <row r="9">
          <cell r="B9">
            <v>20.516666666666669</v>
          </cell>
          <cell r="C9">
            <v>29.4</v>
          </cell>
          <cell r="D9">
            <v>13.7</v>
          </cell>
          <cell r="E9">
            <v>70.75</v>
          </cell>
          <cell r="F9">
            <v>97</v>
          </cell>
          <cell r="G9">
            <v>38</v>
          </cell>
          <cell r="H9">
            <v>20.16</v>
          </cell>
          <cell r="I9" t="str">
            <v>L</v>
          </cell>
          <cell r="J9">
            <v>37.440000000000005</v>
          </cell>
          <cell r="K9">
            <v>0</v>
          </cell>
        </row>
        <row r="10">
          <cell r="B10">
            <v>21.5</v>
          </cell>
          <cell r="C10">
            <v>31.3</v>
          </cell>
          <cell r="D10">
            <v>14.3</v>
          </cell>
          <cell r="E10">
            <v>63.583333333333336</v>
          </cell>
          <cell r="F10">
            <v>90</v>
          </cell>
          <cell r="G10">
            <v>24</v>
          </cell>
          <cell r="H10">
            <v>15.840000000000002</v>
          </cell>
          <cell r="I10" t="str">
            <v>L</v>
          </cell>
          <cell r="J10">
            <v>29.16</v>
          </cell>
          <cell r="K10">
            <v>0</v>
          </cell>
        </row>
        <row r="11">
          <cell r="B11">
            <v>23.041666666666668</v>
          </cell>
          <cell r="C11">
            <v>33.299999999999997</v>
          </cell>
          <cell r="D11">
            <v>13.3</v>
          </cell>
          <cell r="E11">
            <v>60.333333333333336</v>
          </cell>
          <cell r="F11">
            <v>94</v>
          </cell>
          <cell r="G11">
            <v>27</v>
          </cell>
          <cell r="H11">
            <v>18.720000000000002</v>
          </cell>
          <cell r="I11" t="str">
            <v>L</v>
          </cell>
          <cell r="J11">
            <v>38.880000000000003</v>
          </cell>
          <cell r="K11">
            <v>0</v>
          </cell>
        </row>
        <row r="12">
          <cell r="B12">
            <v>22.666666666666668</v>
          </cell>
          <cell r="C12">
            <v>32.700000000000003</v>
          </cell>
          <cell r="D12">
            <v>16.899999999999999</v>
          </cell>
          <cell r="E12">
            <v>64.541666666666671</v>
          </cell>
          <cell r="F12">
            <v>83</v>
          </cell>
          <cell r="G12">
            <v>39</v>
          </cell>
          <cell r="H12">
            <v>21.6</v>
          </cell>
          <cell r="I12" t="str">
            <v>L</v>
          </cell>
          <cell r="J12">
            <v>57.6</v>
          </cell>
          <cell r="K12">
            <v>0.4</v>
          </cell>
        </row>
        <row r="13">
          <cell r="B13">
            <v>23.116666666666664</v>
          </cell>
          <cell r="C13">
            <v>33.5</v>
          </cell>
          <cell r="D13">
            <v>14.3</v>
          </cell>
          <cell r="E13">
            <v>61.958333333333336</v>
          </cell>
          <cell r="F13">
            <v>92</v>
          </cell>
          <cell r="G13">
            <v>27</v>
          </cell>
          <cell r="H13">
            <v>14.04</v>
          </cell>
          <cell r="I13" t="str">
            <v>NE</v>
          </cell>
          <cell r="J13">
            <v>34.92</v>
          </cell>
          <cell r="K13">
            <v>0</v>
          </cell>
        </row>
        <row r="14">
          <cell r="B14">
            <v>24.391666666666669</v>
          </cell>
          <cell r="C14">
            <v>34.4</v>
          </cell>
          <cell r="D14">
            <v>15</v>
          </cell>
          <cell r="E14">
            <v>50.541666666666664</v>
          </cell>
          <cell r="F14">
            <v>86</v>
          </cell>
          <cell r="G14">
            <v>18</v>
          </cell>
          <cell r="H14">
            <v>24.840000000000003</v>
          </cell>
          <cell r="I14" t="str">
            <v>L</v>
          </cell>
          <cell r="J14">
            <v>43.2</v>
          </cell>
          <cell r="K14">
            <v>0</v>
          </cell>
        </row>
        <row r="15">
          <cell r="B15">
            <v>23.658333333333335</v>
          </cell>
          <cell r="C15">
            <v>35.1</v>
          </cell>
          <cell r="D15">
            <v>12.6</v>
          </cell>
          <cell r="E15">
            <v>49.125</v>
          </cell>
          <cell r="F15">
            <v>87</v>
          </cell>
          <cell r="G15">
            <v>16</v>
          </cell>
          <cell r="H15">
            <v>22.68</v>
          </cell>
          <cell r="I15" t="str">
            <v>NE</v>
          </cell>
          <cell r="J15">
            <v>50.4</v>
          </cell>
          <cell r="K15">
            <v>0</v>
          </cell>
        </row>
        <row r="16">
          <cell r="C16">
            <v>35.700000000000003</v>
          </cell>
          <cell r="D16">
            <v>13.5</v>
          </cell>
          <cell r="F16">
            <v>80</v>
          </cell>
          <cell r="G16">
            <v>14</v>
          </cell>
          <cell r="H16">
            <v>18.720000000000002</v>
          </cell>
          <cell r="I16" t="str">
            <v>L</v>
          </cell>
          <cell r="J16">
            <v>43.2</v>
          </cell>
          <cell r="K16">
            <v>0</v>
          </cell>
        </row>
        <row r="17">
          <cell r="B17">
            <v>24.700000000000003</v>
          </cell>
          <cell r="C17">
            <v>35</v>
          </cell>
          <cell r="D17">
            <v>14.7</v>
          </cell>
          <cell r="E17">
            <v>43.958333333333336</v>
          </cell>
          <cell r="F17">
            <v>82</v>
          </cell>
          <cell r="G17">
            <v>15</v>
          </cell>
          <cell r="H17">
            <v>16.920000000000002</v>
          </cell>
          <cell r="I17" t="str">
            <v>L</v>
          </cell>
          <cell r="J17">
            <v>46.800000000000004</v>
          </cell>
          <cell r="K17">
            <v>0</v>
          </cell>
        </row>
        <row r="18">
          <cell r="B18">
            <v>25.375</v>
          </cell>
          <cell r="C18">
            <v>35.4</v>
          </cell>
          <cell r="D18">
            <v>14.4</v>
          </cell>
          <cell r="E18">
            <v>38.916666666666664</v>
          </cell>
          <cell r="F18">
            <v>77</v>
          </cell>
          <cell r="G18">
            <v>13</v>
          </cell>
          <cell r="H18">
            <v>19.079999999999998</v>
          </cell>
          <cell r="I18" t="str">
            <v>NE</v>
          </cell>
          <cell r="J18">
            <v>43.2</v>
          </cell>
          <cell r="K18">
            <v>0</v>
          </cell>
        </row>
        <row r="19">
          <cell r="B19">
            <v>23.7</v>
          </cell>
          <cell r="C19">
            <v>32.6</v>
          </cell>
          <cell r="D19">
            <v>18.5</v>
          </cell>
          <cell r="E19">
            <v>62.625</v>
          </cell>
          <cell r="F19">
            <v>84</v>
          </cell>
          <cell r="G19">
            <v>27</v>
          </cell>
          <cell r="H19">
            <v>12.96</v>
          </cell>
          <cell r="I19" t="str">
            <v>SO</v>
          </cell>
          <cell r="J19">
            <v>33.119999999999997</v>
          </cell>
          <cell r="K19">
            <v>0</v>
          </cell>
        </row>
        <row r="20">
          <cell r="B20">
            <v>18.287500000000005</v>
          </cell>
          <cell r="C20">
            <v>22.8</v>
          </cell>
          <cell r="D20">
            <v>15</v>
          </cell>
          <cell r="E20">
            <v>87.333333333333329</v>
          </cell>
          <cell r="F20">
            <v>95</v>
          </cell>
          <cell r="G20">
            <v>75</v>
          </cell>
          <cell r="H20">
            <v>9.7200000000000006</v>
          </cell>
          <cell r="I20" t="str">
            <v>SO</v>
          </cell>
          <cell r="J20">
            <v>25.92</v>
          </cell>
          <cell r="K20">
            <v>0</v>
          </cell>
        </row>
        <row r="21">
          <cell r="B21">
            <v>13.004166666666668</v>
          </cell>
          <cell r="C21">
            <v>15.2</v>
          </cell>
          <cell r="D21">
            <v>10.4</v>
          </cell>
          <cell r="E21">
            <v>83.25</v>
          </cell>
          <cell r="F21">
            <v>96</v>
          </cell>
          <cell r="G21">
            <v>60</v>
          </cell>
          <cell r="H21">
            <v>18.720000000000002</v>
          </cell>
          <cell r="I21" t="str">
            <v>S</v>
          </cell>
          <cell r="J21">
            <v>36.72</v>
          </cell>
          <cell r="K21">
            <v>1.9999999999999998</v>
          </cell>
        </row>
        <row r="22">
          <cell r="B22">
            <v>13.637499999999998</v>
          </cell>
          <cell r="C22">
            <v>23</v>
          </cell>
          <cell r="D22">
            <v>6</v>
          </cell>
          <cell r="E22">
            <v>63.041666666666664</v>
          </cell>
          <cell r="F22">
            <v>91</v>
          </cell>
          <cell r="G22">
            <v>32</v>
          </cell>
          <cell r="H22">
            <v>15.840000000000002</v>
          </cell>
          <cell r="I22" t="str">
            <v>S</v>
          </cell>
          <cell r="J22">
            <v>53.28</v>
          </cell>
          <cell r="K22">
            <v>0</v>
          </cell>
        </row>
        <row r="23">
          <cell r="B23">
            <v>18.504166666666666</v>
          </cell>
          <cell r="C23">
            <v>27.6</v>
          </cell>
          <cell r="D23">
            <v>11.9</v>
          </cell>
          <cell r="E23">
            <v>48.958333333333336</v>
          </cell>
          <cell r="F23">
            <v>78</v>
          </cell>
          <cell r="G23">
            <v>34</v>
          </cell>
          <cell r="H23">
            <v>18</v>
          </cell>
          <cell r="I23" t="str">
            <v>NE</v>
          </cell>
          <cell r="J23">
            <v>32.04</v>
          </cell>
          <cell r="K23">
            <v>0</v>
          </cell>
        </row>
        <row r="24">
          <cell r="B24">
            <v>24.912499999999998</v>
          </cell>
          <cell r="C24">
            <v>36.200000000000003</v>
          </cell>
          <cell r="D24">
            <v>16.8</v>
          </cell>
          <cell r="E24">
            <v>62.625</v>
          </cell>
          <cell r="F24">
            <v>94</v>
          </cell>
          <cell r="G24">
            <v>28</v>
          </cell>
          <cell r="H24">
            <v>28.08</v>
          </cell>
          <cell r="I24" t="str">
            <v>L</v>
          </cell>
          <cell r="J24">
            <v>52.2</v>
          </cell>
          <cell r="K24">
            <v>0</v>
          </cell>
        </row>
        <row r="25">
          <cell r="B25">
            <v>30.104166666666671</v>
          </cell>
          <cell r="C25">
            <v>37.700000000000003</v>
          </cell>
          <cell r="D25">
            <v>23.1</v>
          </cell>
          <cell r="E25">
            <v>44.458333333333336</v>
          </cell>
          <cell r="F25">
            <v>69</v>
          </cell>
          <cell r="G25">
            <v>22</v>
          </cell>
          <cell r="H25">
            <v>38.880000000000003</v>
          </cell>
          <cell r="I25" t="str">
            <v>NO</v>
          </cell>
          <cell r="J25">
            <v>67.680000000000007</v>
          </cell>
          <cell r="K25">
            <v>0</v>
          </cell>
        </row>
        <row r="26">
          <cell r="C26">
            <v>36.1</v>
          </cell>
          <cell r="D26">
            <v>18.7</v>
          </cell>
          <cell r="F26">
            <v>86</v>
          </cell>
          <cell r="G26">
            <v>30</v>
          </cell>
          <cell r="H26">
            <v>32.04</v>
          </cell>
          <cell r="I26" t="str">
            <v>NO</v>
          </cell>
          <cell r="J26">
            <v>75.960000000000008</v>
          </cell>
          <cell r="K26">
            <v>0</v>
          </cell>
        </row>
        <row r="27">
          <cell r="B27">
            <v>14.137500000000003</v>
          </cell>
          <cell r="C27">
            <v>18.899999999999999</v>
          </cell>
          <cell r="D27">
            <v>11.7</v>
          </cell>
          <cell r="E27">
            <v>87.833333333333329</v>
          </cell>
          <cell r="F27">
            <v>94</v>
          </cell>
          <cell r="G27">
            <v>75</v>
          </cell>
          <cell r="H27">
            <v>17.64</v>
          </cell>
          <cell r="I27" t="str">
            <v>SO</v>
          </cell>
          <cell r="J27">
            <v>39.24</v>
          </cell>
          <cell r="K27">
            <v>2</v>
          </cell>
        </row>
        <row r="28">
          <cell r="B28">
            <v>13.934999999999999</v>
          </cell>
          <cell r="C28">
            <v>19.600000000000001</v>
          </cell>
          <cell r="D28">
            <v>10</v>
          </cell>
          <cell r="E28">
            <v>55.7</v>
          </cell>
          <cell r="F28">
            <v>91</v>
          </cell>
          <cell r="G28">
            <v>23</v>
          </cell>
          <cell r="H28">
            <v>23.040000000000003</v>
          </cell>
          <cell r="I28" t="str">
            <v>S</v>
          </cell>
          <cell r="J28">
            <v>47.88</v>
          </cell>
          <cell r="K28">
            <v>0</v>
          </cell>
        </row>
        <row r="29">
          <cell r="B29">
            <v>11.799999999999999</v>
          </cell>
          <cell r="C29">
            <v>22.6</v>
          </cell>
          <cell r="D29">
            <v>1.9</v>
          </cell>
          <cell r="E29">
            <v>57.375</v>
          </cell>
          <cell r="F29">
            <v>91</v>
          </cell>
          <cell r="G29">
            <v>26</v>
          </cell>
          <cell r="H29">
            <v>12.96</v>
          </cell>
          <cell r="I29" t="str">
            <v>SE</v>
          </cell>
          <cell r="J29">
            <v>34.200000000000003</v>
          </cell>
          <cell r="K29">
            <v>0</v>
          </cell>
        </row>
        <row r="30">
          <cell r="B30">
            <v>16.629166666666666</v>
          </cell>
          <cell r="C30">
            <v>27.8</v>
          </cell>
          <cell r="D30">
            <v>6</v>
          </cell>
          <cell r="E30">
            <v>55.708333333333336</v>
          </cell>
          <cell r="F30">
            <v>89</v>
          </cell>
          <cell r="G30">
            <v>27</v>
          </cell>
          <cell r="H30">
            <v>26.28</v>
          </cell>
          <cell r="I30" t="str">
            <v>NE</v>
          </cell>
          <cell r="J30">
            <v>45</v>
          </cell>
          <cell r="K30">
            <v>0</v>
          </cell>
        </row>
        <row r="31">
          <cell r="B31">
            <v>21.012500000000003</v>
          </cell>
          <cell r="C31">
            <v>32.5</v>
          </cell>
          <cell r="D31">
            <v>12.4</v>
          </cell>
          <cell r="E31">
            <v>52.291666666666664</v>
          </cell>
          <cell r="F31">
            <v>77</v>
          </cell>
          <cell r="G31">
            <v>25</v>
          </cell>
          <cell r="H31">
            <v>19.8</v>
          </cell>
          <cell r="I31" t="str">
            <v>NE</v>
          </cell>
          <cell r="J31">
            <v>38.880000000000003</v>
          </cell>
          <cell r="K31">
            <v>0</v>
          </cell>
        </row>
        <row r="32">
          <cell r="B32">
            <v>21.066666666666663</v>
          </cell>
          <cell r="C32">
            <v>29.6</v>
          </cell>
          <cell r="D32">
            <v>14.6</v>
          </cell>
          <cell r="E32">
            <v>60.375</v>
          </cell>
          <cell r="F32">
            <v>80</v>
          </cell>
          <cell r="G32">
            <v>38</v>
          </cell>
          <cell r="H32">
            <v>19.440000000000001</v>
          </cell>
          <cell r="I32" t="str">
            <v>L</v>
          </cell>
          <cell r="J32">
            <v>35.28</v>
          </cell>
          <cell r="K32">
            <v>0.4</v>
          </cell>
        </row>
        <row r="33">
          <cell r="B33">
            <v>21.595833333333331</v>
          </cell>
          <cell r="C33">
            <v>29.8</v>
          </cell>
          <cell r="D33">
            <v>16.100000000000001</v>
          </cell>
          <cell r="E33">
            <v>77.625</v>
          </cell>
          <cell r="F33">
            <v>97</v>
          </cell>
          <cell r="G33">
            <v>50</v>
          </cell>
          <cell r="H33">
            <v>16.559999999999999</v>
          </cell>
          <cell r="I33" t="str">
            <v>L</v>
          </cell>
          <cell r="J33">
            <v>36.72</v>
          </cell>
          <cell r="K33">
            <v>0.8</v>
          </cell>
        </row>
        <row r="34">
          <cell r="B34">
            <v>19.670833333333331</v>
          </cell>
          <cell r="C34">
            <v>24.1</v>
          </cell>
          <cell r="D34">
            <v>15.1</v>
          </cell>
          <cell r="E34">
            <v>89.791666666666671</v>
          </cell>
          <cell r="F34">
            <v>97</v>
          </cell>
          <cell r="G34">
            <v>76</v>
          </cell>
          <cell r="H34">
            <v>14.76</v>
          </cell>
          <cell r="I34" t="str">
            <v>L</v>
          </cell>
          <cell r="J34">
            <v>46.800000000000004</v>
          </cell>
          <cell r="K34">
            <v>25.599999999999998</v>
          </cell>
        </row>
        <row r="35">
          <cell r="I35" t="str">
            <v>L</v>
          </cell>
        </row>
      </sheetData>
      <sheetData sheetId="9">
        <row r="5">
          <cell r="B5">
            <v>16.609090909090909</v>
          </cell>
        </row>
      </sheetData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27.383333333333326</v>
          </cell>
          <cell r="C5">
            <v>35.9</v>
          </cell>
          <cell r="D5">
            <v>18.2</v>
          </cell>
          <cell r="E5">
            <v>34.625</v>
          </cell>
          <cell r="F5">
            <v>69</v>
          </cell>
          <cell r="G5">
            <v>15</v>
          </cell>
          <cell r="H5">
            <v>17.28</v>
          </cell>
          <cell r="I5" t="str">
            <v>L</v>
          </cell>
          <cell r="J5">
            <v>29.52</v>
          </cell>
          <cell r="K5">
            <v>0</v>
          </cell>
        </row>
        <row r="6">
          <cell r="C6">
            <v>36.700000000000003</v>
          </cell>
          <cell r="D6">
            <v>18.399999999999999</v>
          </cell>
          <cell r="F6">
            <v>78</v>
          </cell>
          <cell r="G6">
            <v>14</v>
          </cell>
          <cell r="H6">
            <v>32.76</v>
          </cell>
          <cell r="I6" t="str">
            <v>L</v>
          </cell>
          <cell r="J6">
            <v>61.560000000000009</v>
          </cell>
          <cell r="K6">
            <v>0</v>
          </cell>
        </row>
        <row r="7">
          <cell r="B7">
            <v>20.62916666666667</v>
          </cell>
          <cell r="C7">
            <v>26.4</v>
          </cell>
          <cell r="D7">
            <v>17.8</v>
          </cell>
          <cell r="E7">
            <v>78.291666666666671</v>
          </cell>
          <cell r="F7">
            <v>92</v>
          </cell>
          <cell r="G7">
            <v>53</v>
          </cell>
          <cell r="H7">
            <v>21.240000000000002</v>
          </cell>
          <cell r="I7" t="str">
            <v>S</v>
          </cell>
          <cell r="J7">
            <v>42.480000000000004</v>
          </cell>
          <cell r="K7">
            <v>2.2000000000000002</v>
          </cell>
        </row>
        <row r="8">
          <cell r="B8">
            <v>22.037499999999998</v>
          </cell>
          <cell r="C8">
            <v>28.9</v>
          </cell>
          <cell r="D8">
            <v>18</v>
          </cell>
          <cell r="E8">
            <v>73.125</v>
          </cell>
          <cell r="F8">
            <v>94</v>
          </cell>
          <cell r="G8">
            <v>36</v>
          </cell>
          <cell r="H8">
            <v>15.840000000000002</v>
          </cell>
          <cell r="I8" t="str">
            <v>L</v>
          </cell>
          <cell r="J8">
            <v>30.96</v>
          </cell>
          <cell r="K8">
            <v>3.6000000000000005</v>
          </cell>
        </row>
        <row r="9">
          <cell r="B9">
            <v>23</v>
          </cell>
          <cell r="C9">
            <v>30.9</v>
          </cell>
          <cell r="D9">
            <v>16.3</v>
          </cell>
          <cell r="E9">
            <v>56.041666666666664</v>
          </cell>
          <cell r="F9">
            <v>86</v>
          </cell>
          <cell r="G9">
            <v>26</v>
          </cell>
          <cell r="H9">
            <v>18.36</v>
          </cell>
          <cell r="I9" t="str">
            <v>L</v>
          </cell>
          <cell r="J9">
            <v>53.64</v>
          </cell>
          <cell r="K9">
            <v>0</v>
          </cell>
        </row>
        <row r="10">
          <cell r="B10">
            <v>25.195833333333336</v>
          </cell>
          <cell r="C10">
            <v>33.799999999999997</v>
          </cell>
          <cell r="D10">
            <v>17.600000000000001</v>
          </cell>
          <cell r="E10">
            <v>49.416666666666664</v>
          </cell>
          <cell r="F10">
            <v>80</v>
          </cell>
          <cell r="G10">
            <v>23</v>
          </cell>
          <cell r="H10">
            <v>16.2</v>
          </cell>
          <cell r="I10" t="str">
            <v>SE</v>
          </cell>
          <cell r="J10">
            <v>38.159999999999997</v>
          </cell>
          <cell r="K10">
            <v>0</v>
          </cell>
        </row>
        <row r="11">
          <cell r="B11">
            <v>25.541666666666668</v>
          </cell>
          <cell r="C11">
            <v>33.4</v>
          </cell>
          <cell r="D11">
            <v>17.8</v>
          </cell>
          <cell r="E11">
            <v>44.916666666666664</v>
          </cell>
          <cell r="F11">
            <v>77</v>
          </cell>
          <cell r="G11">
            <v>23</v>
          </cell>
          <cell r="H11">
            <v>18.720000000000002</v>
          </cell>
          <cell r="I11" t="str">
            <v>SE</v>
          </cell>
          <cell r="J11">
            <v>30.240000000000002</v>
          </cell>
          <cell r="K11">
            <v>0</v>
          </cell>
        </row>
        <row r="12">
          <cell r="B12">
            <v>26.662499999999998</v>
          </cell>
          <cell r="C12">
            <v>34.200000000000003</v>
          </cell>
          <cell r="D12">
            <v>19.600000000000001</v>
          </cell>
          <cell r="E12">
            <v>41.375</v>
          </cell>
          <cell r="F12">
            <v>67</v>
          </cell>
          <cell r="G12">
            <v>19</v>
          </cell>
          <cell r="H12">
            <v>14.4</v>
          </cell>
          <cell r="I12" t="str">
            <v>L</v>
          </cell>
          <cell r="J12">
            <v>27.720000000000002</v>
          </cell>
          <cell r="K12">
            <v>0</v>
          </cell>
        </row>
        <row r="13">
          <cell r="B13">
            <v>26.429166666666664</v>
          </cell>
          <cell r="C13">
            <v>35.200000000000003</v>
          </cell>
          <cell r="D13">
            <v>16.3</v>
          </cell>
          <cell r="E13">
            <v>41.125</v>
          </cell>
          <cell r="F13">
            <v>83</v>
          </cell>
          <cell r="G13">
            <v>17</v>
          </cell>
          <cell r="H13">
            <v>15.120000000000001</v>
          </cell>
          <cell r="I13" t="str">
            <v>SE</v>
          </cell>
          <cell r="J13">
            <v>31.319999999999997</v>
          </cell>
          <cell r="K13">
            <v>0</v>
          </cell>
        </row>
        <row r="14">
          <cell r="B14">
            <v>25.675000000000001</v>
          </cell>
          <cell r="C14">
            <v>35.200000000000003</v>
          </cell>
          <cell r="D14">
            <v>15.2</v>
          </cell>
          <cell r="E14">
            <v>40.416666666666664</v>
          </cell>
          <cell r="F14">
            <v>76</v>
          </cell>
          <cell r="G14">
            <v>15</v>
          </cell>
          <cell r="H14">
            <v>14.04</v>
          </cell>
          <cell r="I14" t="str">
            <v>SE</v>
          </cell>
          <cell r="J14">
            <v>31.680000000000003</v>
          </cell>
          <cell r="K14">
            <v>0</v>
          </cell>
        </row>
        <row r="15">
          <cell r="B15">
            <v>26.337500000000006</v>
          </cell>
          <cell r="C15">
            <v>34.4</v>
          </cell>
          <cell r="D15">
            <v>17.3</v>
          </cell>
          <cell r="E15">
            <v>37.25</v>
          </cell>
          <cell r="F15">
            <v>71</v>
          </cell>
          <cell r="G15">
            <v>17</v>
          </cell>
          <cell r="H15">
            <v>20.16</v>
          </cell>
          <cell r="I15" t="str">
            <v>NE</v>
          </cell>
          <cell r="J15">
            <v>41.76</v>
          </cell>
          <cell r="K15">
            <v>0</v>
          </cell>
        </row>
        <row r="16">
          <cell r="C16">
            <v>33.6</v>
          </cell>
          <cell r="D16">
            <v>16.5</v>
          </cell>
          <cell r="F16">
            <v>76</v>
          </cell>
          <cell r="G16">
            <v>14</v>
          </cell>
          <cell r="H16">
            <v>24.48</v>
          </cell>
          <cell r="I16" t="str">
            <v>NE</v>
          </cell>
          <cell r="J16">
            <v>44.64</v>
          </cell>
          <cell r="K16">
            <v>0</v>
          </cell>
        </row>
        <row r="17">
          <cell r="B17">
            <v>25.583333333333339</v>
          </cell>
          <cell r="C17">
            <v>33.9</v>
          </cell>
          <cell r="D17">
            <v>15.1</v>
          </cell>
          <cell r="E17">
            <v>38.75</v>
          </cell>
          <cell r="F17">
            <v>77</v>
          </cell>
          <cell r="G17">
            <v>15</v>
          </cell>
          <cell r="H17">
            <v>18.720000000000002</v>
          </cell>
          <cell r="I17" t="str">
            <v>NE</v>
          </cell>
          <cell r="J17">
            <v>37.800000000000004</v>
          </cell>
          <cell r="K17">
            <v>0</v>
          </cell>
        </row>
        <row r="18">
          <cell r="B18">
            <v>26.162499999999998</v>
          </cell>
          <cell r="C18">
            <v>34.6</v>
          </cell>
          <cell r="D18">
            <v>17</v>
          </cell>
          <cell r="E18">
            <v>37.208333333333336</v>
          </cell>
          <cell r="F18">
            <v>69</v>
          </cell>
          <cell r="G18">
            <v>15</v>
          </cell>
          <cell r="H18">
            <v>20.16</v>
          </cell>
          <cell r="I18" t="str">
            <v>NE</v>
          </cell>
          <cell r="J18">
            <v>40.680000000000007</v>
          </cell>
          <cell r="K18">
            <v>0</v>
          </cell>
        </row>
        <row r="19">
          <cell r="B19">
            <v>27.783333333333331</v>
          </cell>
          <cell r="C19">
            <v>37.299999999999997</v>
          </cell>
          <cell r="D19">
            <v>19.100000000000001</v>
          </cell>
          <cell r="E19">
            <v>37.041666666666664</v>
          </cell>
          <cell r="F19">
            <v>67</v>
          </cell>
          <cell r="G19">
            <v>15</v>
          </cell>
          <cell r="H19">
            <v>15.48</v>
          </cell>
          <cell r="I19" t="str">
            <v>N</v>
          </cell>
          <cell r="J19">
            <v>27.720000000000002</v>
          </cell>
          <cell r="K19">
            <v>0</v>
          </cell>
        </row>
        <row r="20">
          <cell r="B20">
            <v>29.708333333333329</v>
          </cell>
          <cell r="C20">
            <v>39</v>
          </cell>
          <cell r="D20">
            <v>21.8</v>
          </cell>
          <cell r="E20">
            <v>37.5</v>
          </cell>
          <cell r="F20">
            <v>64</v>
          </cell>
          <cell r="G20">
            <v>16</v>
          </cell>
          <cell r="H20">
            <v>21.240000000000002</v>
          </cell>
          <cell r="I20" t="str">
            <v>NO</v>
          </cell>
          <cell r="J20">
            <v>42.84</v>
          </cell>
          <cell r="K20">
            <v>0</v>
          </cell>
        </row>
        <row r="21">
          <cell r="B21">
            <v>21.945833333333329</v>
          </cell>
          <cell r="C21">
            <v>29.7</v>
          </cell>
          <cell r="D21">
            <v>16.7</v>
          </cell>
          <cell r="E21">
            <v>79.291666666666671</v>
          </cell>
          <cell r="F21">
            <v>93</v>
          </cell>
          <cell r="G21">
            <v>43</v>
          </cell>
          <cell r="H21">
            <v>25.56</v>
          </cell>
          <cell r="I21" t="str">
            <v>S</v>
          </cell>
          <cell r="J21">
            <v>48.6</v>
          </cell>
          <cell r="K21">
            <v>3.2</v>
          </cell>
        </row>
        <row r="22">
          <cell r="B22">
            <v>19.395833333333332</v>
          </cell>
          <cell r="C22">
            <v>27.6</v>
          </cell>
          <cell r="D22">
            <v>15.2</v>
          </cell>
          <cell r="E22">
            <v>74.958333333333329</v>
          </cell>
          <cell r="F22">
            <v>91</v>
          </cell>
          <cell r="G22">
            <v>49</v>
          </cell>
          <cell r="H22">
            <v>11.520000000000001</v>
          </cell>
          <cell r="I22" t="str">
            <v>SO</v>
          </cell>
          <cell r="J22">
            <v>20.16</v>
          </cell>
          <cell r="K22">
            <v>0.4</v>
          </cell>
        </row>
        <row r="23">
          <cell r="B23">
            <v>24.350000000000005</v>
          </cell>
          <cell r="C23">
            <v>32.200000000000003</v>
          </cell>
          <cell r="D23">
            <v>17.100000000000001</v>
          </cell>
          <cell r="E23">
            <v>68.083333333333329</v>
          </cell>
          <cell r="F23">
            <v>94</v>
          </cell>
          <cell r="G23">
            <v>41</v>
          </cell>
          <cell r="H23">
            <v>14.4</v>
          </cell>
          <cell r="I23" t="str">
            <v>SE</v>
          </cell>
          <cell r="J23">
            <v>29.16</v>
          </cell>
          <cell r="K23">
            <v>0</v>
          </cell>
        </row>
        <row r="24">
          <cell r="B24">
            <v>28.683333333333337</v>
          </cell>
          <cell r="C24">
            <v>36.9</v>
          </cell>
          <cell r="D24">
            <v>21.3</v>
          </cell>
          <cell r="E24">
            <v>52.625</v>
          </cell>
          <cell r="F24">
            <v>86</v>
          </cell>
          <cell r="G24">
            <v>21</v>
          </cell>
          <cell r="H24">
            <v>23.759999999999998</v>
          </cell>
          <cell r="I24" t="str">
            <v>NE</v>
          </cell>
          <cell r="J24">
            <v>46.080000000000005</v>
          </cell>
          <cell r="K24">
            <v>0</v>
          </cell>
        </row>
        <row r="25">
          <cell r="B25">
            <v>28.608333333333334</v>
          </cell>
          <cell r="C25">
            <v>38.299999999999997</v>
          </cell>
          <cell r="D25">
            <v>23.9</v>
          </cell>
          <cell r="E25">
            <v>47.291666666666664</v>
          </cell>
          <cell r="F25">
            <v>69</v>
          </cell>
          <cell r="G25">
            <v>24</v>
          </cell>
          <cell r="H25">
            <v>24.12</v>
          </cell>
          <cell r="I25" t="str">
            <v>N</v>
          </cell>
          <cell r="J25">
            <v>44.64</v>
          </cell>
          <cell r="K25">
            <v>0</v>
          </cell>
        </row>
        <row r="26">
          <cell r="C26">
            <v>38.1</v>
          </cell>
          <cell r="D26">
            <v>21.7</v>
          </cell>
          <cell r="F26">
            <v>83</v>
          </cell>
          <cell r="G26">
            <v>22</v>
          </cell>
          <cell r="H26">
            <v>25.92</v>
          </cell>
          <cell r="I26" t="str">
            <v>NO</v>
          </cell>
          <cell r="J26">
            <v>52.92</v>
          </cell>
          <cell r="K26">
            <v>0</v>
          </cell>
        </row>
        <row r="27">
          <cell r="B27">
            <v>26.341666666666669</v>
          </cell>
          <cell r="C27">
            <v>31.4</v>
          </cell>
          <cell r="D27">
            <v>21.8</v>
          </cell>
          <cell r="E27">
            <v>62.5</v>
          </cell>
          <cell r="F27">
            <v>85</v>
          </cell>
          <cell r="G27">
            <v>33</v>
          </cell>
          <cell r="H27">
            <v>23.040000000000003</v>
          </cell>
          <cell r="I27" t="str">
            <v>S</v>
          </cell>
          <cell r="J27">
            <v>44.28</v>
          </cell>
          <cell r="K27">
            <v>0</v>
          </cell>
        </row>
        <row r="28">
          <cell r="B28">
            <v>19.224999999999998</v>
          </cell>
          <cell r="C28">
            <v>23</v>
          </cell>
          <cell r="D28">
            <v>16.8</v>
          </cell>
          <cell r="E28">
            <v>72.958333333333329</v>
          </cell>
          <cell r="F28">
            <v>89</v>
          </cell>
          <cell r="G28">
            <v>53</v>
          </cell>
          <cell r="H28">
            <v>22.68</v>
          </cell>
          <cell r="I28" t="str">
            <v>SO</v>
          </cell>
          <cell r="J28">
            <v>41.4</v>
          </cell>
          <cell r="K28">
            <v>0</v>
          </cell>
        </row>
        <row r="29">
          <cell r="B29">
            <v>17.216666666666665</v>
          </cell>
          <cell r="C29">
            <v>25.6</v>
          </cell>
          <cell r="D29">
            <v>9.9</v>
          </cell>
          <cell r="E29">
            <v>48.333333333333336</v>
          </cell>
          <cell r="F29">
            <v>74</v>
          </cell>
          <cell r="G29">
            <v>18</v>
          </cell>
          <cell r="H29">
            <v>18.36</v>
          </cell>
          <cell r="I29" t="str">
            <v>S</v>
          </cell>
          <cell r="J29">
            <v>36.36</v>
          </cell>
          <cell r="K29">
            <v>0</v>
          </cell>
        </row>
        <row r="30">
          <cell r="B30">
            <v>20.458333333333336</v>
          </cell>
          <cell r="C30">
            <v>29.4</v>
          </cell>
          <cell r="D30">
            <v>14.1</v>
          </cell>
          <cell r="E30">
            <v>46.708333333333336</v>
          </cell>
          <cell r="F30">
            <v>74</v>
          </cell>
          <cell r="G30">
            <v>24</v>
          </cell>
          <cell r="H30">
            <v>18</v>
          </cell>
          <cell r="I30" t="str">
            <v>SE</v>
          </cell>
          <cell r="J30">
            <v>35.28</v>
          </cell>
          <cell r="K30">
            <v>0</v>
          </cell>
        </row>
        <row r="31">
          <cell r="B31">
            <v>24.045833333333331</v>
          </cell>
          <cell r="C31">
            <v>33.799999999999997</v>
          </cell>
          <cell r="D31">
            <v>16</v>
          </cell>
          <cell r="E31">
            <v>39.708333333333336</v>
          </cell>
          <cell r="F31">
            <v>62</v>
          </cell>
          <cell r="G31">
            <v>21</v>
          </cell>
          <cell r="H31">
            <v>14.4</v>
          </cell>
          <cell r="I31" t="str">
            <v>SE</v>
          </cell>
          <cell r="J31">
            <v>26.28</v>
          </cell>
          <cell r="K31">
            <v>0</v>
          </cell>
        </row>
        <row r="32">
          <cell r="B32">
            <v>27.866666666666674</v>
          </cell>
          <cell r="C32">
            <v>37.9</v>
          </cell>
          <cell r="D32">
            <v>17.5</v>
          </cell>
          <cell r="E32">
            <v>40.125</v>
          </cell>
          <cell r="F32">
            <v>73</v>
          </cell>
          <cell r="G32">
            <v>18</v>
          </cell>
          <cell r="H32">
            <v>16.559999999999999</v>
          </cell>
          <cell r="I32" t="str">
            <v>N</v>
          </cell>
          <cell r="J32">
            <v>27.36</v>
          </cell>
          <cell r="K32">
            <v>0</v>
          </cell>
        </row>
        <row r="33">
          <cell r="B33">
            <v>22.533333333333331</v>
          </cell>
          <cell r="C33">
            <v>30.3</v>
          </cell>
          <cell r="D33">
            <v>18.100000000000001</v>
          </cell>
          <cell r="E33">
            <v>76.208333333333329</v>
          </cell>
          <cell r="F33">
            <v>94</v>
          </cell>
          <cell r="G33">
            <v>36</v>
          </cell>
          <cell r="H33">
            <v>30.96</v>
          </cell>
          <cell r="I33" t="str">
            <v>L</v>
          </cell>
          <cell r="J33">
            <v>46.440000000000005</v>
          </cell>
          <cell r="K33">
            <v>6</v>
          </cell>
        </row>
        <row r="34">
          <cell r="B34">
            <v>22.612500000000001</v>
          </cell>
          <cell r="C34">
            <v>29.8</v>
          </cell>
          <cell r="D34">
            <v>20.2</v>
          </cell>
          <cell r="E34">
            <v>83.416666666666671</v>
          </cell>
          <cell r="F34">
            <v>94</v>
          </cell>
          <cell r="G34">
            <v>50</v>
          </cell>
          <cell r="H34">
            <v>20.88</v>
          </cell>
          <cell r="I34" t="str">
            <v>NE</v>
          </cell>
          <cell r="J34">
            <v>37.440000000000005</v>
          </cell>
          <cell r="K34">
            <v>21.6</v>
          </cell>
        </row>
        <row r="35">
          <cell r="I35" t="str">
            <v>SE</v>
          </cell>
        </row>
      </sheetData>
      <sheetData sheetId="9">
        <row r="5">
          <cell r="B5">
            <v>24.591666666666669</v>
          </cell>
        </row>
      </sheetData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26.108333333333334</v>
          </cell>
          <cell r="C5">
            <v>33.299999999999997</v>
          </cell>
          <cell r="D5">
            <v>18.7</v>
          </cell>
          <cell r="E5">
            <v>43.833333333333336</v>
          </cell>
          <cell r="F5">
            <v>67</v>
          </cell>
          <cell r="G5">
            <v>27</v>
          </cell>
          <cell r="H5">
            <v>16.559999999999999</v>
          </cell>
          <cell r="I5" t="str">
            <v>N</v>
          </cell>
          <cell r="J5">
            <v>46.440000000000005</v>
          </cell>
          <cell r="K5">
            <v>0</v>
          </cell>
        </row>
        <row r="6">
          <cell r="C6">
            <v>22.4</v>
          </cell>
          <cell r="D6">
            <v>16.5</v>
          </cell>
          <cell r="F6">
            <v>92</v>
          </cell>
          <cell r="G6">
            <v>58</v>
          </cell>
          <cell r="H6">
            <v>18.720000000000002</v>
          </cell>
          <cell r="I6" t="str">
            <v>NE</v>
          </cell>
          <cell r="J6">
            <v>49.32</v>
          </cell>
          <cell r="K6">
            <v>10.200000000000001</v>
          </cell>
        </row>
        <row r="7">
          <cell r="B7">
            <v>20.012499999999999</v>
          </cell>
          <cell r="C7">
            <v>26.7</v>
          </cell>
          <cell r="D7">
            <v>15.3</v>
          </cell>
          <cell r="E7">
            <v>74.125</v>
          </cell>
          <cell r="F7">
            <v>94</v>
          </cell>
          <cell r="G7">
            <v>49</v>
          </cell>
          <cell r="H7">
            <v>17.28</v>
          </cell>
          <cell r="I7" t="str">
            <v>NE</v>
          </cell>
          <cell r="J7">
            <v>32.4</v>
          </cell>
          <cell r="K7">
            <v>0</v>
          </cell>
        </row>
        <row r="8">
          <cell r="B8">
            <v>20.312499999999996</v>
          </cell>
          <cell r="C8">
            <v>26.9</v>
          </cell>
          <cell r="D8">
            <v>14.7</v>
          </cell>
          <cell r="E8">
            <v>70.125</v>
          </cell>
          <cell r="F8">
            <v>98</v>
          </cell>
          <cell r="G8">
            <v>40</v>
          </cell>
          <cell r="H8">
            <v>11.520000000000001</v>
          </cell>
          <cell r="I8" t="str">
            <v>S</v>
          </cell>
          <cell r="J8">
            <v>29.52</v>
          </cell>
          <cell r="K8">
            <v>0</v>
          </cell>
        </row>
        <row r="9">
          <cell r="B9">
            <v>21.004166666666666</v>
          </cell>
          <cell r="C9">
            <v>29</v>
          </cell>
          <cell r="D9">
            <v>15.2</v>
          </cell>
          <cell r="E9">
            <v>65.208333333333329</v>
          </cell>
          <cell r="F9">
            <v>97</v>
          </cell>
          <cell r="G9">
            <v>37</v>
          </cell>
          <cell r="H9">
            <v>26.28</v>
          </cell>
          <cell r="I9" t="str">
            <v>NE</v>
          </cell>
          <cell r="J9">
            <v>44.64</v>
          </cell>
          <cell r="K9">
            <v>0</v>
          </cell>
        </row>
        <row r="10">
          <cell r="B10">
            <v>21.670833333333331</v>
          </cell>
          <cell r="C10">
            <v>30.6</v>
          </cell>
          <cell r="D10">
            <v>14</v>
          </cell>
          <cell r="E10">
            <v>58.375</v>
          </cell>
          <cell r="F10">
            <v>87</v>
          </cell>
          <cell r="G10">
            <v>23</v>
          </cell>
          <cell r="H10">
            <v>19.8</v>
          </cell>
          <cell r="I10" t="str">
            <v>NE</v>
          </cell>
          <cell r="J10">
            <v>34.200000000000003</v>
          </cell>
          <cell r="K10">
            <v>0</v>
          </cell>
        </row>
        <row r="11">
          <cell r="B11">
            <v>23.208333333333332</v>
          </cell>
          <cell r="C11">
            <v>32.1</v>
          </cell>
          <cell r="D11">
            <v>15.8</v>
          </cell>
          <cell r="E11">
            <v>54.75</v>
          </cell>
          <cell r="F11">
            <v>84</v>
          </cell>
          <cell r="G11">
            <v>27</v>
          </cell>
          <cell r="H11">
            <v>23.400000000000002</v>
          </cell>
          <cell r="I11" t="str">
            <v>NE</v>
          </cell>
          <cell r="J11">
            <v>41.4</v>
          </cell>
          <cell r="K11">
            <v>0</v>
          </cell>
        </row>
        <row r="12">
          <cell r="B12">
            <v>23.433333333333337</v>
          </cell>
          <cell r="C12">
            <v>29.1</v>
          </cell>
          <cell r="D12">
            <v>17.7</v>
          </cell>
          <cell r="E12">
            <v>56.625</v>
          </cell>
          <cell r="F12">
            <v>74</v>
          </cell>
          <cell r="G12">
            <v>35</v>
          </cell>
          <cell r="H12">
            <v>21.6</v>
          </cell>
          <cell r="I12" t="str">
            <v>NE</v>
          </cell>
          <cell r="J12">
            <v>44.28</v>
          </cell>
          <cell r="K12">
            <v>0</v>
          </cell>
        </row>
        <row r="13">
          <cell r="B13">
            <v>23.4375</v>
          </cell>
          <cell r="C13">
            <v>32.299999999999997</v>
          </cell>
          <cell r="D13">
            <v>16.3</v>
          </cell>
          <cell r="E13">
            <v>54.541666666666664</v>
          </cell>
          <cell r="F13">
            <v>84</v>
          </cell>
          <cell r="G13">
            <v>28</v>
          </cell>
          <cell r="H13">
            <v>18</v>
          </cell>
          <cell r="I13" t="str">
            <v>NE</v>
          </cell>
          <cell r="J13">
            <v>42.84</v>
          </cell>
          <cell r="K13">
            <v>0</v>
          </cell>
        </row>
        <row r="14">
          <cell r="B14">
            <v>24.633333333333336</v>
          </cell>
          <cell r="C14">
            <v>33.299999999999997</v>
          </cell>
          <cell r="D14">
            <v>16.600000000000001</v>
          </cell>
          <cell r="E14">
            <v>43.583333333333336</v>
          </cell>
          <cell r="F14">
            <v>70</v>
          </cell>
          <cell r="G14">
            <v>16</v>
          </cell>
          <cell r="H14">
            <v>23.400000000000002</v>
          </cell>
          <cell r="I14" t="str">
            <v>NE</v>
          </cell>
          <cell r="J14">
            <v>45.72</v>
          </cell>
          <cell r="K14">
            <v>0</v>
          </cell>
        </row>
        <row r="15">
          <cell r="B15">
            <v>24.833333333333332</v>
          </cell>
          <cell r="C15">
            <v>33</v>
          </cell>
          <cell r="D15">
            <v>17.5</v>
          </cell>
          <cell r="E15">
            <v>36.083333333333336</v>
          </cell>
          <cell r="F15">
            <v>58</v>
          </cell>
          <cell r="G15">
            <v>15</v>
          </cell>
          <cell r="H15">
            <v>20.16</v>
          </cell>
          <cell r="I15" t="str">
            <v>NE</v>
          </cell>
          <cell r="J15">
            <v>44.28</v>
          </cell>
          <cell r="K15">
            <v>0</v>
          </cell>
        </row>
        <row r="16">
          <cell r="C16">
            <v>33.9</v>
          </cell>
          <cell r="D16">
            <v>17.600000000000001</v>
          </cell>
          <cell r="F16">
            <v>55</v>
          </cell>
          <cell r="G16">
            <v>16</v>
          </cell>
          <cell r="H16">
            <v>19.440000000000001</v>
          </cell>
          <cell r="I16" t="str">
            <v>NE</v>
          </cell>
          <cell r="J16">
            <v>44.64</v>
          </cell>
          <cell r="K16">
            <v>0</v>
          </cell>
        </row>
        <row r="17">
          <cell r="B17">
            <v>26.025000000000002</v>
          </cell>
          <cell r="C17">
            <v>33.5</v>
          </cell>
          <cell r="D17">
            <v>18.7</v>
          </cell>
          <cell r="E17">
            <v>33.458333333333336</v>
          </cell>
          <cell r="F17">
            <v>55</v>
          </cell>
          <cell r="G17">
            <v>15</v>
          </cell>
          <cell r="H17">
            <v>15.840000000000002</v>
          </cell>
          <cell r="I17" t="str">
            <v>NE</v>
          </cell>
          <cell r="J17">
            <v>41.04</v>
          </cell>
          <cell r="K17">
            <v>0</v>
          </cell>
        </row>
        <row r="18">
          <cell r="B18">
            <v>25.833333333333339</v>
          </cell>
          <cell r="C18">
            <v>34.1</v>
          </cell>
          <cell r="D18">
            <v>18.600000000000001</v>
          </cell>
          <cell r="E18">
            <v>30.583333333333332</v>
          </cell>
          <cell r="F18">
            <v>49</v>
          </cell>
          <cell r="G18">
            <v>14</v>
          </cell>
          <cell r="H18">
            <v>24.12</v>
          </cell>
          <cell r="I18" t="str">
            <v>NE</v>
          </cell>
          <cell r="J18">
            <v>46.080000000000005</v>
          </cell>
          <cell r="K18">
            <v>0</v>
          </cell>
        </row>
        <row r="19">
          <cell r="B19">
            <v>24.379166666666666</v>
          </cell>
          <cell r="C19">
            <v>31.4</v>
          </cell>
          <cell r="D19">
            <v>20.100000000000001</v>
          </cell>
          <cell r="E19">
            <v>54.416666666666664</v>
          </cell>
          <cell r="F19">
            <v>75</v>
          </cell>
          <cell r="G19">
            <v>25</v>
          </cell>
          <cell r="H19">
            <v>13.68</v>
          </cell>
          <cell r="I19" t="str">
            <v>S</v>
          </cell>
          <cell r="J19">
            <v>33.840000000000003</v>
          </cell>
          <cell r="K19">
            <v>0</v>
          </cell>
        </row>
        <row r="20">
          <cell r="B20">
            <v>16.366666666666664</v>
          </cell>
          <cell r="C20">
            <v>23.5</v>
          </cell>
          <cell r="D20">
            <v>12.9</v>
          </cell>
          <cell r="E20">
            <v>96.916666666666671</v>
          </cell>
          <cell r="F20">
            <v>100</v>
          </cell>
          <cell r="G20">
            <v>66</v>
          </cell>
          <cell r="H20">
            <v>13.32</v>
          </cell>
          <cell r="I20" t="str">
            <v>SO</v>
          </cell>
          <cell r="J20">
            <v>28.44</v>
          </cell>
          <cell r="K20">
            <v>0</v>
          </cell>
        </row>
        <row r="21">
          <cell r="B21">
            <v>10.700000000000001</v>
          </cell>
          <cell r="C21">
            <v>13</v>
          </cell>
          <cell r="D21">
            <v>8.3000000000000007</v>
          </cell>
          <cell r="E21">
            <v>92.416666666666671</v>
          </cell>
          <cell r="F21">
            <v>100</v>
          </cell>
          <cell r="G21">
            <v>70</v>
          </cell>
          <cell r="H21">
            <v>20.52</v>
          </cell>
          <cell r="I21" t="str">
            <v>S</v>
          </cell>
          <cell r="J21">
            <v>48.6</v>
          </cell>
          <cell r="K21">
            <v>9.9999999999999982</v>
          </cell>
        </row>
        <row r="22">
          <cell r="B22">
            <v>12.712499999999999</v>
          </cell>
          <cell r="C22">
            <v>21.7</v>
          </cell>
          <cell r="D22">
            <v>7.2</v>
          </cell>
          <cell r="E22">
            <v>67.541666666666671</v>
          </cell>
          <cell r="F22">
            <v>88</v>
          </cell>
          <cell r="G22">
            <v>38</v>
          </cell>
          <cell r="H22">
            <v>14.4</v>
          </cell>
          <cell r="I22" t="str">
            <v>SE</v>
          </cell>
          <cell r="J22">
            <v>27</v>
          </cell>
          <cell r="K22">
            <v>0</v>
          </cell>
        </row>
        <row r="23">
          <cell r="B23">
            <v>18.116666666666664</v>
          </cell>
          <cell r="C23">
            <v>26.3</v>
          </cell>
          <cell r="D23">
            <v>12.8</v>
          </cell>
          <cell r="E23">
            <v>47.916666666666664</v>
          </cell>
          <cell r="F23">
            <v>63</v>
          </cell>
          <cell r="G23">
            <v>36</v>
          </cell>
          <cell r="H23">
            <v>15.840000000000002</v>
          </cell>
          <cell r="I23" t="str">
            <v>NE</v>
          </cell>
          <cell r="J23">
            <v>28.44</v>
          </cell>
          <cell r="K23">
            <v>0</v>
          </cell>
        </row>
        <row r="24">
          <cell r="B24">
            <v>24.029166666666665</v>
          </cell>
          <cell r="C24">
            <v>33.4</v>
          </cell>
          <cell r="D24">
            <v>17.100000000000001</v>
          </cell>
          <cell r="E24">
            <v>62.541666666666664</v>
          </cell>
          <cell r="F24">
            <v>92</v>
          </cell>
          <cell r="G24">
            <v>32</v>
          </cell>
          <cell r="H24">
            <v>22.68</v>
          </cell>
          <cell r="I24" t="str">
            <v>NE</v>
          </cell>
          <cell r="J24">
            <v>52.2</v>
          </cell>
          <cell r="K24">
            <v>0</v>
          </cell>
        </row>
        <row r="25">
          <cell r="B25">
            <v>29.037499999999998</v>
          </cell>
          <cell r="C25">
            <v>35.200000000000003</v>
          </cell>
          <cell r="D25">
            <v>23.9</v>
          </cell>
          <cell r="E25">
            <v>44.541666666666664</v>
          </cell>
          <cell r="F25">
            <v>63</v>
          </cell>
          <cell r="G25">
            <v>25</v>
          </cell>
          <cell r="H25">
            <v>26.64</v>
          </cell>
          <cell r="I25" t="str">
            <v>N</v>
          </cell>
          <cell r="J25">
            <v>64.8</v>
          </cell>
          <cell r="K25">
            <v>0</v>
          </cell>
        </row>
        <row r="26">
          <cell r="C26">
            <v>32.1</v>
          </cell>
          <cell r="D26">
            <v>15.4</v>
          </cell>
          <cell r="F26">
            <v>99</v>
          </cell>
          <cell r="G26">
            <v>33</v>
          </cell>
          <cell r="H26">
            <v>34.56</v>
          </cell>
          <cell r="I26" t="str">
            <v>N</v>
          </cell>
          <cell r="J26">
            <v>70.2</v>
          </cell>
          <cell r="K26">
            <v>0</v>
          </cell>
        </row>
        <row r="27">
          <cell r="B27">
            <v>11.958333333333336</v>
          </cell>
          <cell r="C27">
            <v>15.6</v>
          </cell>
          <cell r="D27">
            <v>10.1</v>
          </cell>
          <cell r="E27">
            <v>96.458333333333329</v>
          </cell>
          <cell r="F27">
            <v>100</v>
          </cell>
          <cell r="G27">
            <v>82</v>
          </cell>
          <cell r="H27">
            <v>20.52</v>
          </cell>
          <cell r="I27" t="str">
            <v>SO</v>
          </cell>
          <cell r="J27">
            <v>41.76</v>
          </cell>
          <cell r="K27">
            <v>4</v>
          </cell>
        </row>
        <row r="28">
          <cell r="B28">
            <v>11.270833333333334</v>
          </cell>
          <cell r="C28">
            <v>16.7</v>
          </cell>
          <cell r="D28">
            <v>8.1999999999999993</v>
          </cell>
          <cell r="E28">
            <v>65.291666666666671</v>
          </cell>
          <cell r="F28">
            <v>98</v>
          </cell>
          <cell r="G28">
            <v>26</v>
          </cell>
          <cell r="H28">
            <v>20.88</v>
          </cell>
          <cell r="I28" t="str">
            <v>S</v>
          </cell>
          <cell r="J28">
            <v>48.6</v>
          </cell>
          <cell r="K28">
            <v>0.2</v>
          </cell>
        </row>
        <row r="29">
          <cell r="B29">
            <v>12.216666666666669</v>
          </cell>
          <cell r="C29">
            <v>21.9</v>
          </cell>
          <cell r="D29">
            <v>5.5</v>
          </cell>
          <cell r="E29">
            <v>49.166666666666664</v>
          </cell>
          <cell r="F29">
            <v>76</v>
          </cell>
          <cell r="G29">
            <v>22</v>
          </cell>
          <cell r="H29">
            <v>14.4</v>
          </cell>
          <cell r="I29" t="str">
            <v>L</v>
          </cell>
          <cell r="J29">
            <v>28.08</v>
          </cell>
          <cell r="K29">
            <v>0</v>
          </cell>
        </row>
        <row r="30">
          <cell r="B30">
            <v>17.383333333333333</v>
          </cell>
          <cell r="C30">
            <v>26.5</v>
          </cell>
          <cell r="D30">
            <v>10.8</v>
          </cell>
          <cell r="E30">
            <v>50</v>
          </cell>
          <cell r="F30">
            <v>75</v>
          </cell>
          <cell r="G30">
            <v>28</v>
          </cell>
          <cell r="H30">
            <v>31.319999999999997</v>
          </cell>
          <cell r="I30" t="str">
            <v>NE</v>
          </cell>
          <cell r="J30">
            <v>52.2</v>
          </cell>
          <cell r="K30">
            <v>0</v>
          </cell>
        </row>
        <row r="31">
          <cell r="B31">
            <v>21.116666666666664</v>
          </cell>
          <cell r="C31">
            <v>31.2</v>
          </cell>
          <cell r="D31">
            <v>12.9</v>
          </cell>
          <cell r="E31">
            <v>47.916666666666664</v>
          </cell>
          <cell r="F31">
            <v>69</v>
          </cell>
          <cell r="G31">
            <v>26</v>
          </cell>
          <cell r="H31">
            <v>27</v>
          </cell>
          <cell r="I31" t="str">
            <v>NE</v>
          </cell>
          <cell r="J31">
            <v>48.24</v>
          </cell>
          <cell r="K31">
            <v>0</v>
          </cell>
        </row>
        <row r="32">
          <cell r="B32">
            <v>22.466666666666672</v>
          </cell>
          <cell r="C32">
            <v>33.299999999999997</v>
          </cell>
          <cell r="D32">
            <v>17.7</v>
          </cell>
          <cell r="E32">
            <v>57.875</v>
          </cell>
          <cell r="F32">
            <v>91</v>
          </cell>
          <cell r="G32">
            <v>30</v>
          </cell>
          <cell r="H32">
            <v>15.840000000000002</v>
          </cell>
          <cell r="I32" t="str">
            <v>NE</v>
          </cell>
          <cell r="J32">
            <v>37.080000000000005</v>
          </cell>
          <cell r="K32">
            <v>0.8</v>
          </cell>
        </row>
        <row r="33">
          <cell r="B33">
            <v>21.283333333333331</v>
          </cell>
          <cell r="C33">
            <v>29.7</v>
          </cell>
          <cell r="D33">
            <v>16.8</v>
          </cell>
          <cell r="E33">
            <v>81.708333333333329</v>
          </cell>
          <cell r="F33">
            <v>100</v>
          </cell>
          <cell r="G33">
            <v>52</v>
          </cell>
          <cell r="H33">
            <v>19.8</v>
          </cell>
          <cell r="I33" t="str">
            <v>NE</v>
          </cell>
          <cell r="J33">
            <v>36.36</v>
          </cell>
          <cell r="K33">
            <v>1.7999999999999998</v>
          </cell>
        </row>
        <row r="34">
          <cell r="B34">
            <v>18.087499999999999</v>
          </cell>
          <cell r="C34">
            <v>24.3</v>
          </cell>
          <cell r="D34">
            <v>13</v>
          </cell>
          <cell r="E34">
            <v>95.041666666666671</v>
          </cell>
          <cell r="F34">
            <v>100</v>
          </cell>
          <cell r="G34">
            <v>76</v>
          </cell>
          <cell r="H34">
            <v>19.079999999999998</v>
          </cell>
          <cell r="I34" t="str">
            <v>SO</v>
          </cell>
          <cell r="J34">
            <v>71.64</v>
          </cell>
          <cell r="K34">
            <v>27</v>
          </cell>
        </row>
        <row r="35">
          <cell r="I35" t="str">
            <v>NE</v>
          </cell>
        </row>
      </sheetData>
      <sheetData sheetId="9">
        <row r="5">
          <cell r="B5">
            <v>14.433333333333332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29.608333333333338</v>
          </cell>
          <cell r="C5">
            <v>37.799999999999997</v>
          </cell>
          <cell r="D5">
            <v>21.3</v>
          </cell>
          <cell r="E5">
            <v>42.666666666666664</v>
          </cell>
          <cell r="F5">
            <v>70</v>
          </cell>
          <cell r="G5">
            <v>23</v>
          </cell>
          <cell r="H5">
            <v>15.120000000000001</v>
          </cell>
          <cell r="I5" t="str">
            <v>SO</v>
          </cell>
          <cell r="J5">
            <v>31.680000000000003</v>
          </cell>
          <cell r="K5">
            <v>0</v>
          </cell>
        </row>
        <row r="6">
          <cell r="C6">
            <v>33.6</v>
          </cell>
          <cell r="D6">
            <v>22.5</v>
          </cell>
          <cell r="F6">
            <v>86</v>
          </cell>
          <cell r="G6">
            <v>37</v>
          </cell>
          <cell r="H6">
            <v>17.28</v>
          </cell>
          <cell r="I6" t="str">
            <v>SO</v>
          </cell>
          <cell r="J6">
            <v>34.92</v>
          </cell>
          <cell r="K6">
            <v>4.8000000000000007</v>
          </cell>
        </row>
        <row r="7">
          <cell r="B7">
            <v>24.945833333333336</v>
          </cell>
          <cell r="C7">
            <v>31.8</v>
          </cell>
          <cell r="D7">
            <v>18.5</v>
          </cell>
          <cell r="E7">
            <v>61.916666666666664</v>
          </cell>
          <cell r="F7">
            <v>87</v>
          </cell>
          <cell r="G7">
            <v>38</v>
          </cell>
          <cell r="H7">
            <v>15.48</v>
          </cell>
          <cell r="I7" t="str">
            <v>SO</v>
          </cell>
          <cell r="J7">
            <v>46.800000000000004</v>
          </cell>
          <cell r="K7">
            <v>0</v>
          </cell>
        </row>
        <row r="8">
          <cell r="B8">
            <v>23.058333333333337</v>
          </cell>
          <cell r="C8">
            <v>29.8</v>
          </cell>
          <cell r="D8">
            <v>18.2</v>
          </cell>
          <cell r="E8">
            <v>64.208333333333329</v>
          </cell>
          <cell r="F8">
            <v>87</v>
          </cell>
          <cell r="G8">
            <v>35</v>
          </cell>
          <cell r="H8">
            <v>16.2</v>
          </cell>
          <cell r="I8" t="str">
            <v>SO</v>
          </cell>
          <cell r="J8">
            <v>28.8</v>
          </cell>
          <cell r="K8">
            <v>0</v>
          </cell>
        </row>
        <row r="9">
          <cell r="B9">
            <v>24.520833333333332</v>
          </cell>
          <cell r="C9">
            <v>34.6</v>
          </cell>
          <cell r="D9">
            <v>15.5</v>
          </cell>
          <cell r="E9">
            <v>56.333333333333336</v>
          </cell>
          <cell r="F9">
            <v>89</v>
          </cell>
          <cell r="G9">
            <v>23</v>
          </cell>
          <cell r="H9">
            <v>11.879999999999999</v>
          </cell>
          <cell r="I9" t="str">
            <v>SE</v>
          </cell>
          <cell r="J9">
            <v>30.6</v>
          </cell>
          <cell r="K9">
            <v>0</v>
          </cell>
        </row>
        <row r="10">
          <cell r="B10">
            <v>27.504166666666666</v>
          </cell>
          <cell r="C10">
            <v>36.9</v>
          </cell>
          <cell r="D10">
            <v>17.399999999999999</v>
          </cell>
          <cell r="E10">
            <v>44.625</v>
          </cell>
          <cell r="F10">
            <v>79</v>
          </cell>
          <cell r="G10">
            <v>17</v>
          </cell>
          <cell r="H10">
            <v>14.76</v>
          </cell>
          <cell r="I10" t="str">
            <v>SO</v>
          </cell>
          <cell r="J10">
            <v>29.880000000000003</v>
          </cell>
          <cell r="K10">
            <v>0</v>
          </cell>
        </row>
        <row r="11">
          <cell r="B11">
            <v>28.091666666666669</v>
          </cell>
          <cell r="C11">
            <v>37.4</v>
          </cell>
          <cell r="D11">
            <v>17.7</v>
          </cell>
          <cell r="E11">
            <v>43.791666666666664</v>
          </cell>
          <cell r="F11">
            <v>80</v>
          </cell>
          <cell r="G11">
            <v>21</v>
          </cell>
          <cell r="H11">
            <v>15.120000000000001</v>
          </cell>
          <cell r="I11" t="str">
            <v>SO</v>
          </cell>
          <cell r="J11">
            <v>36</v>
          </cell>
          <cell r="K11">
            <v>0</v>
          </cell>
        </row>
        <row r="12">
          <cell r="B12">
            <v>28.037499999999998</v>
          </cell>
          <cell r="C12">
            <v>33.4</v>
          </cell>
          <cell r="D12">
            <v>24.8</v>
          </cell>
          <cell r="E12">
            <v>54.375</v>
          </cell>
          <cell r="F12">
            <v>77</v>
          </cell>
          <cell r="G12">
            <v>30</v>
          </cell>
          <cell r="H12">
            <v>19.8</v>
          </cell>
          <cell r="I12" t="str">
            <v>SE</v>
          </cell>
          <cell r="J12">
            <v>33.119999999999997</v>
          </cell>
          <cell r="K12">
            <v>0.4</v>
          </cell>
        </row>
        <row r="13">
          <cell r="B13">
            <v>25.3125</v>
          </cell>
          <cell r="C13">
            <v>35.6</v>
          </cell>
          <cell r="D13">
            <v>18.8</v>
          </cell>
          <cell r="E13">
            <v>66.916666666666671</v>
          </cell>
          <cell r="F13">
            <v>95</v>
          </cell>
          <cell r="G13">
            <v>25</v>
          </cell>
          <cell r="H13">
            <v>22.32</v>
          </cell>
          <cell r="I13" t="str">
            <v>SO</v>
          </cell>
          <cell r="J13">
            <v>43.2</v>
          </cell>
          <cell r="K13">
            <v>4</v>
          </cell>
        </row>
        <row r="14">
          <cell r="B14">
            <v>28.579166666666669</v>
          </cell>
          <cell r="C14">
            <v>39</v>
          </cell>
          <cell r="D14">
            <v>18.600000000000001</v>
          </cell>
          <cell r="E14">
            <v>50.458333333333336</v>
          </cell>
          <cell r="F14">
            <v>87</v>
          </cell>
          <cell r="G14">
            <v>13</v>
          </cell>
          <cell r="H14">
            <v>14.04</v>
          </cell>
          <cell r="I14" t="str">
            <v>SO</v>
          </cell>
          <cell r="J14">
            <v>31.319999999999997</v>
          </cell>
          <cell r="K14">
            <v>0</v>
          </cell>
        </row>
        <row r="15">
          <cell r="B15">
            <v>29.274999999999991</v>
          </cell>
          <cell r="C15">
            <v>38.4</v>
          </cell>
          <cell r="D15">
            <v>17.899999999999999</v>
          </cell>
          <cell r="E15">
            <v>37.125</v>
          </cell>
          <cell r="F15">
            <v>78</v>
          </cell>
          <cell r="G15">
            <v>15</v>
          </cell>
          <cell r="H15">
            <v>14.04</v>
          </cell>
          <cell r="I15" t="str">
            <v>SO</v>
          </cell>
          <cell r="J15">
            <v>38.880000000000003</v>
          </cell>
          <cell r="K15">
            <v>0</v>
          </cell>
        </row>
        <row r="16">
          <cell r="C16">
            <v>37.5</v>
          </cell>
          <cell r="D16">
            <v>23.8</v>
          </cell>
          <cell r="F16">
            <v>51</v>
          </cell>
          <cell r="G16">
            <v>18</v>
          </cell>
          <cell r="H16">
            <v>17.64</v>
          </cell>
          <cell r="I16" t="str">
            <v>O</v>
          </cell>
          <cell r="J16">
            <v>41.76</v>
          </cell>
          <cell r="K16">
            <v>0</v>
          </cell>
        </row>
        <row r="17">
          <cell r="B17">
            <v>29.299999999999997</v>
          </cell>
          <cell r="C17">
            <v>37.799999999999997</v>
          </cell>
          <cell r="D17">
            <v>20.2</v>
          </cell>
          <cell r="E17">
            <v>39.375</v>
          </cell>
          <cell r="F17">
            <v>68</v>
          </cell>
          <cell r="G17">
            <v>17</v>
          </cell>
          <cell r="H17">
            <v>14.4</v>
          </cell>
          <cell r="I17" t="str">
            <v>SE</v>
          </cell>
          <cell r="J17">
            <v>32.04</v>
          </cell>
          <cell r="K17">
            <v>0</v>
          </cell>
        </row>
        <row r="18">
          <cell r="B18">
            <v>24.420833333333334</v>
          </cell>
          <cell r="C18">
            <v>30.9</v>
          </cell>
          <cell r="D18">
            <v>17.8</v>
          </cell>
          <cell r="E18">
            <v>58.083333333333336</v>
          </cell>
          <cell r="F18">
            <v>80</v>
          </cell>
          <cell r="G18">
            <v>31</v>
          </cell>
          <cell r="H18">
            <v>14.04</v>
          </cell>
          <cell r="I18" t="str">
            <v>SO</v>
          </cell>
          <cell r="J18">
            <v>26.64</v>
          </cell>
          <cell r="K18">
            <v>0</v>
          </cell>
        </row>
        <row r="19">
          <cell r="B19">
            <v>24.789473684210527</v>
          </cell>
          <cell r="C19">
            <v>30.8</v>
          </cell>
          <cell r="D19">
            <v>18.5</v>
          </cell>
          <cell r="E19">
            <v>59.631578947368418</v>
          </cell>
          <cell r="F19">
            <v>86</v>
          </cell>
          <cell r="G19">
            <v>42</v>
          </cell>
          <cell r="H19">
            <v>13.68</v>
          </cell>
          <cell r="I19" t="str">
            <v>SO</v>
          </cell>
          <cell r="J19">
            <v>23.759999999999998</v>
          </cell>
          <cell r="K19">
            <v>0.4</v>
          </cell>
        </row>
        <row r="20">
          <cell r="B20">
            <v>18.5</v>
          </cell>
          <cell r="C20">
            <v>26.1</v>
          </cell>
          <cell r="D20">
            <v>16.399999999999999</v>
          </cell>
          <cell r="E20">
            <v>75</v>
          </cell>
          <cell r="F20">
            <v>81</v>
          </cell>
          <cell r="G20">
            <v>60</v>
          </cell>
          <cell r="H20">
            <v>23.400000000000002</v>
          </cell>
          <cell r="I20" t="str">
            <v>S</v>
          </cell>
          <cell r="J20">
            <v>36.36</v>
          </cell>
          <cell r="K20">
            <v>0</v>
          </cell>
        </row>
        <row r="21">
          <cell r="B21">
            <v>15.404761904761902</v>
          </cell>
          <cell r="C21">
            <v>18.100000000000001</v>
          </cell>
          <cell r="D21">
            <v>12.9</v>
          </cell>
          <cell r="E21">
            <v>72.38095238095238</v>
          </cell>
          <cell r="F21">
            <v>93</v>
          </cell>
          <cell r="G21">
            <v>50</v>
          </cell>
          <cell r="H21">
            <v>17.64</v>
          </cell>
          <cell r="I21" t="str">
            <v>S</v>
          </cell>
          <cell r="J21">
            <v>37.440000000000005</v>
          </cell>
          <cell r="K21">
            <v>1.2000000000000002</v>
          </cell>
        </row>
        <row r="22">
          <cell r="B22">
            <v>17.649999999999999</v>
          </cell>
          <cell r="C22">
            <v>24.4</v>
          </cell>
          <cell r="D22">
            <v>13.6</v>
          </cell>
          <cell r="E22">
            <v>48.208333333333336</v>
          </cell>
          <cell r="F22">
            <v>67</v>
          </cell>
          <cell r="G22">
            <v>24</v>
          </cell>
          <cell r="H22">
            <v>14.4</v>
          </cell>
          <cell r="I22" t="str">
            <v>SE</v>
          </cell>
          <cell r="J22">
            <v>28.8</v>
          </cell>
          <cell r="K22">
            <v>0</v>
          </cell>
        </row>
        <row r="23">
          <cell r="B23">
            <v>21.808333333333334</v>
          </cell>
          <cell r="C23">
            <v>29.8</v>
          </cell>
          <cell r="D23">
            <v>16.600000000000001</v>
          </cell>
          <cell r="E23">
            <v>38.833333333333336</v>
          </cell>
          <cell r="F23">
            <v>49</v>
          </cell>
          <cell r="G23">
            <v>27</v>
          </cell>
          <cell r="H23">
            <v>12.96</v>
          </cell>
          <cell r="I23" t="str">
            <v>S</v>
          </cell>
          <cell r="J23">
            <v>23.400000000000002</v>
          </cell>
          <cell r="K23">
            <v>0</v>
          </cell>
        </row>
        <row r="24">
          <cell r="B24">
            <v>26.799999999999997</v>
          </cell>
          <cell r="C24">
            <v>37.200000000000003</v>
          </cell>
          <cell r="D24">
            <v>16.899999999999999</v>
          </cell>
          <cell r="E24">
            <v>48.666666666666664</v>
          </cell>
          <cell r="F24">
            <v>74</v>
          </cell>
          <cell r="G24">
            <v>27</v>
          </cell>
          <cell r="H24">
            <v>21.96</v>
          </cell>
          <cell r="I24" t="str">
            <v>SE</v>
          </cell>
          <cell r="J24">
            <v>47.88</v>
          </cell>
          <cell r="K24">
            <v>0</v>
          </cell>
        </row>
        <row r="25">
          <cell r="B25">
            <v>33.041666666666671</v>
          </cell>
          <cell r="C25">
            <v>39.799999999999997</v>
          </cell>
          <cell r="D25">
            <v>27</v>
          </cell>
          <cell r="E25">
            <v>38.041666666666664</v>
          </cell>
          <cell r="F25">
            <v>59</v>
          </cell>
          <cell r="G25">
            <v>19</v>
          </cell>
          <cell r="H25">
            <v>28.44</v>
          </cell>
          <cell r="I25" t="str">
            <v>SO</v>
          </cell>
          <cell r="J25">
            <v>61.560000000000009</v>
          </cell>
          <cell r="K25">
            <v>0</v>
          </cell>
        </row>
        <row r="26">
          <cell r="C26">
            <v>35.700000000000003</v>
          </cell>
          <cell r="D26">
            <v>16</v>
          </cell>
          <cell r="F26">
            <v>86</v>
          </cell>
          <cell r="G26">
            <v>28</v>
          </cell>
          <cell r="H26">
            <v>25.92</v>
          </cell>
          <cell r="I26" t="str">
            <v>SO</v>
          </cell>
          <cell r="J26">
            <v>49.32</v>
          </cell>
          <cell r="K26">
            <v>0</v>
          </cell>
        </row>
        <row r="27">
          <cell r="B27">
            <v>17.112500000000001</v>
          </cell>
          <cell r="C27">
            <v>20</v>
          </cell>
          <cell r="D27">
            <v>15.2</v>
          </cell>
          <cell r="E27">
            <v>65.875</v>
          </cell>
          <cell r="F27">
            <v>82</v>
          </cell>
          <cell r="G27">
            <v>48</v>
          </cell>
          <cell r="H27">
            <v>23.040000000000003</v>
          </cell>
          <cell r="I27" t="str">
            <v>S</v>
          </cell>
          <cell r="J27">
            <v>45.36</v>
          </cell>
          <cell r="K27">
            <v>0</v>
          </cell>
        </row>
        <row r="28">
          <cell r="B28">
            <v>17.541666666666668</v>
          </cell>
          <cell r="C28">
            <v>22.2</v>
          </cell>
          <cell r="D28">
            <v>14.6</v>
          </cell>
          <cell r="E28">
            <v>42.833333333333336</v>
          </cell>
          <cell r="F28">
            <v>66</v>
          </cell>
          <cell r="G28">
            <v>16</v>
          </cell>
          <cell r="H28">
            <v>26.64</v>
          </cell>
          <cell r="I28" t="str">
            <v>S</v>
          </cell>
          <cell r="J28">
            <v>47.519999999999996</v>
          </cell>
          <cell r="K28">
            <v>0</v>
          </cell>
        </row>
        <row r="29">
          <cell r="B29">
            <v>15.695833333333333</v>
          </cell>
          <cell r="C29">
            <v>24.8</v>
          </cell>
          <cell r="D29">
            <v>6.8</v>
          </cell>
          <cell r="E29">
            <v>39.791666666666664</v>
          </cell>
          <cell r="F29">
            <v>70</v>
          </cell>
          <cell r="G29">
            <v>15</v>
          </cell>
          <cell r="H29">
            <v>14.76</v>
          </cell>
          <cell r="I29" t="str">
            <v>SE</v>
          </cell>
          <cell r="J29">
            <v>27.720000000000002</v>
          </cell>
          <cell r="K29">
            <v>0</v>
          </cell>
        </row>
        <row r="30">
          <cell r="B30">
            <v>20.020833333333336</v>
          </cell>
          <cell r="C30">
            <v>31.5</v>
          </cell>
          <cell r="D30">
            <v>8.6999999999999993</v>
          </cell>
          <cell r="E30">
            <v>41.833333333333336</v>
          </cell>
          <cell r="F30">
            <v>79</v>
          </cell>
          <cell r="G30">
            <v>15</v>
          </cell>
          <cell r="H30">
            <v>12.24</v>
          </cell>
          <cell r="I30" t="str">
            <v>SE</v>
          </cell>
          <cell r="J30">
            <v>26.64</v>
          </cell>
          <cell r="K30">
            <v>0</v>
          </cell>
        </row>
        <row r="31">
          <cell r="B31">
            <v>25.570833333333329</v>
          </cell>
          <cell r="C31">
            <v>37.1</v>
          </cell>
          <cell r="D31">
            <v>14.6</v>
          </cell>
          <cell r="E31">
            <v>39.666666666666664</v>
          </cell>
          <cell r="F31">
            <v>69</v>
          </cell>
          <cell r="G31">
            <v>20</v>
          </cell>
          <cell r="H31">
            <v>16.559999999999999</v>
          </cell>
          <cell r="I31" t="str">
            <v>SE</v>
          </cell>
          <cell r="J31">
            <v>36.36</v>
          </cell>
          <cell r="K31">
            <v>0</v>
          </cell>
        </row>
        <row r="32">
          <cell r="B32">
            <v>30.766666666666666</v>
          </cell>
          <cell r="C32">
            <v>38.700000000000003</v>
          </cell>
          <cell r="D32">
            <v>24.3</v>
          </cell>
          <cell r="E32">
            <v>39.083333333333336</v>
          </cell>
          <cell r="F32">
            <v>61</v>
          </cell>
          <cell r="G32">
            <v>21</v>
          </cell>
          <cell r="H32">
            <v>20.88</v>
          </cell>
          <cell r="I32" t="str">
            <v>SO</v>
          </cell>
          <cell r="J32">
            <v>42.84</v>
          </cell>
          <cell r="K32">
            <v>0</v>
          </cell>
        </row>
        <row r="33">
          <cell r="B33">
            <v>27.583333333333332</v>
          </cell>
          <cell r="C33">
            <v>34.200000000000003</v>
          </cell>
          <cell r="D33">
            <v>21.3</v>
          </cell>
          <cell r="E33">
            <v>52.416666666666664</v>
          </cell>
          <cell r="F33">
            <v>71</v>
          </cell>
          <cell r="G33">
            <v>34</v>
          </cell>
          <cell r="H33">
            <v>15.120000000000001</v>
          </cell>
          <cell r="I33" t="str">
            <v>S</v>
          </cell>
          <cell r="J33">
            <v>35.28</v>
          </cell>
          <cell r="K33">
            <v>0</v>
          </cell>
        </row>
        <row r="34">
          <cell r="B34">
            <v>19.562499999999993</v>
          </cell>
          <cell r="C34">
            <v>28.5</v>
          </cell>
          <cell r="D34">
            <v>14.1</v>
          </cell>
          <cell r="E34">
            <v>69.916666666666671</v>
          </cell>
          <cell r="F34">
            <v>86</v>
          </cell>
          <cell r="G34">
            <v>51</v>
          </cell>
          <cell r="H34">
            <v>18</v>
          </cell>
          <cell r="I34" t="str">
            <v>S</v>
          </cell>
          <cell r="J34">
            <v>37.080000000000005</v>
          </cell>
          <cell r="K34">
            <v>0</v>
          </cell>
        </row>
        <row r="35">
          <cell r="I35" t="str">
            <v>SO</v>
          </cell>
        </row>
      </sheetData>
      <sheetData sheetId="9">
        <row r="5">
          <cell r="B5">
            <v>15.85217391304348</v>
          </cell>
        </row>
      </sheetData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25.762499999999992</v>
          </cell>
          <cell r="C5">
            <v>37.9</v>
          </cell>
          <cell r="D5">
            <v>15.6</v>
          </cell>
          <cell r="E5">
            <v>50.708333333333336</v>
          </cell>
          <cell r="F5">
            <v>85</v>
          </cell>
          <cell r="G5">
            <v>21</v>
          </cell>
          <cell r="H5">
            <v>15.840000000000002</v>
          </cell>
          <cell r="I5" t="str">
            <v>NE</v>
          </cell>
          <cell r="J5">
            <v>43.92</v>
          </cell>
          <cell r="K5">
            <v>5.8000000000000007</v>
          </cell>
        </row>
        <row r="6">
          <cell r="C6">
            <v>22.2</v>
          </cell>
          <cell r="D6">
            <v>17.399999999999999</v>
          </cell>
          <cell r="F6">
            <v>95</v>
          </cell>
          <cell r="G6">
            <v>69</v>
          </cell>
          <cell r="H6">
            <v>22.32</v>
          </cell>
          <cell r="I6" t="str">
            <v>NE</v>
          </cell>
          <cell r="J6">
            <v>55.080000000000005</v>
          </cell>
          <cell r="K6">
            <v>28.400000000000002</v>
          </cell>
        </row>
        <row r="7">
          <cell r="B7">
            <v>20.62083333333333</v>
          </cell>
          <cell r="C7">
            <v>27.3</v>
          </cell>
          <cell r="D7">
            <v>15.4</v>
          </cell>
          <cell r="E7">
            <v>80.625</v>
          </cell>
          <cell r="F7">
            <v>97</v>
          </cell>
          <cell r="G7">
            <v>55</v>
          </cell>
          <cell r="H7">
            <v>18</v>
          </cell>
          <cell r="I7" t="str">
            <v>NO</v>
          </cell>
          <cell r="J7">
            <v>36.36</v>
          </cell>
          <cell r="K7">
            <v>0.2</v>
          </cell>
        </row>
        <row r="8">
          <cell r="B8">
            <v>21.170833333333338</v>
          </cell>
          <cell r="C8">
            <v>29.9</v>
          </cell>
          <cell r="D8">
            <v>14.9</v>
          </cell>
          <cell r="E8">
            <v>75</v>
          </cell>
          <cell r="F8">
            <v>96</v>
          </cell>
          <cell r="G8">
            <v>42</v>
          </cell>
          <cell r="H8">
            <v>0</v>
          </cell>
          <cell r="I8" t="str">
            <v>S</v>
          </cell>
          <cell r="J8">
            <v>37.080000000000005</v>
          </cell>
          <cell r="K8">
            <v>1.6</v>
          </cell>
        </row>
        <row r="9">
          <cell r="B9">
            <v>23.183333333333334</v>
          </cell>
          <cell r="C9">
            <v>31</v>
          </cell>
          <cell r="D9">
            <v>17.3</v>
          </cell>
          <cell r="E9">
            <v>67.583333333333329</v>
          </cell>
          <cell r="F9">
            <v>94</v>
          </cell>
          <cell r="G9">
            <v>33</v>
          </cell>
          <cell r="H9">
            <v>7.5600000000000005</v>
          </cell>
          <cell r="I9" t="str">
            <v>L</v>
          </cell>
          <cell r="J9">
            <v>31.319999999999997</v>
          </cell>
          <cell r="K9">
            <v>0</v>
          </cell>
        </row>
        <row r="10">
          <cell r="B10">
            <v>23.995652173913044</v>
          </cell>
          <cell r="C10">
            <v>33.700000000000003</v>
          </cell>
          <cell r="D10">
            <v>15.4</v>
          </cell>
          <cell r="E10">
            <v>56.391304347826086</v>
          </cell>
          <cell r="F10">
            <v>88</v>
          </cell>
          <cell r="G10">
            <v>27</v>
          </cell>
          <cell r="H10">
            <v>3.9600000000000004</v>
          </cell>
          <cell r="I10" t="str">
            <v>L</v>
          </cell>
          <cell r="J10">
            <v>39.96</v>
          </cell>
          <cell r="K10">
            <v>0</v>
          </cell>
        </row>
        <row r="11">
          <cell r="B11">
            <v>25.266666666666666</v>
          </cell>
          <cell r="C11">
            <v>35.5</v>
          </cell>
          <cell r="D11">
            <v>16.2</v>
          </cell>
          <cell r="E11">
            <v>54.708333333333336</v>
          </cell>
          <cell r="F11">
            <v>89</v>
          </cell>
          <cell r="G11">
            <v>23</v>
          </cell>
          <cell r="H11">
            <v>1.4400000000000002</v>
          </cell>
          <cell r="I11" t="str">
            <v>SE</v>
          </cell>
          <cell r="J11">
            <v>28.08</v>
          </cell>
          <cell r="K11">
            <v>0</v>
          </cell>
        </row>
        <row r="12">
          <cell r="B12">
            <v>25.083333333333339</v>
          </cell>
          <cell r="C12">
            <v>37</v>
          </cell>
          <cell r="D12">
            <v>17.2</v>
          </cell>
          <cell r="E12">
            <v>57.75</v>
          </cell>
          <cell r="F12">
            <v>87</v>
          </cell>
          <cell r="G12">
            <v>28</v>
          </cell>
          <cell r="H12">
            <v>0</v>
          </cell>
          <cell r="I12" t="str">
            <v>NE</v>
          </cell>
          <cell r="J12">
            <v>0</v>
          </cell>
          <cell r="K12">
            <v>11.200000000000001</v>
          </cell>
        </row>
        <row r="13">
          <cell r="B13">
            <v>24.533333333333335</v>
          </cell>
          <cell r="C13">
            <v>34.799999999999997</v>
          </cell>
          <cell r="D13">
            <v>15.9</v>
          </cell>
          <cell r="E13">
            <v>60.458333333333336</v>
          </cell>
          <cell r="F13">
            <v>93</v>
          </cell>
          <cell r="G13">
            <v>23</v>
          </cell>
          <cell r="H13">
            <v>1.08</v>
          </cell>
          <cell r="I13" t="str">
            <v>L</v>
          </cell>
          <cell r="J13">
            <v>32.4</v>
          </cell>
          <cell r="K13">
            <v>4.5999999999999996</v>
          </cell>
        </row>
        <row r="14">
          <cell r="B14">
            <v>25.262499999999999</v>
          </cell>
          <cell r="C14">
            <v>36</v>
          </cell>
          <cell r="D14">
            <v>14.6</v>
          </cell>
          <cell r="E14">
            <v>49.291666666666664</v>
          </cell>
          <cell r="F14">
            <v>90</v>
          </cell>
          <cell r="G14">
            <v>14</v>
          </cell>
          <cell r="H14">
            <v>1.08</v>
          </cell>
          <cell r="I14" t="str">
            <v>L</v>
          </cell>
          <cell r="J14">
            <v>28.08</v>
          </cell>
          <cell r="K14">
            <v>0</v>
          </cell>
        </row>
        <row r="15">
          <cell r="B15">
            <v>25.820833333333329</v>
          </cell>
          <cell r="C15">
            <v>36.5</v>
          </cell>
          <cell r="D15">
            <v>17.899999999999999</v>
          </cell>
          <cell r="E15">
            <v>43.041666666666664</v>
          </cell>
          <cell r="F15">
            <v>77</v>
          </cell>
          <cell r="G15">
            <v>15</v>
          </cell>
          <cell r="H15">
            <v>5.7600000000000007</v>
          </cell>
          <cell r="I15" t="str">
            <v>L</v>
          </cell>
          <cell r="J15">
            <v>29.52</v>
          </cell>
          <cell r="K15">
            <v>0</v>
          </cell>
        </row>
        <row r="16">
          <cell r="C16">
            <v>36</v>
          </cell>
          <cell r="D16">
            <v>17.8</v>
          </cell>
          <cell r="F16">
            <v>64</v>
          </cell>
          <cell r="G16">
            <v>18</v>
          </cell>
          <cell r="H16">
            <v>0</v>
          </cell>
          <cell r="I16" t="str">
            <v>NE</v>
          </cell>
          <cell r="J16">
            <v>16.559999999999999</v>
          </cell>
          <cell r="K16">
            <v>0</v>
          </cell>
        </row>
        <row r="17">
          <cell r="B17">
            <v>26.583333333333332</v>
          </cell>
          <cell r="C17">
            <v>36.6</v>
          </cell>
          <cell r="D17">
            <v>14.7</v>
          </cell>
          <cell r="E17">
            <v>37.75</v>
          </cell>
          <cell r="F17">
            <v>82</v>
          </cell>
          <cell r="G17">
            <v>13</v>
          </cell>
          <cell r="H17">
            <v>13.32</v>
          </cell>
          <cell r="I17" t="str">
            <v>NE</v>
          </cell>
          <cell r="J17">
            <v>25.2</v>
          </cell>
          <cell r="K17">
            <v>0</v>
          </cell>
        </row>
        <row r="18">
          <cell r="B18">
            <v>27.545833333333338</v>
          </cell>
          <cell r="C18">
            <v>37</v>
          </cell>
          <cell r="D18">
            <v>17.600000000000001</v>
          </cell>
          <cell r="E18">
            <v>30.333333333333332</v>
          </cell>
          <cell r="F18">
            <v>54</v>
          </cell>
          <cell r="G18">
            <v>13</v>
          </cell>
          <cell r="H18">
            <v>0</v>
          </cell>
          <cell r="I18" t="str">
            <v>NE</v>
          </cell>
          <cell r="J18">
            <v>0</v>
          </cell>
          <cell r="K18">
            <v>0</v>
          </cell>
        </row>
        <row r="19">
          <cell r="B19">
            <v>26.008333333333336</v>
          </cell>
          <cell r="C19">
            <v>36</v>
          </cell>
          <cell r="D19">
            <v>17.3</v>
          </cell>
          <cell r="E19">
            <v>43.083333333333336</v>
          </cell>
          <cell r="F19">
            <v>76</v>
          </cell>
          <cell r="G19">
            <v>18</v>
          </cell>
          <cell r="H19">
            <v>0</v>
          </cell>
          <cell r="I19" t="str">
            <v>NO</v>
          </cell>
          <cell r="J19">
            <v>0</v>
          </cell>
          <cell r="K19">
            <v>0</v>
          </cell>
        </row>
        <row r="20">
          <cell r="B20">
            <v>25.133333333333336</v>
          </cell>
          <cell r="C20">
            <v>32.5</v>
          </cell>
          <cell r="D20">
            <v>20.6</v>
          </cell>
          <cell r="E20">
            <v>63.583333333333336</v>
          </cell>
          <cell r="F20">
            <v>90</v>
          </cell>
          <cell r="G20">
            <v>41</v>
          </cell>
          <cell r="H20">
            <v>0</v>
          </cell>
          <cell r="I20" t="str">
            <v>O</v>
          </cell>
          <cell r="J20">
            <v>0</v>
          </cell>
          <cell r="K20">
            <v>0</v>
          </cell>
        </row>
        <row r="21">
          <cell r="B21">
            <v>15.6875</v>
          </cell>
          <cell r="C21">
            <v>21.3</v>
          </cell>
          <cell r="D21">
            <v>12.8</v>
          </cell>
          <cell r="E21">
            <v>82.375</v>
          </cell>
          <cell r="F21">
            <v>94</v>
          </cell>
          <cell r="G21">
            <v>64</v>
          </cell>
          <cell r="H21">
            <v>13.68</v>
          </cell>
          <cell r="I21" t="str">
            <v>S</v>
          </cell>
          <cell r="J21">
            <v>34.56</v>
          </cell>
          <cell r="K21">
            <v>7.0000000000000009</v>
          </cell>
        </row>
        <row r="22">
          <cell r="B22">
            <v>14.862499999999999</v>
          </cell>
          <cell r="C22">
            <v>22.9</v>
          </cell>
          <cell r="D22">
            <v>9.4</v>
          </cell>
          <cell r="E22">
            <v>66.541666666666671</v>
          </cell>
          <cell r="F22">
            <v>86</v>
          </cell>
          <cell r="G22">
            <v>41</v>
          </cell>
          <cell r="H22">
            <v>2.8800000000000003</v>
          </cell>
          <cell r="I22" t="str">
            <v>S</v>
          </cell>
          <cell r="J22">
            <v>24.48</v>
          </cell>
          <cell r="K22">
            <v>0</v>
          </cell>
        </row>
        <row r="23">
          <cell r="B23">
            <v>20.691666666666666</v>
          </cell>
          <cell r="C23">
            <v>29.7</v>
          </cell>
          <cell r="D23">
            <v>15.2</v>
          </cell>
          <cell r="E23">
            <v>58.083333333333336</v>
          </cell>
          <cell r="F23">
            <v>78</v>
          </cell>
          <cell r="G23">
            <v>40</v>
          </cell>
          <cell r="H23">
            <v>0</v>
          </cell>
          <cell r="I23" t="str">
            <v>L</v>
          </cell>
          <cell r="J23">
            <v>20.16</v>
          </cell>
          <cell r="K23">
            <v>0</v>
          </cell>
        </row>
        <row r="24">
          <cell r="B24">
            <v>27.254166666666663</v>
          </cell>
          <cell r="C24">
            <v>38.200000000000003</v>
          </cell>
          <cell r="D24">
            <v>19.7</v>
          </cell>
          <cell r="E24">
            <v>60.208333333333336</v>
          </cell>
          <cell r="F24">
            <v>88</v>
          </cell>
          <cell r="G24">
            <v>27</v>
          </cell>
          <cell r="H24">
            <v>20.88</v>
          </cell>
          <cell r="I24" t="str">
            <v>NE</v>
          </cell>
          <cell r="J24">
            <v>40.32</v>
          </cell>
          <cell r="K24">
            <v>0</v>
          </cell>
        </row>
        <row r="25">
          <cell r="B25">
            <v>28.887499999999999</v>
          </cell>
          <cell r="C25">
            <v>37.700000000000003</v>
          </cell>
          <cell r="D25">
            <v>20.7</v>
          </cell>
          <cell r="E25">
            <v>54.083333333333336</v>
          </cell>
          <cell r="F25">
            <v>84</v>
          </cell>
          <cell r="G25">
            <v>28</v>
          </cell>
          <cell r="H25">
            <v>20.88</v>
          </cell>
          <cell r="I25" t="str">
            <v>N</v>
          </cell>
          <cell r="J25">
            <v>50.04</v>
          </cell>
          <cell r="K25">
            <v>0</v>
          </cell>
        </row>
        <row r="26">
          <cell r="C26">
            <v>36.5</v>
          </cell>
          <cell r="D26">
            <v>22.7</v>
          </cell>
          <cell r="F26">
            <v>76</v>
          </cell>
          <cell r="G26">
            <v>30</v>
          </cell>
          <cell r="H26">
            <v>29.52</v>
          </cell>
          <cell r="I26" t="str">
            <v>NO</v>
          </cell>
          <cell r="J26">
            <v>80.28</v>
          </cell>
          <cell r="K26">
            <v>2.2000000000000002</v>
          </cell>
        </row>
        <row r="27">
          <cell r="B27">
            <v>17.354166666666668</v>
          </cell>
          <cell r="C27">
            <v>22.7</v>
          </cell>
          <cell r="D27">
            <v>15.3</v>
          </cell>
          <cell r="E27">
            <v>84.541666666666671</v>
          </cell>
          <cell r="F27">
            <v>96</v>
          </cell>
          <cell r="G27">
            <v>72</v>
          </cell>
          <cell r="H27">
            <v>0</v>
          </cell>
          <cell r="I27" t="str">
            <v>S</v>
          </cell>
          <cell r="J27">
            <v>20.16</v>
          </cell>
          <cell r="K27">
            <v>5.4</v>
          </cell>
        </row>
        <row r="28">
          <cell r="B28">
            <v>14.999999999999998</v>
          </cell>
          <cell r="C28">
            <v>21</v>
          </cell>
          <cell r="D28">
            <v>12.2</v>
          </cell>
          <cell r="E28">
            <v>63.791666666666664</v>
          </cell>
          <cell r="F28">
            <v>94</v>
          </cell>
          <cell r="G28">
            <v>23</v>
          </cell>
          <cell r="H28">
            <v>12.96</v>
          </cell>
          <cell r="I28" t="str">
            <v>S</v>
          </cell>
          <cell r="J28">
            <v>34.92</v>
          </cell>
          <cell r="K28">
            <v>1.4000000000000001</v>
          </cell>
        </row>
        <row r="29">
          <cell r="B29">
            <v>14.049999999999999</v>
          </cell>
          <cell r="C29">
            <v>24</v>
          </cell>
          <cell r="D29">
            <v>4.4000000000000004</v>
          </cell>
          <cell r="E29">
            <v>48.625</v>
          </cell>
          <cell r="F29">
            <v>87</v>
          </cell>
          <cell r="G29">
            <v>23</v>
          </cell>
          <cell r="H29">
            <v>7.2</v>
          </cell>
          <cell r="I29" t="str">
            <v>S</v>
          </cell>
          <cell r="J29">
            <v>27</v>
          </cell>
          <cell r="K29">
            <v>0</v>
          </cell>
        </row>
        <row r="30">
          <cell r="B30">
            <v>17.791666666666668</v>
          </cell>
          <cell r="C30">
            <v>28.9</v>
          </cell>
          <cell r="D30">
            <v>7.6</v>
          </cell>
          <cell r="E30">
            <v>55.833333333333336</v>
          </cell>
          <cell r="F30">
            <v>91</v>
          </cell>
          <cell r="G30">
            <v>25</v>
          </cell>
          <cell r="H30">
            <v>4.32</v>
          </cell>
          <cell r="I30" t="str">
            <v>L</v>
          </cell>
          <cell r="J30">
            <v>26.28</v>
          </cell>
          <cell r="K30">
            <v>0</v>
          </cell>
        </row>
        <row r="31">
          <cell r="B31">
            <v>17.644444444444446</v>
          </cell>
          <cell r="C31">
            <v>21.9</v>
          </cell>
          <cell r="D31">
            <v>14.7</v>
          </cell>
          <cell r="E31">
            <v>57.666666666666664</v>
          </cell>
          <cell r="F31">
            <v>69</v>
          </cell>
          <cell r="G31">
            <v>41</v>
          </cell>
          <cell r="H31">
            <v>0</v>
          </cell>
          <cell r="I31" t="str">
            <v>L</v>
          </cell>
          <cell r="J31">
            <v>0</v>
          </cell>
          <cell r="K31">
            <v>0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L</v>
          </cell>
        </row>
      </sheetData>
      <sheetData sheetId="9">
        <row r="5">
          <cell r="B5">
            <v>18.329166666666666</v>
          </cell>
        </row>
      </sheetData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32.766666666666673</v>
          </cell>
          <cell r="C5">
            <v>34.700000000000003</v>
          </cell>
          <cell r="D5">
            <v>31.9</v>
          </cell>
          <cell r="E5">
            <v>27</v>
          </cell>
          <cell r="F5">
            <v>29</v>
          </cell>
          <cell r="G5">
            <v>25</v>
          </cell>
          <cell r="H5">
            <v>11.16</v>
          </cell>
          <cell r="I5" t="str">
            <v>NO</v>
          </cell>
          <cell r="J5">
            <v>39.24</v>
          </cell>
          <cell r="K5">
            <v>0</v>
          </cell>
        </row>
        <row r="6">
          <cell r="C6">
            <v>28.8</v>
          </cell>
          <cell r="D6">
            <v>26</v>
          </cell>
          <cell r="F6">
            <v>44</v>
          </cell>
          <cell r="G6">
            <v>34</v>
          </cell>
          <cell r="H6">
            <v>11.520000000000001</v>
          </cell>
          <cell r="I6" t="str">
            <v>L</v>
          </cell>
          <cell r="J6">
            <v>32.04</v>
          </cell>
          <cell r="K6">
            <v>0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>
            <v>25.25714285714286</v>
          </cell>
          <cell r="C8">
            <v>27.8</v>
          </cell>
          <cell r="D8">
            <v>21.8</v>
          </cell>
          <cell r="E8">
            <v>55.714285714285715</v>
          </cell>
          <cell r="F8">
            <v>75</v>
          </cell>
          <cell r="G8">
            <v>44</v>
          </cell>
          <cell r="H8">
            <v>1.4400000000000002</v>
          </cell>
          <cell r="I8" t="str">
            <v>L</v>
          </cell>
          <cell r="J8">
            <v>22.32</v>
          </cell>
          <cell r="K8">
            <v>0.2</v>
          </cell>
        </row>
        <row r="9">
          <cell r="B9">
            <v>27.955555555555556</v>
          </cell>
          <cell r="C9">
            <v>30.6</v>
          </cell>
          <cell r="D9">
            <v>22.9</v>
          </cell>
          <cell r="E9">
            <v>34.111111111111114</v>
          </cell>
          <cell r="F9">
            <v>54</v>
          </cell>
          <cell r="G9">
            <v>25</v>
          </cell>
          <cell r="H9">
            <v>27</v>
          </cell>
          <cell r="I9" t="str">
            <v>L</v>
          </cell>
          <cell r="J9">
            <v>40.680000000000007</v>
          </cell>
          <cell r="K9">
            <v>0</v>
          </cell>
        </row>
        <row r="10">
          <cell r="B10">
            <v>29.236363636363638</v>
          </cell>
          <cell r="C10">
            <v>33.1</v>
          </cell>
          <cell r="D10">
            <v>23</v>
          </cell>
          <cell r="E10">
            <v>38.18181818181818</v>
          </cell>
          <cell r="F10">
            <v>56</v>
          </cell>
          <cell r="G10">
            <v>28</v>
          </cell>
          <cell r="H10">
            <v>20.88</v>
          </cell>
          <cell r="I10" t="str">
            <v>L</v>
          </cell>
          <cell r="J10">
            <v>33.840000000000003</v>
          </cell>
          <cell r="K10">
            <v>0</v>
          </cell>
        </row>
        <row r="11">
          <cell r="B11">
            <v>24.458333333333332</v>
          </cell>
          <cell r="C11">
            <v>33.299999999999997</v>
          </cell>
          <cell r="D11">
            <v>17.399999999999999</v>
          </cell>
          <cell r="E11">
            <v>52.458333333333336</v>
          </cell>
          <cell r="F11">
            <v>78</v>
          </cell>
          <cell r="G11">
            <v>27</v>
          </cell>
          <cell r="H11">
            <v>16.920000000000002</v>
          </cell>
          <cell r="I11" t="str">
            <v>L</v>
          </cell>
          <cell r="J11">
            <v>39.6</v>
          </cell>
          <cell r="K11">
            <v>0</v>
          </cell>
        </row>
        <row r="12">
          <cell r="B12">
            <v>24.491666666666664</v>
          </cell>
          <cell r="C12">
            <v>33.700000000000003</v>
          </cell>
          <cell r="D12">
            <v>15.6</v>
          </cell>
          <cell r="E12">
            <v>56.25</v>
          </cell>
          <cell r="F12">
            <v>91</v>
          </cell>
          <cell r="G12">
            <v>22</v>
          </cell>
          <cell r="H12">
            <v>18</v>
          </cell>
          <cell r="I12" t="str">
            <v>SE</v>
          </cell>
          <cell r="J12">
            <v>38.519999999999996</v>
          </cell>
          <cell r="K12">
            <v>0</v>
          </cell>
        </row>
        <row r="13">
          <cell r="B13">
            <v>24.320833333333336</v>
          </cell>
          <cell r="C13">
            <v>33.6</v>
          </cell>
          <cell r="D13">
            <v>16.399999999999999</v>
          </cell>
          <cell r="E13">
            <v>50.125</v>
          </cell>
          <cell r="F13">
            <v>82</v>
          </cell>
          <cell r="G13">
            <v>17</v>
          </cell>
          <cell r="H13">
            <v>19.079999999999998</v>
          </cell>
          <cell r="I13" t="str">
            <v>L</v>
          </cell>
          <cell r="J13">
            <v>37.080000000000005</v>
          </cell>
          <cell r="K13">
            <v>0</v>
          </cell>
        </row>
        <row r="14">
          <cell r="B14">
            <v>25.025000000000002</v>
          </cell>
          <cell r="C14">
            <v>34.200000000000003</v>
          </cell>
          <cell r="D14">
            <v>16.3</v>
          </cell>
          <cell r="E14">
            <v>37.333333333333336</v>
          </cell>
          <cell r="F14">
            <v>65</v>
          </cell>
          <cell r="G14">
            <v>14</v>
          </cell>
          <cell r="H14">
            <v>25.2</v>
          </cell>
          <cell r="I14" t="str">
            <v>L</v>
          </cell>
          <cell r="J14">
            <v>37.440000000000005</v>
          </cell>
          <cell r="K14">
            <v>0</v>
          </cell>
        </row>
        <row r="15">
          <cell r="B15">
            <v>24.983333333333334</v>
          </cell>
          <cell r="C15">
            <v>33.700000000000003</v>
          </cell>
          <cell r="D15">
            <v>15.6</v>
          </cell>
          <cell r="E15">
            <v>32.875</v>
          </cell>
          <cell r="F15">
            <v>61</v>
          </cell>
          <cell r="G15">
            <v>15</v>
          </cell>
          <cell r="H15">
            <v>19.8</v>
          </cell>
          <cell r="I15" t="str">
            <v>SE</v>
          </cell>
          <cell r="J15">
            <v>42.12</v>
          </cell>
          <cell r="K15">
            <v>0</v>
          </cell>
        </row>
        <row r="16">
          <cell r="C16">
            <v>33.5</v>
          </cell>
          <cell r="D16">
            <v>18</v>
          </cell>
          <cell r="F16">
            <v>54</v>
          </cell>
          <cell r="G16">
            <v>15</v>
          </cell>
          <cell r="H16">
            <v>16.559999999999999</v>
          </cell>
          <cell r="I16" t="str">
            <v>L</v>
          </cell>
          <cell r="J16">
            <v>37.440000000000005</v>
          </cell>
          <cell r="K16">
            <v>0</v>
          </cell>
        </row>
        <row r="17">
          <cell r="B17">
            <v>24.891666666666662</v>
          </cell>
          <cell r="C17">
            <v>34.299999999999997</v>
          </cell>
          <cell r="D17">
            <v>17.100000000000001</v>
          </cell>
          <cell r="E17">
            <v>34.916666666666664</v>
          </cell>
          <cell r="F17">
            <v>61</v>
          </cell>
          <cell r="G17">
            <v>11</v>
          </cell>
          <cell r="H17">
            <v>21.6</v>
          </cell>
          <cell r="I17" t="str">
            <v>SE</v>
          </cell>
          <cell r="J17">
            <v>38.880000000000003</v>
          </cell>
          <cell r="K17">
            <v>0</v>
          </cell>
        </row>
        <row r="18">
          <cell r="B18">
            <v>25.533333333333335</v>
          </cell>
          <cell r="C18">
            <v>34.4</v>
          </cell>
          <cell r="D18">
            <v>16.2</v>
          </cell>
          <cell r="E18">
            <v>29.083333333333332</v>
          </cell>
          <cell r="F18">
            <v>53</v>
          </cell>
          <cell r="G18">
            <v>14</v>
          </cell>
          <cell r="H18">
            <v>24.48</v>
          </cell>
          <cell r="I18" t="str">
            <v>SE</v>
          </cell>
          <cell r="J18">
            <v>41.04</v>
          </cell>
          <cell r="K18">
            <v>0</v>
          </cell>
        </row>
        <row r="19">
          <cell r="B19">
            <v>25.500000000000004</v>
          </cell>
          <cell r="C19">
            <v>35.200000000000003</v>
          </cell>
          <cell r="D19">
            <v>17.399999999999999</v>
          </cell>
          <cell r="E19">
            <v>37.166666666666664</v>
          </cell>
          <cell r="F19">
            <v>60</v>
          </cell>
          <cell r="G19">
            <v>20</v>
          </cell>
          <cell r="H19">
            <v>22.68</v>
          </cell>
          <cell r="I19" t="str">
            <v>NO</v>
          </cell>
          <cell r="J19">
            <v>51.84</v>
          </cell>
          <cell r="K19">
            <v>0</v>
          </cell>
        </row>
        <row r="20">
          <cell r="B20">
            <v>25.900000000000002</v>
          </cell>
          <cell r="C20">
            <v>33.799999999999997</v>
          </cell>
          <cell r="D20">
            <v>21</v>
          </cell>
          <cell r="E20">
            <v>54.375</v>
          </cell>
          <cell r="F20">
            <v>88</v>
          </cell>
          <cell r="G20">
            <v>33</v>
          </cell>
          <cell r="H20">
            <v>30.240000000000002</v>
          </cell>
          <cell r="I20" t="str">
            <v>O</v>
          </cell>
          <cell r="J20">
            <v>90.72</v>
          </cell>
          <cell r="K20">
            <v>6</v>
          </cell>
        </row>
        <row r="21">
          <cell r="B21">
            <v>18.016666666666669</v>
          </cell>
          <cell r="C21">
            <v>23.2</v>
          </cell>
          <cell r="D21">
            <v>14.1</v>
          </cell>
          <cell r="E21">
            <v>91.291666666666671</v>
          </cell>
          <cell r="F21">
            <v>98</v>
          </cell>
          <cell r="G21">
            <v>76</v>
          </cell>
          <cell r="H21">
            <v>30.240000000000002</v>
          </cell>
          <cell r="I21" t="str">
            <v>SO</v>
          </cell>
          <cell r="J21">
            <v>46.440000000000005</v>
          </cell>
          <cell r="K21">
            <v>3.4000000000000004</v>
          </cell>
        </row>
        <row r="22">
          <cell r="B22">
            <v>17.195454545454542</v>
          </cell>
          <cell r="C22">
            <v>27.6</v>
          </cell>
          <cell r="D22">
            <v>11.8</v>
          </cell>
          <cell r="E22">
            <v>69.166666666666671</v>
          </cell>
          <cell r="F22">
            <v>93</v>
          </cell>
          <cell r="H22">
            <v>16.2</v>
          </cell>
          <cell r="I22" t="str">
            <v>L</v>
          </cell>
          <cell r="J22">
            <v>29.52</v>
          </cell>
          <cell r="K22">
            <v>1.2</v>
          </cell>
        </row>
        <row r="23">
          <cell r="B23">
            <v>22.662499999999998</v>
          </cell>
          <cell r="C23">
            <v>31.4</v>
          </cell>
          <cell r="D23">
            <v>16.5</v>
          </cell>
          <cell r="E23">
            <v>61.5</v>
          </cell>
          <cell r="F23">
            <v>83</v>
          </cell>
          <cell r="G23">
            <v>35</v>
          </cell>
          <cell r="H23">
            <v>23.759999999999998</v>
          </cell>
          <cell r="I23" t="str">
            <v>L</v>
          </cell>
          <cell r="J23">
            <v>36.72</v>
          </cell>
          <cell r="K23">
            <v>0</v>
          </cell>
        </row>
        <row r="24">
          <cell r="B24">
            <v>25.891666666666666</v>
          </cell>
          <cell r="C24">
            <v>34.700000000000003</v>
          </cell>
          <cell r="D24">
            <v>18.7</v>
          </cell>
          <cell r="E24">
            <v>63.583333333333336</v>
          </cell>
          <cell r="F24">
            <v>95</v>
          </cell>
          <cell r="G24">
            <v>28</v>
          </cell>
          <cell r="H24">
            <v>18.36</v>
          </cell>
          <cell r="I24" t="str">
            <v>L</v>
          </cell>
          <cell r="J24">
            <v>45.36</v>
          </cell>
          <cell r="K24">
            <v>0</v>
          </cell>
        </row>
        <row r="25">
          <cell r="B25">
            <v>27.037500000000005</v>
          </cell>
          <cell r="C25">
            <v>34.9</v>
          </cell>
          <cell r="D25">
            <v>19.5</v>
          </cell>
          <cell r="E25">
            <v>55.083333333333336</v>
          </cell>
          <cell r="F25">
            <v>85</v>
          </cell>
          <cell r="G25">
            <v>29</v>
          </cell>
          <cell r="H25">
            <v>37.080000000000005</v>
          </cell>
          <cell r="I25" t="str">
            <v>NO</v>
          </cell>
          <cell r="J25">
            <v>57.960000000000008</v>
          </cell>
          <cell r="K25">
            <v>0</v>
          </cell>
        </row>
        <row r="26">
          <cell r="C26">
            <v>35</v>
          </cell>
          <cell r="D26">
            <v>20.9</v>
          </cell>
          <cell r="F26">
            <v>80</v>
          </cell>
          <cell r="G26">
            <v>28</v>
          </cell>
          <cell r="H26">
            <v>43.56</v>
          </cell>
          <cell r="I26" t="str">
            <v>NO</v>
          </cell>
          <cell r="J26">
            <v>73.8</v>
          </cell>
          <cell r="K26">
            <v>0</v>
          </cell>
        </row>
        <row r="27">
          <cell r="B27">
            <v>20.929166666666667</v>
          </cell>
          <cell r="C27">
            <v>26.7</v>
          </cell>
          <cell r="D27">
            <v>15</v>
          </cell>
          <cell r="E27">
            <v>76.333333333333329</v>
          </cell>
          <cell r="F27">
            <v>93</v>
          </cell>
          <cell r="G27">
            <v>56</v>
          </cell>
          <cell r="H27">
            <v>24.48</v>
          </cell>
          <cell r="I27" t="str">
            <v>S</v>
          </cell>
          <cell r="J27">
            <v>41.4</v>
          </cell>
          <cell r="K27">
            <v>0</v>
          </cell>
        </row>
        <row r="28">
          <cell r="B28">
            <v>15.108333333333334</v>
          </cell>
          <cell r="C28">
            <v>21.4</v>
          </cell>
          <cell r="D28">
            <v>11.3</v>
          </cell>
          <cell r="E28">
            <v>72.5</v>
          </cell>
          <cell r="F28">
            <v>96</v>
          </cell>
          <cell r="G28">
            <v>37</v>
          </cell>
          <cell r="H28">
            <v>27.720000000000002</v>
          </cell>
          <cell r="I28" t="str">
            <v>S</v>
          </cell>
          <cell r="J28">
            <v>46.080000000000005</v>
          </cell>
          <cell r="K28">
            <v>0</v>
          </cell>
        </row>
        <row r="29">
          <cell r="B29">
            <v>15.816666666666668</v>
          </cell>
          <cell r="C29">
            <v>25.6</v>
          </cell>
          <cell r="D29">
            <v>8.5</v>
          </cell>
          <cell r="E29">
            <v>37.958333333333336</v>
          </cell>
          <cell r="F29">
            <v>60</v>
          </cell>
          <cell r="G29">
            <v>15</v>
          </cell>
          <cell r="H29">
            <v>24.48</v>
          </cell>
          <cell r="I29" t="str">
            <v>SE</v>
          </cell>
          <cell r="J29">
            <v>34.92</v>
          </cell>
          <cell r="K29">
            <v>0</v>
          </cell>
        </row>
        <row r="30">
          <cell r="B30">
            <v>19.804166666666664</v>
          </cell>
          <cell r="C30">
            <v>30.7</v>
          </cell>
          <cell r="D30">
            <v>12.5</v>
          </cell>
          <cell r="E30">
            <v>36.625</v>
          </cell>
          <cell r="F30">
            <v>50</v>
          </cell>
          <cell r="G30">
            <v>20</v>
          </cell>
          <cell r="H30">
            <v>24.12</v>
          </cell>
          <cell r="I30" t="str">
            <v>SE</v>
          </cell>
          <cell r="J30">
            <v>36</v>
          </cell>
          <cell r="K30">
            <v>0</v>
          </cell>
        </row>
        <row r="31">
          <cell r="B31">
            <v>24.579166666666666</v>
          </cell>
          <cell r="C31">
            <v>35.700000000000003</v>
          </cell>
          <cell r="D31">
            <v>16</v>
          </cell>
          <cell r="E31">
            <v>40.333333333333336</v>
          </cell>
          <cell r="F31">
            <v>62</v>
          </cell>
          <cell r="G31">
            <v>18</v>
          </cell>
          <cell r="H31">
            <v>20.52</v>
          </cell>
          <cell r="I31" t="str">
            <v>L</v>
          </cell>
          <cell r="J31">
            <v>55.080000000000005</v>
          </cell>
          <cell r="K31">
            <v>0</v>
          </cell>
        </row>
        <row r="32">
          <cell r="B32">
            <v>27.129166666666663</v>
          </cell>
          <cell r="C32">
            <v>37</v>
          </cell>
          <cell r="D32">
            <v>18.8</v>
          </cell>
          <cell r="E32">
            <v>40.333333333333336</v>
          </cell>
          <cell r="F32">
            <v>63</v>
          </cell>
          <cell r="G32">
            <v>20</v>
          </cell>
          <cell r="H32">
            <v>23.400000000000002</v>
          </cell>
          <cell r="I32" t="str">
            <v>SE</v>
          </cell>
          <cell r="J32">
            <v>48.24</v>
          </cell>
          <cell r="K32">
            <v>0</v>
          </cell>
        </row>
        <row r="33">
          <cell r="B33">
            <v>24.120833333333337</v>
          </cell>
          <cell r="C33">
            <v>29.8</v>
          </cell>
          <cell r="D33">
            <v>18.7</v>
          </cell>
          <cell r="E33">
            <v>71.541666666666671</v>
          </cell>
          <cell r="F33">
            <v>96</v>
          </cell>
          <cell r="G33">
            <v>44</v>
          </cell>
          <cell r="H33">
            <v>15.120000000000001</v>
          </cell>
          <cell r="I33" t="str">
            <v>NO</v>
          </cell>
          <cell r="J33">
            <v>59.760000000000005</v>
          </cell>
          <cell r="K33">
            <v>24.800000000000004</v>
          </cell>
        </row>
        <row r="34">
          <cell r="B34">
            <v>21.879166666666666</v>
          </cell>
          <cell r="C34">
            <v>25.3</v>
          </cell>
          <cell r="D34">
            <v>18.899999999999999</v>
          </cell>
          <cell r="E34">
            <v>87.125</v>
          </cell>
          <cell r="F34">
            <v>97</v>
          </cell>
          <cell r="G34">
            <v>72</v>
          </cell>
          <cell r="H34">
            <v>20.52</v>
          </cell>
          <cell r="I34" t="str">
            <v>N</v>
          </cell>
          <cell r="J34">
            <v>97.56</v>
          </cell>
          <cell r="K34">
            <v>17.799999999999997</v>
          </cell>
        </row>
        <row r="35">
          <cell r="I35" t="str">
            <v>L</v>
          </cell>
        </row>
      </sheetData>
      <sheetData sheetId="9">
        <row r="5">
          <cell r="B5">
            <v>22.091666666666669</v>
          </cell>
        </row>
      </sheetData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23.137499999999992</v>
          </cell>
          <cell r="C5">
            <v>29.1</v>
          </cell>
          <cell r="D5">
            <v>16.899999999999999</v>
          </cell>
          <cell r="E5">
            <v>55.125</v>
          </cell>
          <cell r="F5">
            <v>90</v>
          </cell>
          <cell r="G5">
            <v>38</v>
          </cell>
          <cell r="H5">
            <v>21.6</v>
          </cell>
          <cell r="I5" t="str">
            <v>L</v>
          </cell>
          <cell r="J5">
            <v>58.680000000000007</v>
          </cell>
          <cell r="K5">
            <v>21.2</v>
          </cell>
        </row>
        <row r="6">
          <cell r="C6">
            <v>21.9</v>
          </cell>
          <cell r="D6">
            <v>16.600000000000001</v>
          </cell>
          <cell r="F6">
            <v>94</v>
          </cell>
          <cell r="G6">
            <v>64</v>
          </cell>
          <cell r="H6">
            <v>23.040000000000003</v>
          </cell>
          <cell r="I6" t="str">
            <v>NE</v>
          </cell>
          <cell r="J6">
            <v>51.84</v>
          </cell>
          <cell r="K6">
            <v>20</v>
          </cell>
        </row>
        <row r="7">
          <cell r="B7">
            <v>21.779999999999998</v>
          </cell>
          <cell r="C7">
            <v>26.9</v>
          </cell>
          <cell r="D7">
            <v>15.2</v>
          </cell>
          <cell r="E7">
            <v>71.86666666666666</v>
          </cell>
          <cell r="F7">
            <v>95</v>
          </cell>
          <cell r="G7">
            <v>52</v>
          </cell>
          <cell r="H7">
            <v>13.32</v>
          </cell>
          <cell r="I7" t="str">
            <v>S</v>
          </cell>
          <cell r="J7">
            <v>23.040000000000003</v>
          </cell>
          <cell r="K7">
            <v>0</v>
          </cell>
        </row>
        <row r="8">
          <cell r="B8">
            <v>19.554166666666664</v>
          </cell>
          <cell r="C8">
            <v>27</v>
          </cell>
          <cell r="D8">
            <v>14.2</v>
          </cell>
          <cell r="E8">
            <v>73.541666666666671</v>
          </cell>
          <cell r="F8">
            <v>95</v>
          </cell>
          <cell r="G8">
            <v>36</v>
          </cell>
          <cell r="H8">
            <v>22.68</v>
          </cell>
          <cell r="I8" t="str">
            <v>S</v>
          </cell>
          <cell r="J8">
            <v>35.64</v>
          </cell>
          <cell r="K8">
            <v>0</v>
          </cell>
        </row>
        <row r="9">
          <cell r="B9">
            <v>20.541666666666668</v>
          </cell>
          <cell r="C9">
            <v>28.4</v>
          </cell>
          <cell r="D9">
            <v>15.8</v>
          </cell>
          <cell r="E9">
            <v>65.291666666666671</v>
          </cell>
          <cell r="F9">
            <v>91</v>
          </cell>
          <cell r="G9">
            <v>41</v>
          </cell>
          <cell r="H9">
            <v>21.240000000000002</v>
          </cell>
          <cell r="I9" t="str">
            <v>NE</v>
          </cell>
          <cell r="J9">
            <v>36.72</v>
          </cell>
          <cell r="K9">
            <v>0</v>
          </cell>
        </row>
        <row r="10">
          <cell r="B10">
            <v>22.395833333333332</v>
          </cell>
          <cell r="C10">
            <v>29.9</v>
          </cell>
          <cell r="D10">
            <v>15.9</v>
          </cell>
          <cell r="E10">
            <v>56.291666666666664</v>
          </cell>
          <cell r="F10">
            <v>80</v>
          </cell>
          <cell r="G10">
            <v>29</v>
          </cell>
          <cell r="H10">
            <v>21.240000000000002</v>
          </cell>
          <cell r="I10" t="str">
            <v>NE</v>
          </cell>
          <cell r="J10">
            <v>36</v>
          </cell>
          <cell r="K10">
            <v>0</v>
          </cell>
        </row>
        <row r="11">
          <cell r="B11">
            <v>23.904166666666669</v>
          </cell>
          <cell r="C11">
            <v>32.4</v>
          </cell>
          <cell r="D11">
            <v>17.2</v>
          </cell>
          <cell r="E11">
            <v>52.916666666666664</v>
          </cell>
          <cell r="F11">
            <v>78</v>
          </cell>
          <cell r="G11">
            <v>29</v>
          </cell>
          <cell r="H11">
            <v>25.56</v>
          </cell>
          <cell r="I11" t="str">
            <v>L</v>
          </cell>
          <cell r="J11">
            <v>44.28</v>
          </cell>
          <cell r="K11">
            <v>0</v>
          </cell>
        </row>
        <row r="12">
          <cell r="B12">
            <v>22.541666666666668</v>
          </cell>
          <cell r="C12">
            <v>31</v>
          </cell>
          <cell r="D12">
            <v>18.3</v>
          </cell>
          <cell r="E12">
            <v>60.75</v>
          </cell>
          <cell r="F12">
            <v>89</v>
          </cell>
          <cell r="G12">
            <v>35</v>
          </cell>
          <cell r="H12">
            <v>22.68</v>
          </cell>
          <cell r="I12" t="str">
            <v>NE</v>
          </cell>
          <cell r="J12">
            <v>52.92</v>
          </cell>
          <cell r="K12">
            <v>2.8000000000000003</v>
          </cell>
        </row>
        <row r="13">
          <cell r="B13">
            <v>23.125</v>
          </cell>
          <cell r="C13">
            <v>33.1</v>
          </cell>
          <cell r="D13">
            <v>16.2</v>
          </cell>
          <cell r="E13">
            <v>62.708333333333336</v>
          </cell>
          <cell r="F13">
            <v>89</v>
          </cell>
          <cell r="G13">
            <v>27</v>
          </cell>
          <cell r="H13">
            <v>24.48</v>
          </cell>
          <cell r="I13" t="str">
            <v>NE</v>
          </cell>
          <cell r="J13">
            <v>42.84</v>
          </cell>
          <cell r="K13">
            <v>0</v>
          </cell>
        </row>
        <row r="14">
          <cell r="B14">
            <v>25.925000000000001</v>
          </cell>
          <cell r="C14">
            <v>33.1</v>
          </cell>
          <cell r="D14">
            <v>18.8</v>
          </cell>
          <cell r="E14">
            <v>42.875</v>
          </cell>
          <cell r="F14">
            <v>71</v>
          </cell>
          <cell r="G14">
            <v>22</v>
          </cell>
          <cell r="H14">
            <v>23.400000000000002</v>
          </cell>
          <cell r="I14" t="str">
            <v>NE</v>
          </cell>
          <cell r="J14">
            <v>41.76</v>
          </cell>
          <cell r="K14">
            <v>0</v>
          </cell>
        </row>
        <row r="15">
          <cell r="B15">
            <v>25.870833333333334</v>
          </cell>
          <cell r="C15">
            <v>33.9</v>
          </cell>
          <cell r="D15">
            <v>18.399999999999999</v>
          </cell>
          <cell r="E15">
            <v>38.208333333333336</v>
          </cell>
          <cell r="F15">
            <v>62</v>
          </cell>
          <cell r="G15">
            <v>19</v>
          </cell>
          <cell r="H15">
            <v>20.52</v>
          </cell>
          <cell r="I15" t="str">
            <v>NE</v>
          </cell>
          <cell r="J15">
            <v>36</v>
          </cell>
          <cell r="K15">
            <v>0</v>
          </cell>
        </row>
        <row r="16">
          <cell r="C16">
            <v>34.299999999999997</v>
          </cell>
          <cell r="D16">
            <v>18.399999999999999</v>
          </cell>
          <cell r="F16">
            <v>55</v>
          </cell>
          <cell r="G16">
            <v>16</v>
          </cell>
          <cell r="H16">
            <v>21.6</v>
          </cell>
          <cell r="I16" t="str">
            <v>NE</v>
          </cell>
          <cell r="J16">
            <v>42.84</v>
          </cell>
          <cell r="K16">
            <v>0</v>
          </cell>
        </row>
        <row r="17">
          <cell r="B17">
            <v>26.25</v>
          </cell>
          <cell r="C17">
            <v>34.1</v>
          </cell>
          <cell r="D17">
            <v>19.5</v>
          </cell>
          <cell r="E17">
            <v>35.208333333333336</v>
          </cell>
          <cell r="F17">
            <v>55</v>
          </cell>
          <cell r="G17">
            <v>15</v>
          </cell>
          <cell r="H17">
            <v>16.2</v>
          </cell>
          <cell r="I17" t="str">
            <v>NE</v>
          </cell>
          <cell r="J17">
            <v>35.64</v>
          </cell>
          <cell r="K17">
            <v>0</v>
          </cell>
        </row>
        <row r="18">
          <cell r="B18">
            <v>26.525000000000006</v>
          </cell>
          <cell r="C18">
            <v>34.5</v>
          </cell>
          <cell r="D18">
            <v>18</v>
          </cell>
          <cell r="E18">
            <v>32.291666666666664</v>
          </cell>
          <cell r="F18">
            <v>57</v>
          </cell>
          <cell r="G18">
            <v>15</v>
          </cell>
          <cell r="H18">
            <v>25.2</v>
          </cell>
          <cell r="I18" t="str">
            <v>NE</v>
          </cell>
          <cell r="J18">
            <v>43.56</v>
          </cell>
          <cell r="K18">
            <v>0</v>
          </cell>
        </row>
        <row r="19">
          <cell r="B19">
            <v>22.329166666666666</v>
          </cell>
          <cell r="C19">
            <v>27.7</v>
          </cell>
          <cell r="D19">
            <v>19.2</v>
          </cell>
          <cell r="E19">
            <v>69.458333333333329</v>
          </cell>
          <cell r="F19">
            <v>87</v>
          </cell>
          <cell r="G19">
            <v>27</v>
          </cell>
          <cell r="H19">
            <v>19.079999999999998</v>
          </cell>
          <cell r="I19" t="str">
            <v>S</v>
          </cell>
          <cell r="J19">
            <v>29.16</v>
          </cell>
          <cell r="K19">
            <v>0</v>
          </cell>
        </row>
        <row r="20">
          <cell r="B20">
            <v>16.458333333333332</v>
          </cell>
          <cell r="C20">
            <v>20.6</v>
          </cell>
          <cell r="D20">
            <v>13.5</v>
          </cell>
          <cell r="E20">
            <v>91.708333333333329</v>
          </cell>
          <cell r="F20">
            <v>96</v>
          </cell>
          <cell r="G20">
            <v>82</v>
          </cell>
          <cell r="H20">
            <v>20.16</v>
          </cell>
          <cell r="I20" t="str">
            <v>SO</v>
          </cell>
          <cell r="J20">
            <v>32.04</v>
          </cell>
          <cell r="K20">
            <v>22.400000000000002</v>
          </cell>
        </row>
        <row r="21">
          <cell r="B21">
            <v>12.2125</v>
          </cell>
          <cell r="C21">
            <v>15.5</v>
          </cell>
          <cell r="D21">
            <v>10</v>
          </cell>
          <cell r="E21">
            <v>82.708333333333329</v>
          </cell>
          <cell r="F21">
            <v>94</v>
          </cell>
          <cell r="G21">
            <v>59</v>
          </cell>
          <cell r="H21">
            <v>22.32</v>
          </cell>
          <cell r="I21" t="str">
            <v>SO</v>
          </cell>
          <cell r="J21">
            <v>42.84</v>
          </cell>
          <cell r="K21">
            <v>5.6</v>
          </cell>
        </row>
        <row r="22">
          <cell r="B22">
            <v>11.816666666666668</v>
          </cell>
          <cell r="C22">
            <v>20.399999999999999</v>
          </cell>
          <cell r="D22">
            <v>6.3</v>
          </cell>
          <cell r="E22">
            <v>65.083333333333329</v>
          </cell>
          <cell r="F22">
            <v>88</v>
          </cell>
          <cell r="G22">
            <v>29</v>
          </cell>
          <cell r="H22">
            <v>20.88</v>
          </cell>
          <cell r="I22" t="str">
            <v>S</v>
          </cell>
          <cell r="J22">
            <v>32.4</v>
          </cell>
          <cell r="K22">
            <v>0</v>
          </cell>
        </row>
        <row r="23">
          <cell r="B23">
            <v>17.662500000000001</v>
          </cell>
          <cell r="C23">
            <v>25.9</v>
          </cell>
          <cell r="D23">
            <v>10.5</v>
          </cell>
          <cell r="E23">
            <v>48.833333333333336</v>
          </cell>
          <cell r="F23">
            <v>74</v>
          </cell>
          <cell r="G23">
            <v>32</v>
          </cell>
          <cell r="H23">
            <v>16.2</v>
          </cell>
          <cell r="I23" t="str">
            <v>S</v>
          </cell>
          <cell r="J23">
            <v>24.48</v>
          </cell>
          <cell r="K23">
            <v>0</v>
          </cell>
        </row>
        <row r="24">
          <cell r="B24">
            <v>25.195833333333336</v>
          </cell>
          <cell r="C24">
            <v>34.700000000000003</v>
          </cell>
          <cell r="D24">
            <v>18.2</v>
          </cell>
          <cell r="E24">
            <v>59.208333333333336</v>
          </cell>
          <cell r="F24">
            <v>85</v>
          </cell>
          <cell r="G24">
            <v>32</v>
          </cell>
          <cell r="H24">
            <v>28.44</v>
          </cell>
          <cell r="I24" t="str">
            <v>N</v>
          </cell>
          <cell r="J24">
            <v>52.56</v>
          </cell>
          <cell r="K24">
            <v>0</v>
          </cell>
        </row>
        <row r="25">
          <cell r="B25">
            <v>28.108333333333331</v>
          </cell>
          <cell r="C25">
            <v>36.1</v>
          </cell>
          <cell r="D25">
            <v>20.5</v>
          </cell>
          <cell r="E25">
            <v>49.375</v>
          </cell>
          <cell r="F25">
            <v>79</v>
          </cell>
          <cell r="G25">
            <v>24</v>
          </cell>
          <cell r="H25">
            <v>33.480000000000004</v>
          </cell>
          <cell r="I25" t="str">
            <v>N</v>
          </cell>
          <cell r="J25">
            <v>58.680000000000007</v>
          </cell>
          <cell r="K25">
            <v>0</v>
          </cell>
        </row>
        <row r="26">
          <cell r="C26">
            <v>26.8</v>
          </cell>
          <cell r="D26">
            <v>16.399999999999999</v>
          </cell>
          <cell r="F26">
            <v>93</v>
          </cell>
          <cell r="G26">
            <v>59</v>
          </cell>
          <cell r="H26">
            <v>29.52</v>
          </cell>
          <cell r="I26" t="str">
            <v>S</v>
          </cell>
          <cell r="J26">
            <v>58.32</v>
          </cell>
          <cell r="K26">
            <v>19.8</v>
          </cell>
        </row>
        <row r="27">
          <cell r="B27">
            <v>13.408333333333331</v>
          </cell>
          <cell r="C27">
            <v>16.5</v>
          </cell>
          <cell r="D27">
            <v>11.6</v>
          </cell>
          <cell r="E27">
            <v>88.75</v>
          </cell>
          <cell r="F27">
            <v>92</v>
          </cell>
          <cell r="G27">
            <v>83</v>
          </cell>
          <cell r="H27">
            <v>19.079999999999998</v>
          </cell>
          <cell r="I27" t="str">
            <v>SO</v>
          </cell>
          <cell r="J27">
            <v>42.480000000000004</v>
          </cell>
          <cell r="K27">
            <v>0.2</v>
          </cell>
        </row>
        <row r="28">
          <cell r="B28">
            <v>12.91578947368421</v>
          </cell>
          <cell r="C28">
            <v>17.2</v>
          </cell>
          <cell r="D28">
            <v>8.6</v>
          </cell>
          <cell r="E28">
            <v>57.684210526315788</v>
          </cell>
          <cell r="F28">
            <v>89</v>
          </cell>
          <cell r="G28">
            <v>31</v>
          </cell>
          <cell r="H28">
            <v>27.720000000000002</v>
          </cell>
          <cell r="I28" t="str">
            <v>SO</v>
          </cell>
          <cell r="J28">
            <v>49.680000000000007</v>
          </cell>
          <cell r="K28">
            <v>0.2</v>
          </cell>
        </row>
        <row r="29">
          <cell r="B29">
            <v>12.108333333333336</v>
          </cell>
          <cell r="C29">
            <v>21.2</v>
          </cell>
          <cell r="D29">
            <v>5.3</v>
          </cell>
          <cell r="E29">
            <v>59.916666666666664</v>
          </cell>
          <cell r="F29">
            <v>86</v>
          </cell>
          <cell r="G29">
            <v>31</v>
          </cell>
          <cell r="H29">
            <v>19.440000000000001</v>
          </cell>
          <cell r="I29" t="str">
            <v>S</v>
          </cell>
          <cell r="J29">
            <v>32.76</v>
          </cell>
          <cell r="K29">
            <v>0</v>
          </cell>
        </row>
        <row r="30">
          <cell r="B30">
            <v>17.233333333333331</v>
          </cell>
          <cell r="C30">
            <v>25.9</v>
          </cell>
          <cell r="D30">
            <v>10.7</v>
          </cell>
          <cell r="E30">
            <v>55.458333333333336</v>
          </cell>
          <cell r="F30">
            <v>79</v>
          </cell>
          <cell r="G30">
            <v>28</v>
          </cell>
          <cell r="H30">
            <v>23.759999999999998</v>
          </cell>
          <cell r="I30" t="str">
            <v>NE</v>
          </cell>
          <cell r="J30">
            <v>43.92</v>
          </cell>
          <cell r="K30">
            <v>0</v>
          </cell>
        </row>
        <row r="31">
          <cell r="B31">
            <v>20.795833333333334</v>
          </cell>
          <cell r="C31">
            <v>29.6</v>
          </cell>
          <cell r="D31">
            <v>14.1</v>
          </cell>
          <cell r="E31">
            <v>47.125</v>
          </cell>
          <cell r="F31">
            <v>68</v>
          </cell>
          <cell r="G31">
            <v>30</v>
          </cell>
          <cell r="H31">
            <v>22.68</v>
          </cell>
          <cell r="I31" t="str">
            <v>L</v>
          </cell>
          <cell r="J31">
            <v>41.04</v>
          </cell>
          <cell r="K31">
            <v>0</v>
          </cell>
        </row>
        <row r="32">
          <cell r="B32">
            <v>21.820833333333329</v>
          </cell>
          <cell r="C32">
            <v>26.9</v>
          </cell>
          <cell r="D32">
            <v>17.100000000000001</v>
          </cell>
          <cell r="E32">
            <v>52</v>
          </cell>
          <cell r="F32">
            <v>66</v>
          </cell>
          <cell r="G32">
            <v>40</v>
          </cell>
          <cell r="H32">
            <v>19.079999999999998</v>
          </cell>
          <cell r="I32" t="str">
            <v>NE</v>
          </cell>
          <cell r="J32">
            <v>36.72</v>
          </cell>
          <cell r="K32">
            <v>0.2</v>
          </cell>
        </row>
        <row r="33">
          <cell r="B33">
            <v>20.362499999999997</v>
          </cell>
          <cell r="C33">
            <v>26.8</v>
          </cell>
          <cell r="D33">
            <v>16</v>
          </cell>
          <cell r="E33">
            <v>75.583333333333329</v>
          </cell>
          <cell r="F33">
            <v>90</v>
          </cell>
          <cell r="G33">
            <v>58</v>
          </cell>
          <cell r="H33">
            <v>15.48</v>
          </cell>
          <cell r="I33" t="str">
            <v>SE</v>
          </cell>
          <cell r="J33">
            <v>28.44</v>
          </cell>
          <cell r="K33">
            <v>0</v>
          </cell>
        </row>
        <row r="34">
          <cell r="B34">
            <v>19.387499999999999</v>
          </cell>
          <cell r="C34">
            <v>21.5</v>
          </cell>
          <cell r="D34">
            <v>15.6</v>
          </cell>
          <cell r="E34">
            <v>89.25</v>
          </cell>
          <cell r="F34">
            <v>94</v>
          </cell>
          <cell r="G34">
            <v>78</v>
          </cell>
          <cell r="H34">
            <v>19.440000000000001</v>
          </cell>
          <cell r="I34" t="str">
            <v>SE</v>
          </cell>
          <cell r="J34">
            <v>34.200000000000003</v>
          </cell>
          <cell r="K34">
            <v>55.599999999999994</v>
          </cell>
        </row>
        <row r="35">
          <cell r="I35" t="str">
            <v>NE</v>
          </cell>
        </row>
      </sheetData>
      <sheetData sheetId="9">
        <row r="5">
          <cell r="B5">
            <v>16.163636363636364</v>
          </cell>
        </row>
      </sheetData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27.820833333333329</v>
          </cell>
          <cell r="C5">
            <v>36</v>
          </cell>
          <cell r="D5">
            <v>19.7</v>
          </cell>
          <cell r="E5">
            <v>41.291666666666664</v>
          </cell>
          <cell r="F5">
            <v>64</v>
          </cell>
          <cell r="G5">
            <v>24</v>
          </cell>
          <cell r="H5">
            <v>24.48</v>
          </cell>
          <cell r="I5" t="str">
            <v>N</v>
          </cell>
          <cell r="J5">
            <v>46.440000000000005</v>
          </cell>
          <cell r="K5">
            <v>0</v>
          </cell>
        </row>
        <row r="6">
          <cell r="C6">
            <v>27.4</v>
          </cell>
          <cell r="D6">
            <v>17.399999999999999</v>
          </cell>
          <cell r="F6">
            <v>96</v>
          </cell>
          <cell r="G6">
            <v>42</v>
          </cell>
          <cell r="H6">
            <v>30.240000000000002</v>
          </cell>
          <cell r="I6" t="str">
            <v>SE</v>
          </cell>
          <cell r="J6">
            <v>59.04</v>
          </cell>
          <cell r="K6">
            <v>33.799999999999997</v>
          </cell>
        </row>
        <row r="7">
          <cell r="B7">
            <v>20.333333333333336</v>
          </cell>
          <cell r="C7">
            <v>24.7</v>
          </cell>
          <cell r="D7">
            <v>15.5</v>
          </cell>
          <cell r="E7">
            <v>79.291666666666671</v>
          </cell>
          <cell r="F7">
            <v>96</v>
          </cell>
          <cell r="G7">
            <v>62</v>
          </cell>
          <cell r="H7">
            <v>19.440000000000001</v>
          </cell>
          <cell r="I7" t="str">
            <v>NO</v>
          </cell>
          <cell r="J7">
            <v>42.84</v>
          </cell>
          <cell r="K7">
            <v>0</v>
          </cell>
        </row>
        <row r="8">
          <cell r="B8">
            <v>21.075000000000003</v>
          </cell>
          <cell r="C8">
            <v>28.9</v>
          </cell>
          <cell r="D8">
            <v>14.1</v>
          </cell>
          <cell r="E8">
            <v>74.333333333333329</v>
          </cell>
          <cell r="F8">
            <v>96</v>
          </cell>
          <cell r="G8">
            <v>39</v>
          </cell>
          <cell r="H8">
            <v>10.44</v>
          </cell>
          <cell r="I8" t="str">
            <v>SE</v>
          </cell>
          <cell r="J8">
            <v>21.240000000000002</v>
          </cell>
          <cell r="K8">
            <v>0.2</v>
          </cell>
        </row>
        <row r="9">
          <cell r="B9">
            <v>23.075000000000003</v>
          </cell>
          <cell r="C9">
            <v>31</v>
          </cell>
          <cell r="D9">
            <v>17.3</v>
          </cell>
          <cell r="E9">
            <v>59.083333333333336</v>
          </cell>
          <cell r="F9">
            <v>86</v>
          </cell>
          <cell r="G9">
            <v>28</v>
          </cell>
          <cell r="H9">
            <v>29.16</v>
          </cell>
          <cell r="I9" t="str">
            <v>NE</v>
          </cell>
          <cell r="J9">
            <v>58.680000000000007</v>
          </cell>
          <cell r="K9">
            <v>0</v>
          </cell>
        </row>
        <row r="10">
          <cell r="B10">
            <v>24.691666666666663</v>
          </cell>
          <cell r="C10">
            <v>33.299999999999997</v>
          </cell>
          <cell r="D10">
            <v>17.3</v>
          </cell>
          <cell r="E10">
            <v>48.375</v>
          </cell>
          <cell r="F10">
            <v>74</v>
          </cell>
          <cell r="G10">
            <v>22</v>
          </cell>
          <cell r="H10">
            <v>11.520000000000001</v>
          </cell>
          <cell r="I10" t="str">
            <v>L</v>
          </cell>
          <cell r="J10">
            <v>39.24</v>
          </cell>
          <cell r="K10">
            <v>0</v>
          </cell>
        </row>
        <row r="11">
          <cell r="B11">
            <v>26.508333333333336</v>
          </cell>
          <cell r="C11">
            <v>34.799999999999997</v>
          </cell>
          <cell r="D11">
            <v>20.100000000000001</v>
          </cell>
          <cell r="E11">
            <v>43</v>
          </cell>
          <cell r="F11">
            <v>67</v>
          </cell>
          <cell r="G11">
            <v>23</v>
          </cell>
          <cell r="H11">
            <v>24.840000000000003</v>
          </cell>
          <cell r="I11" t="str">
            <v>NE</v>
          </cell>
          <cell r="J11">
            <v>43.56</v>
          </cell>
          <cell r="K11">
            <v>0</v>
          </cell>
        </row>
        <row r="12">
          <cell r="B12">
            <v>26.783333333333331</v>
          </cell>
          <cell r="C12">
            <v>35</v>
          </cell>
          <cell r="D12">
            <v>21.3</v>
          </cell>
          <cell r="E12">
            <v>51.25</v>
          </cell>
          <cell r="F12">
            <v>73</v>
          </cell>
          <cell r="G12">
            <v>26</v>
          </cell>
          <cell r="H12">
            <v>24.48</v>
          </cell>
          <cell r="I12" t="str">
            <v>NO</v>
          </cell>
          <cell r="J12">
            <v>45.36</v>
          </cell>
          <cell r="K12">
            <v>0</v>
          </cell>
        </row>
        <row r="13">
          <cell r="B13">
            <v>23.912499999999998</v>
          </cell>
          <cell r="C13">
            <v>34.299999999999997</v>
          </cell>
          <cell r="D13">
            <v>16.100000000000001</v>
          </cell>
          <cell r="E13">
            <v>59.875</v>
          </cell>
          <cell r="F13">
            <v>92</v>
          </cell>
          <cell r="G13">
            <v>20</v>
          </cell>
          <cell r="H13">
            <v>12.96</v>
          </cell>
          <cell r="I13" t="str">
            <v>SE</v>
          </cell>
          <cell r="J13">
            <v>34.56</v>
          </cell>
          <cell r="K13">
            <v>2.2000000000000002</v>
          </cell>
        </row>
        <row r="14">
          <cell r="B14">
            <v>26.062500000000004</v>
          </cell>
          <cell r="C14">
            <v>35.200000000000003</v>
          </cell>
          <cell r="D14">
            <v>17.399999999999999</v>
          </cell>
          <cell r="E14">
            <v>39.416666666666664</v>
          </cell>
          <cell r="F14">
            <v>69</v>
          </cell>
          <cell r="G14">
            <v>14</v>
          </cell>
          <cell r="H14">
            <v>30.6</v>
          </cell>
          <cell r="I14" t="str">
            <v>SE</v>
          </cell>
          <cell r="J14">
            <v>47.88</v>
          </cell>
          <cell r="K14">
            <v>0</v>
          </cell>
        </row>
        <row r="15">
          <cell r="B15">
            <v>27.416666666666661</v>
          </cell>
          <cell r="C15">
            <v>35.1</v>
          </cell>
          <cell r="D15">
            <v>21.1</v>
          </cell>
          <cell r="E15">
            <v>29.25</v>
          </cell>
          <cell r="F15">
            <v>44</v>
          </cell>
          <cell r="G15">
            <v>14</v>
          </cell>
          <cell r="H15">
            <v>15.840000000000002</v>
          </cell>
          <cell r="I15" t="str">
            <v>L</v>
          </cell>
          <cell r="J15">
            <v>40.680000000000007</v>
          </cell>
          <cell r="K15">
            <v>0</v>
          </cell>
        </row>
        <row r="16">
          <cell r="C16">
            <v>35</v>
          </cell>
          <cell r="D16">
            <v>22.5</v>
          </cell>
          <cell r="F16">
            <v>36</v>
          </cell>
          <cell r="G16">
            <v>16</v>
          </cell>
          <cell r="H16">
            <v>20.88</v>
          </cell>
          <cell r="I16" t="str">
            <v>NE</v>
          </cell>
          <cell r="J16">
            <v>43.56</v>
          </cell>
          <cell r="K16">
            <v>0</v>
          </cell>
        </row>
        <row r="17">
          <cell r="B17">
            <v>27.283333333333335</v>
          </cell>
          <cell r="C17">
            <v>35.6</v>
          </cell>
          <cell r="D17">
            <v>19.2</v>
          </cell>
          <cell r="E17">
            <v>31.291666666666668</v>
          </cell>
          <cell r="F17">
            <v>57</v>
          </cell>
          <cell r="G17">
            <v>14</v>
          </cell>
          <cell r="H17">
            <v>13.68</v>
          </cell>
          <cell r="I17" t="str">
            <v>NE</v>
          </cell>
          <cell r="J17">
            <v>31.680000000000003</v>
          </cell>
          <cell r="K17">
            <v>0</v>
          </cell>
        </row>
        <row r="18">
          <cell r="B18">
            <v>28.287499999999998</v>
          </cell>
          <cell r="C18">
            <v>35.5</v>
          </cell>
          <cell r="D18">
            <v>21.3</v>
          </cell>
          <cell r="E18">
            <v>24.916666666666668</v>
          </cell>
          <cell r="F18">
            <v>37</v>
          </cell>
          <cell r="G18">
            <v>13</v>
          </cell>
          <cell r="H18">
            <v>23.759999999999998</v>
          </cell>
          <cell r="I18" t="str">
            <v>NE</v>
          </cell>
          <cell r="J18">
            <v>39.96</v>
          </cell>
          <cell r="K18">
            <v>0</v>
          </cell>
        </row>
        <row r="19">
          <cell r="B19">
            <v>26.308333333333341</v>
          </cell>
          <cell r="C19">
            <v>33.200000000000003</v>
          </cell>
          <cell r="D19">
            <v>20.6</v>
          </cell>
          <cell r="E19">
            <v>39.833333333333336</v>
          </cell>
          <cell r="F19">
            <v>64</v>
          </cell>
          <cell r="G19">
            <v>22</v>
          </cell>
          <cell r="H19">
            <v>13.68</v>
          </cell>
          <cell r="I19" t="str">
            <v>NO</v>
          </cell>
          <cell r="J19">
            <v>32.76</v>
          </cell>
          <cell r="K19">
            <v>0</v>
          </cell>
        </row>
        <row r="20">
          <cell r="B20">
            <v>26.479166666666668</v>
          </cell>
          <cell r="C20">
            <v>32.1</v>
          </cell>
          <cell r="D20">
            <v>22.1</v>
          </cell>
          <cell r="E20">
            <v>50.583333333333336</v>
          </cell>
          <cell r="F20">
            <v>66</v>
          </cell>
          <cell r="G20">
            <v>35</v>
          </cell>
          <cell r="H20">
            <v>16.2</v>
          </cell>
          <cell r="I20" t="str">
            <v>NO</v>
          </cell>
          <cell r="J20">
            <v>36.36</v>
          </cell>
          <cell r="K20">
            <v>0</v>
          </cell>
        </row>
        <row r="21">
          <cell r="B21">
            <v>15.883333333333331</v>
          </cell>
          <cell r="C21">
            <v>24.7</v>
          </cell>
          <cell r="D21">
            <v>12.8</v>
          </cell>
          <cell r="E21">
            <v>84.25</v>
          </cell>
          <cell r="F21">
            <v>94</v>
          </cell>
          <cell r="G21">
            <v>65</v>
          </cell>
          <cell r="H21">
            <v>14.04</v>
          </cell>
          <cell r="I21" t="str">
            <v>S</v>
          </cell>
          <cell r="J21">
            <v>38.159999999999997</v>
          </cell>
          <cell r="K21">
            <v>13.999999999999998</v>
          </cell>
        </row>
        <row r="22">
          <cell r="B22">
            <v>14.704166666666667</v>
          </cell>
          <cell r="C22">
            <v>20.9</v>
          </cell>
          <cell r="D22">
            <v>10.1</v>
          </cell>
          <cell r="E22">
            <v>70.125</v>
          </cell>
          <cell r="F22">
            <v>84</v>
          </cell>
          <cell r="G22">
            <v>51</v>
          </cell>
          <cell r="H22">
            <v>23.400000000000002</v>
          </cell>
          <cell r="I22" t="str">
            <v>SE</v>
          </cell>
          <cell r="J22">
            <v>40.680000000000007</v>
          </cell>
          <cell r="K22">
            <v>0</v>
          </cell>
        </row>
        <row r="23">
          <cell r="B23">
            <v>20.533333333333335</v>
          </cell>
          <cell r="C23">
            <v>30</v>
          </cell>
          <cell r="D23">
            <v>14.8</v>
          </cell>
          <cell r="E23">
            <v>64.541666666666671</v>
          </cell>
          <cell r="F23">
            <v>85</v>
          </cell>
          <cell r="G23">
            <v>40</v>
          </cell>
          <cell r="H23">
            <v>15.48</v>
          </cell>
          <cell r="I23" t="str">
            <v>SE</v>
          </cell>
          <cell r="J23">
            <v>27</v>
          </cell>
          <cell r="K23">
            <v>0</v>
          </cell>
        </row>
        <row r="24">
          <cell r="B24">
            <v>28.000000000000004</v>
          </cell>
          <cell r="C24">
            <v>36.1</v>
          </cell>
          <cell r="D24">
            <v>22.5</v>
          </cell>
          <cell r="E24">
            <v>54.125</v>
          </cell>
          <cell r="F24">
            <v>74</v>
          </cell>
          <cell r="G24">
            <v>30</v>
          </cell>
          <cell r="H24">
            <v>21.240000000000002</v>
          </cell>
          <cell r="I24" t="str">
            <v>NE</v>
          </cell>
          <cell r="J24">
            <v>46.440000000000005</v>
          </cell>
          <cell r="K24">
            <v>0</v>
          </cell>
        </row>
        <row r="25">
          <cell r="B25">
            <v>29.216666666666665</v>
          </cell>
          <cell r="C25">
            <v>35.200000000000003</v>
          </cell>
          <cell r="D25">
            <v>22.2</v>
          </cell>
          <cell r="E25">
            <v>49.708333333333336</v>
          </cell>
          <cell r="F25">
            <v>75</v>
          </cell>
          <cell r="G25">
            <v>31</v>
          </cell>
          <cell r="H25">
            <v>25.56</v>
          </cell>
          <cell r="I25" t="str">
            <v>NO</v>
          </cell>
          <cell r="J25">
            <v>50.04</v>
          </cell>
          <cell r="K25">
            <v>0</v>
          </cell>
        </row>
        <row r="26">
          <cell r="C26">
            <v>35.200000000000003</v>
          </cell>
          <cell r="D26">
            <v>21.7</v>
          </cell>
          <cell r="F26">
            <v>93</v>
          </cell>
          <cell r="G26">
            <v>31</v>
          </cell>
          <cell r="H26">
            <v>25.2</v>
          </cell>
          <cell r="I26" t="str">
            <v>NO</v>
          </cell>
          <cell r="J26">
            <v>54.36</v>
          </cell>
          <cell r="K26">
            <v>7</v>
          </cell>
        </row>
        <row r="27">
          <cell r="B27">
            <v>16.929166666666667</v>
          </cell>
          <cell r="C27">
            <v>23.1</v>
          </cell>
          <cell r="D27">
            <v>14.5</v>
          </cell>
          <cell r="E27">
            <v>86.041666666666671</v>
          </cell>
          <cell r="F27">
            <v>95</v>
          </cell>
          <cell r="G27">
            <v>75</v>
          </cell>
          <cell r="H27">
            <v>24.12</v>
          </cell>
          <cell r="I27" t="str">
            <v>S</v>
          </cell>
          <cell r="J27">
            <v>38.519999999999996</v>
          </cell>
          <cell r="K27">
            <v>18.8</v>
          </cell>
        </row>
        <row r="28">
          <cell r="B28">
            <v>14.462499999999999</v>
          </cell>
          <cell r="C28">
            <v>19.8</v>
          </cell>
          <cell r="D28">
            <v>11.5</v>
          </cell>
          <cell r="E28">
            <v>63.75</v>
          </cell>
          <cell r="F28">
            <v>93</v>
          </cell>
          <cell r="G28">
            <v>22</v>
          </cell>
          <cell r="H28">
            <v>20.88</v>
          </cell>
          <cell r="I28" t="str">
            <v>S</v>
          </cell>
          <cell r="J28">
            <v>48.6</v>
          </cell>
          <cell r="K28">
            <v>0</v>
          </cell>
        </row>
        <row r="29">
          <cell r="B29">
            <v>13.570833333333331</v>
          </cell>
          <cell r="C29">
            <v>22.5</v>
          </cell>
          <cell r="D29">
            <v>5.6</v>
          </cell>
          <cell r="E29">
            <v>51.041666666666664</v>
          </cell>
          <cell r="F29">
            <v>79</v>
          </cell>
          <cell r="G29">
            <v>22</v>
          </cell>
          <cell r="H29">
            <v>16.2</v>
          </cell>
          <cell r="I29" t="str">
            <v>SE</v>
          </cell>
          <cell r="J29">
            <v>34.56</v>
          </cell>
          <cell r="K29">
            <v>0</v>
          </cell>
        </row>
        <row r="30">
          <cell r="B30">
            <v>18.787500000000001</v>
          </cell>
          <cell r="C30">
            <v>28.8</v>
          </cell>
          <cell r="D30">
            <v>8.8000000000000007</v>
          </cell>
          <cell r="E30">
            <v>49.458333333333336</v>
          </cell>
          <cell r="F30">
            <v>82</v>
          </cell>
          <cell r="G30">
            <v>25</v>
          </cell>
          <cell r="H30">
            <v>17.28</v>
          </cell>
          <cell r="I30" t="str">
            <v>SE</v>
          </cell>
          <cell r="J30">
            <v>36.72</v>
          </cell>
          <cell r="K30">
            <v>0</v>
          </cell>
        </row>
        <row r="31">
          <cell r="B31">
            <v>24.345833333333331</v>
          </cell>
          <cell r="C31">
            <v>34</v>
          </cell>
          <cell r="D31">
            <v>15.4</v>
          </cell>
          <cell r="E31">
            <v>40.375</v>
          </cell>
          <cell r="F31">
            <v>61</v>
          </cell>
          <cell r="G31">
            <v>23</v>
          </cell>
          <cell r="H31">
            <v>23.040000000000003</v>
          </cell>
          <cell r="I31" t="str">
            <v>NE</v>
          </cell>
          <cell r="J31">
            <v>37.080000000000005</v>
          </cell>
          <cell r="K31">
            <v>0</v>
          </cell>
        </row>
        <row r="32">
          <cell r="B32">
            <v>28.258333333333329</v>
          </cell>
          <cell r="C32">
            <v>35.799999999999997</v>
          </cell>
          <cell r="D32">
            <v>20.9</v>
          </cell>
          <cell r="E32">
            <v>39.291666666666664</v>
          </cell>
          <cell r="F32">
            <v>61</v>
          </cell>
          <cell r="G32">
            <v>26</v>
          </cell>
          <cell r="H32">
            <v>16.920000000000002</v>
          </cell>
          <cell r="I32" t="str">
            <v>NE</v>
          </cell>
          <cell r="J32">
            <v>39.6</v>
          </cell>
          <cell r="K32">
            <v>0</v>
          </cell>
        </row>
        <row r="33">
          <cell r="B33">
            <v>23.987500000000001</v>
          </cell>
          <cell r="C33">
            <v>30.9</v>
          </cell>
          <cell r="D33">
            <v>18.7</v>
          </cell>
          <cell r="E33">
            <v>70.208333333333329</v>
          </cell>
          <cell r="F33">
            <v>89</v>
          </cell>
          <cell r="G33">
            <v>43</v>
          </cell>
          <cell r="H33">
            <v>15.840000000000002</v>
          </cell>
          <cell r="I33" t="str">
            <v>NO</v>
          </cell>
          <cell r="J33">
            <v>36</v>
          </cell>
          <cell r="K33">
            <v>3.6</v>
          </cell>
        </row>
        <row r="34">
          <cell r="B34">
            <v>22.650000000000002</v>
          </cell>
          <cell r="C34">
            <v>29.3</v>
          </cell>
          <cell r="D34">
            <v>18.600000000000001</v>
          </cell>
          <cell r="E34">
            <v>80.875</v>
          </cell>
          <cell r="F34">
            <v>94</v>
          </cell>
          <cell r="G34">
            <v>58</v>
          </cell>
          <cell r="H34">
            <v>17.28</v>
          </cell>
          <cell r="I34" t="str">
            <v>NE</v>
          </cell>
          <cell r="J34">
            <v>43.2</v>
          </cell>
          <cell r="K34">
            <v>19.399999999999999</v>
          </cell>
        </row>
        <row r="35">
          <cell r="I35" t="str">
            <v>NE</v>
          </cell>
        </row>
      </sheetData>
      <sheetData sheetId="9">
        <row r="5">
          <cell r="B5">
            <v>18.774999999999995</v>
          </cell>
        </row>
      </sheetData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26.908333333333331</v>
          </cell>
          <cell r="C5">
            <v>34.5</v>
          </cell>
          <cell r="D5">
            <v>21.3</v>
          </cell>
          <cell r="E5">
            <v>45.875</v>
          </cell>
          <cell r="F5">
            <v>64</v>
          </cell>
          <cell r="G5">
            <v>25</v>
          </cell>
          <cell r="H5">
            <v>25.2</v>
          </cell>
          <cell r="I5" t="str">
            <v>L</v>
          </cell>
          <cell r="J5">
            <v>37.440000000000005</v>
          </cell>
          <cell r="K5">
            <v>0</v>
          </cell>
        </row>
        <row r="6">
          <cell r="C6">
            <v>34.200000000000003</v>
          </cell>
          <cell r="D6">
            <v>20.399999999999999</v>
          </cell>
          <cell r="F6">
            <v>94</v>
          </cell>
          <cell r="G6">
            <v>28</v>
          </cell>
          <cell r="H6">
            <v>36.72</v>
          </cell>
          <cell r="I6" t="str">
            <v>L</v>
          </cell>
          <cell r="J6">
            <v>50.76</v>
          </cell>
          <cell r="K6">
            <v>6</v>
          </cell>
        </row>
        <row r="7">
          <cell r="B7">
            <v>20.508333333333336</v>
          </cell>
          <cell r="C7">
            <v>25.6</v>
          </cell>
          <cell r="D7">
            <v>18.100000000000001</v>
          </cell>
          <cell r="E7">
            <v>86.583333333333329</v>
          </cell>
          <cell r="F7">
            <v>97</v>
          </cell>
          <cell r="G7">
            <v>63</v>
          </cell>
          <cell r="H7">
            <v>32.04</v>
          </cell>
          <cell r="I7" t="str">
            <v>NE</v>
          </cell>
          <cell r="J7">
            <v>50.76</v>
          </cell>
          <cell r="K7">
            <v>16.8</v>
          </cell>
        </row>
        <row r="8">
          <cell r="B8">
            <v>21.620833333333334</v>
          </cell>
          <cell r="C8">
            <v>28.4</v>
          </cell>
          <cell r="D8">
            <v>17</v>
          </cell>
          <cell r="E8">
            <v>79.166666666666671</v>
          </cell>
          <cell r="F8">
            <v>98</v>
          </cell>
          <cell r="G8">
            <v>43</v>
          </cell>
          <cell r="H8">
            <v>15.840000000000002</v>
          </cell>
          <cell r="I8" t="str">
            <v>SE</v>
          </cell>
          <cell r="J8">
            <v>27.720000000000002</v>
          </cell>
          <cell r="K8">
            <v>0.2</v>
          </cell>
        </row>
        <row r="9">
          <cell r="B9">
            <v>24.816666666666663</v>
          </cell>
          <cell r="C9">
            <v>32.4</v>
          </cell>
          <cell r="D9">
            <v>17.899999999999999</v>
          </cell>
          <cell r="E9">
            <v>57.833333333333336</v>
          </cell>
          <cell r="F9">
            <v>84</v>
          </cell>
          <cell r="G9">
            <v>31</v>
          </cell>
          <cell r="H9">
            <v>27.720000000000002</v>
          </cell>
          <cell r="I9" t="str">
            <v>L</v>
          </cell>
          <cell r="J9">
            <v>39.96</v>
          </cell>
          <cell r="K9">
            <v>0</v>
          </cell>
        </row>
        <row r="10">
          <cell r="B10">
            <v>26</v>
          </cell>
          <cell r="C10">
            <v>35</v>
          </cell>
          <cell r="D10">
            <v>19.899999999999999</v>
          </cell>
          <cell r="E10">
            <v>51.583333333333336</v>
          </cell>
          <cell r="F10">
            <v>72</v>
          </cell>
          <cell r="G10">
            <v>28</v>
          </cell>
          <cell r="H10">
            <v>30.6</v>
          </cell>
          <cell r="I10" t="str">
            <v>SE</v>
          </cell>
          <cell r="J10">
            <v>61.2</v>
          </cell>
          <cell r="K10">
            <v>0.2</v>
          </cell>
        </row>
        <row r="11">
          <cell r="B11">
            <v>25.291666666666668</v>
          </cell>
          <cell r="C11">
            <v>31.7</v>
          </cell>
          <cell r="D11">
            <v>20.3</v>
          </cell>
          <cell r="E11">
            <v>60.041666666666664</v>
          </cell>
          <cell r="F11">
            <v>84</v>
          </cell>
          <cell r="G11">
            <v>40</v>
          </cell>
          <cell r="H11">
            <v>23.040000000000003</v>
          </cell>
          <cell r="I11" t="str">
            <v>L</v>
          </cell>
          <cell r="J11">
            <v>35.28</v>
          </cell>
          <cell r="K11">
            <v>0</v>
          </cell>
        </row>
        <row r="12">
          <cell r="B12">
            <v>26.516666666666669</v>
          </cell>
          <cell r="C12">
            <v>34.4</v>
          </cell>
          <cell r="D12">
            <v>19</v>
          </cell>
          <cell r="E12">
            <v>49.375</v>
          </cell>
          <cell r="F12">
            <v>79</v>
          </cell>
          <cell r="G12">
            <v>20</v>
          </cell>
          <cell r="H12">
            <v>25.2</v>
          </cell>
          <cell r="I12" t="str">
            <v>L</v>
          </cell>
          <cell r="J12">
            <v>36</v>
          </cell>
          <cell r="K12">
            <v>0</v>
          </cell>
        </row>
        <row r="13">
          <cell r="B13">
            <v>27.229166666666668</v>
          </cell>
          <cell r="C13">
            <v>35.799999999999997</v>
          </cell>
          <cell r="D13">
            <v>19.8</v>
          </cell>
          <cell r="E13">
            <v>40.333333333333336</v>
          </cell>
          <cell r="F13">
            <v>72</v>
          </cell>
          <cell r="G13">
            <v>15</v>
          </cell>
          <cell r="H13">
            <v>33.480000000000004</v>
          </cell>
          <cell r="I13" t="str">
            <v>SE</v>
          </cell>
          <cell r="J13">
            <v>43.92</v>
          </cell>
          <cell r="K13">
            <v>0</v>
          </cell>
        </row>
        <row r="14">
          <cell r="B14">
            <v>27.370833333333337</v>
          </cell>
          <cell r="C14">
            <v>34.4</v>
          </cell>
          <cell r="D14">
            <v>18.5</v>
          </cell>
          <cell r="E14">
            <v>30.166666666666668</v>
          </cell>
          <cell r="F14">
            <v>56</v>
          </cell>
          <cell r="G14">
            <v>15</v>
          </cell>
          <cell r="H14">
            <v>35.64</v>
          </cell>
          <cell r="I14" t="str">
            <v>L</v>
          </cell>
          <cell r="J14">
            <v>55.080000000000005</v>
          </cell>
          <cell r="K14">
            <v>0</v>
          </cell>
        </row>
        <row r="15">
          <cell r="B15">
            <v>26.649999999999995</v>
          </cell>
          <cell r="C15">
            <v>34.6</v>
          </cell>
          <cell r="D15">
            <v>19</v>
          </cell>
          <cell r="E15">
            <v>32.208333333333336</v>
          </cell>
          <cell r="F15">
            <v>51</v>
          </cell>
          <cell r="G15">
            <v>14</v>
          </cell>
          <cell r="H15">
            <v>37.800000000000004</v>
          </cell>
          <cell r="I15" t="str">
            <v>L</v>
          </cell>
          <cell r="J15">
            <v>55.800000000000004</v>
          </cell>
          <cell r="K15">
            <v>0</v>
          </cell>
        </row>
        <row r="16">
          <cell r="C16">
            <v>35</v>
          </cell>
          <cell r="D16">
            <v>21.4</v>
          </cell>
          <cell r="F16">
            <v>48</v>
          </cell>
          <cell r="G16">
            <v>14</v>
          </cell>
          <cell r="H16">
            <v>25.56</v>
          </cell>
          <cell r="I16" t="str">
            <v>L</v>
          </cell>
          <cell r="J16">
            <v>45.36</v>
          </cell>
          <cell r="K16">
            <v>0</v>
          </cell>
        </row>
        <row r="17">
          <cell r="B17">
            <v>27.649999999999991</v>
          </cell>
          <cell r="C17">
            <v>34.6</v>
          </cell>
          <cell r="D17">
            <v>20.2</v>
          </cell>
          <cell r="E17">
            <v>28.708333333333332</v>
          </cell>
          <cell r="F17">
            <v>48</v>
          </cell>
          <cell r="G17">
            <v>14</v>
          </cell>
          <cell r="H17">
            <v>32.04</v>
          </cell>
          <cell r="I17" t="str">
            <v>L</v>
          </cell>
          <cell r="J17">
            <v>47.88</v>
          </cell>
          <cell r="K17">
            <v>0</v>
          </cell>
        </row>
        <row r="18">
          <cell r="B18">
            <v>27.887499999999999</v>
          </cell>
          <cell r="C18">
            <v>35.5</v>
          </cell>
          <cell r="D18">
            <v>20.100000000000001</v>
          </cell>
          <cell r="E18">
            <v>27.916666666666668</v>
          </cell>
          <cell r="F18">
            <v>45</v>
          </cell>
          <cell r="G18">
            <v>13</v>
          </cell>
          <cell r="H18">
            <v>30.6</v>
          </cell>
          <cell r="I18" t="str">
            <v>L</v>
          </cell>
          <cell r="J18">
            <v>48.24</v>
          </cell>
          <cell r="K18">
            <v>0</v>
          </cell>
        </row>
        <row r="19">
          <cell r="B19">
            <v>28.170833333333331</v>
          </cell>
          <cell r="C19">
            <v>35.799999999999997</v>
          </cell>
          <cell r="D19">
            <v>21.7</v>
          </cell>
          <cell r="E19">
            <v>33.666666666666664</v>
          </cell>
          <cell r="F19">
            <v>49</v>
          </cell>
          <cell r="G19">
            <v>19</v>
          </cell>
          <cell r="H19">
            <v>30.96</v>
          </cell>
          <cell r="I19" t="str">
            <v>N</v>
          </cell>
          <cell r="J19">
            <v>45</v>
          </cell>
          <cell r="K19">
            <v>0</v>
          </cell>
        </row>
        <row r="20">
          <cell r="B20">
            <v>28.724999999999998</v>
          </cell>
          <cell r="C20">
            <v>35.299999999999997</v>
          </cell>
          <cell r="D20">
            <v>22.5</v>
          </cell>
          <cell r="E20">
            <v>43.75</v>
          </cell>
          <cell r="F20">
            <v>59</v>
          </cell>
          <cell r="G20">
            <v>29</v>
          </cell>
          <cell r="H20">
            <v>27</v>
          </cell>
          <cell r="I20" t="str">
            <v>NO</v>
          </cell>
          <cell r="J20">
            <v>46.800000000000004</v>
          </cell>
          <cell r="K20">
            <v>0</v>
          </cell>
        </row>
        <row r="21">
          <cell r="B21">
            <v>22.641666666666669</v>
          </cell>
          <cell r="C21">
            <v>28.9</v>
          </cell>
          <cell r="D21">
            <v>18.2</v>
          </cell>
          <cell r="E21">
            <v>69.625</v>
          </cell>
          <cell r="F21">
            <v>86</v>
          </cell>
          <cell r="G21">
            <v>51</v>
          </cell>
          <cell r="H21">
            <v>35.28</v>
          </cell>
          <cell r="I21" t="str">
            <v>SO</v>
          </cell>
          <cell r="J21">
            <v>49.680000000000007</v>
          </cell>
          <cell r="K21">
            <v>0</v>
          </cell>
        </row>
        <row r="22">
          <cell r="B22">
            <v>21.320833333333336</v>
          </cell>
          <cell r="C22">
            <v>30.4</v>
          </cell>
          <cell r="D22">
            <v>16</v>
          </cell>
          <cell r="E22">
            <v>66.583333333333329</v>
          </cell>
          <cell r="F22">
            <v>85</v>
          </cell>
          <cell r="G22">
            <v>37</v>
          </cell>
          <cell r="H22">
            <v>23.040000000000003</v>
          </cell>
          <cell r="I22" t="str">
            <v>S</v>
          </cell>
          <cell r="J22">
            <v>35.28</v>
          </cell>
          <cell r="K22">
            <v>0</v>
          </cell>
        </row>
        <row r="23">
          <cell r="B23">
            <v>24.708333333333329</v>
          </cell>
          <cell r="C23">
            <v>33.299999999999997</v>
          </cell>
          <cell r="D23">
            <v>19.399999999999999</v>
          </cell>
          <cell r="E23">
            <v>61.625</v>
          </cell>
          <cell r="F23">
            <v>92</v>
          </cell>
          <cell r="G23">
            <v>34</v>
          </cell>
          <cell r="H23">
            <v>28.8</v>
          </cell>
          <cell r="I23" t="str">
            <v>SE</v>
          </cell>
          <cell r="J23">
            <v>46.800000000000004</v>
          </cell>
          <cell r="K23">
            <v>5.6</v>
          </cell>
        </row>
        <row r="24">
          <cell r="B24">
            <v>27.387500000000003</v>
          </cell>
          <cell r="C24">
            <v>35.700000000000003</v>
          </cell>
          <cell r="D24">
            <v>21.1</v>
          </cell>
          <cell r="E24">
            <v>60.833333333333336</v>
          </cell>
          <cell r="F24">
            <v>90</v>
          </cell>
          <cell r="G24">
            <v>25</v>
          </cell>
          <cell r="H24">
            <v>24.840000000000003</v>
          </cell>
          <cell r="I24" t="str">
            <v>SE</v>
          </cell>
          <cell r="J24">
            <v>42.12</v>
          </cell>
          <cell r="K24">
            <v>0.2</v>
          </cell>
        </row>
        <row r="25">
          <cell r="B25">
            <v>28.845833333333331</v>
          </cell>
          <cell r="C25">
            <v>35.9</v>
          </cell>
          <cell r="D25">
            <v>23.9</v>
          </cell>
          <cell r="E25">
            <v>53.125</v>
          </cell>
          <cell r="F25">
            <v>77</v>
          </cell>
          <cell r="G25">
            <v>29</v>
          </cell>
          <cell r="H25">
            <v>30.240000000000002</v>
          </cell>
          <cell r="I25" t="str">
            <v>NO</v>
          </cell>
          <cell r="J25">
            <v>46.440000000000005</v>
          </cell>
          <cell r="K25">
            <v>0</v>
          </cell>
        </row>
        <row r="26">
          <cell r="C26">
            <v>36.4</v>
          </cell>
          <cell r="D26">
            <v>23.6</v>
          </cell>
          <cell r="F26">
            <v>65</v>
          </cell>
          <cell r="G26">
            <v>26</v>
          </cell>
          <cell r="H26">
            <v>33.119999999999997</v>
          </cell>
          <cell r="I26" t="str">
            <v>NO</v>
          </cell>
          <cell r="J26">
            <v>51.12</v>
          </cell>
          <cell r="K26">
            <v>0</v>
          </cell>
        </row>
        <row r="27">
          <cell r="B27">
            <v>21.424999999999997</v>
          </cell>
          <cell r="C27">
            <v>29.4</v>
          </cell>
          <cell r="D27">
            <v>16.3</v>
          </cell>
          <cell r="E27">
            <v>77.833333333333329</v>
          </cell>
          <cell r="F27">
            <v>92</v>
          </cell>
          <cell r="G27">
            <v>44</v>
          </cell>
          <cell r="H27">
            <v>28.8</v>
          </cell>
          <cell r="I27" t="str">
            <v>SO</v>
          </cell>
          <cell r="J27">
            <v>42.12</v>
          </cell>
          <cell r="K27">
            <v>0</v>
          </cell>
        </row>
        <row r="28">
          <cell r="B28">
            <v>16.116666666666667</v>
          </cell>
          <cell r="C28">
            <v>20.6</v>
          </cell>
          <cell r="D28">
            <v>12.4</v>
          </cell>
          <cell r="E28">
            <v>77.541666666666671</v>
          </cell>
          <cell r="F28">
            <v>98</v>
          </cell>
          <cell r="G28">
            <v>52</v>
          </cell>
          <cell r="H28">
            <v>25.56</v>
          </cell>
          <cell r="I28" t="str">
            <v>SO</v>
          </cell>
          <cell r="J28">
            <v>40.32</v>
          </cell>
          <cell r="K28">
            <v>0</v>
          </cell>
        </row>
        <row r="29">
          <cell r="B29">
            <v>17.74583333333333</v>
          </cell>
          <cell r="C29">
            <v>26.8</v>
          </cell>
          <cell r="D29">
            <v>12.4</v>
          </cell>
          <cell r="E29">
            <v>42.708333333333336</v>
          </cell>
          <cell r="F29">
            <v>74</v>
          </cell>
          <cell r="G29">
            <v>20</v>
          </cell>
          <cell r="H29">
            <v>33.840000000000003</v>
          </cell>
          <cell r="I29" t="str">
            <v>SE</v>
          </cell>
          <cell r="J29">
            <v>46.800000000000004</v>
          </cell>
          <cell r="K29">
            <v>0</v>
          </cell>
        </row>
        <row r="30">
          <cell r="B30">
            <v>22.616666666666664</v>
          </cell>
          <cell r="C30">
            <v>32.9</v>
          </cell>
          <cell r="D30">
            <v>13.3</v>
          </cell>
          <cell r="E30">
            <v>34.166666666666664</v>
          </cell>
          <cell r="F30">
            <v>54</v>
          </cell>
          <cell r="G30">
            <v>18</v>
          </cell>
          <cell r="H30">
            <v>18.36</v>
          </cell>
          <cell r="I30" t="str">
            <v>SE</v>
          </cell>
          <cell r="J30">
            <v>34.56</v>
          </cell>
          <cell r="K30">
            <v>0</v>
          </cell>
        </row>
        <row r="31">
          <cell r="B31">
            <v>27.558333333333326</v>
          </cell>
          <cell r="C31">
            <v>37</v>
          </cell>
          <cell r="D31">
            <v>16.600000000000001</v>
          </cell>
          <cell r="E31">
            <v>34.666666666666664</v>
          </cell>
          <cell r="F31">
            <v>67</v>
          </cell>
          <cell r="G31">
            <v>18</v>
          </cell>
          <cell r="H31">
            <v>20.16</v>
          </cell>
          <cell r="I31" t="str">
            <v>SE</v>
          </cell>
          <cell r="J31">
            <v>30.240000000000002</v>
          </cell>
          <cell r="K31">
            <v>0</v>
          </cell>
        </row>
        <row r="32">
          <cell r="B32">
            <v>30.224999999999998</v>
          </cell>
          <cell r="C32">
            <v>37.5</v>
          </cell>
          <cell r="D32">
            <v>22.3</v>
          </cell>
          <cell r="E32">
            <v>35.666666666666664</v>
          </cell>
          <cell r="F32">
            <v>57</v>
          </cell>
          <cell r="G32">
            <v>21</v>
          </cell>
          <cell r="H32">
            <v>23.400000000000002</v>
          </cell>
          <cell r="I32" t="str">
            <v>L</v>
          </cell>
          <cell r="J32">
            <v>44.64</v>
          </cell>
          <cell r="K32">
            <v>0</v>
          </cell>
        </row>
        <row r="33">
          <cell r="B33">
            <v>26.529166666666665</v>
          </cell>
          <cell r="C33">
            <v>33.200000000000003</v>
          </cell>
          <cell r="D33">
            <v>20</v>
          </cell>
          <cell r="E33">
            <v>65.958333333333329</v>
          </cell>
          <cell r="F33">
            <v>93</v>
          </cell>
          <cell r="G33">
            <v>37</v>
          </cell>
          <cell r="H33">
            <v>29.880000000000003</v>
          </cell>
          <cell r="I33" t="str">
            <v>L</v>
          </cell>
          <cell r="J33">
            <v>55.800000000000004</v>
          </cell>
          <cell r="K33">
            <v>20.6</v>
          </cell>
        </row>
        <row r="34">
          <cell r="B34">
            <v>23.995833333333334</v>
          </cell>
          <cell r="C34">
            <v>27.6</v>
          </cell>
          <cell r="D34">
            <v>21.1</v>
          </cell>
          <cell r="E34">
            <v>77.208333333333329</v>
          </cell>
          <cell r="F34">
            <v>93</v>
          </cell>
          <cell r="G34">
            <v>57</v>
          </cell>
          <cell r="H34">
            <v>27.720000000000002</v>
          </cell>
          <cell r="I34" t="str">
            <v>NE</v>
          </cell>
          <cell r="J34">
            <v>41.76</v>
          </cell>
          <cell r="K34">
            <v>4</v>
          </cell>
        </row>
        <row r="35">
          <cell r="I35" t="str">
            <v>L</v>
          </cell>
        </row>
      </sheetData>
      <sheetData sheetId="9">
        <row r="5">
          <cell r="B5">
            <v>23.420833333333334</v>
          </cell>
        </row>
      </sheetData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27.108333333333334</v>
          </cell>
          <cell r="C5">
            <v>37</v>
          </cell>
          <cell r="D5">
            <v>17.7</v>
          </cell>
          <cell r="E5">
            <v>38.375</v>
          </cell>
          <cell r="F5">
            <v>72</v>
          </cell>
          <cell r="G5">
            <v>17</v>
          </cell>
          <cell r="H5">
            <v>10.8</v>
          </cell>
          <cell r="I5" t="str">
            <v>NE</v>
          </cell>
          <cell r="J5">
            <v>26.28</v>
          </cell>
          <cell r="K5">
            <v>0</v>
          </cell>
        </row>
        <row r="6">
          <cell r="C6">
            <v>35.200000000000003</v>
          </cell>
          <cell r="D6">
            <v>20.3</v>
          </cell>
          <cell r="F6">
            <v>78</v>
          </cell>
          <cell r="G6">
            <v>19</v>
          </cell>
          <cell r="H6">
            <v>27</v>
          </cell>
          <cell r="I6" t="str">
            <v>S</v>
          </cell>
          <cell r="J6">
            <v>59.04</v>
          </cell>
          <cell r="K6">
            <v>0.60000000000000009</v>
          </cell>
        </row>
        <row r="7">
          <cell r="B7">
            <v>21.058333333333334</v>
          </cell>
          <cell r="C7">
            <v>27</v>
          </cell>
          <cell r="D7">
            <v>18.5</v>
          </cell>
          <cell r="E7">
            <v>80.625</v>
          </cell>
          <cell r="F7">
            <v>93</v>
          </cell>
          <cell r="G7">
            <v>54</v>
          </cell>
          <cell r="H7">
            <v>19.440000000000001</v>
          </cell>
          <cell r="I7" t="str">
            <v>NE</v>
          </cell>
          <cell r="J7">
            <v>40.680000000000007</v>
          </cell>
          <cell r="K7">
            <v>4.6000000000000014</v>
          </cell>
        </row>
        <row r="8">
          <cell r="B8">
            <v>22.7</v>
          </cell>
          <cell r="C8">
            <v>29.6</v>
          </cell>
          <cell r="D8">
            <v>18.7</v>
          </cell>
          <cell r="E8">
            <v>72.958333333333329</v>
          </cell>
          <cell r="F8">
            <v>95</v>
          </cell>
          <cell r="G8">
            <v>37</v>
          </cell>
          <cell r="H8">
            <v>10.44</v>
          </cell>
          <cell r="I8" t="str">
            <v>N</v>
          </cell>
          <cell r="J8">
            <v>30.240000000000002</v>
          </cell>
          <cell r="K8">
            <v>8.1999999999999993</v>
          </cell>
        </row>
        <row r="9">
          <cell r="B9">
            <v>23.549999999999997</v>
          </cell>
          <cell r="C9">
            <v>31.5</v>
          </cell>
          <cell r="D9">
            <v>16.899999999999999</v>
          </cell>
          <cell r="E9">
            <v>61.583333333333336</v>
          </cell>
          <cell r="F9">
            <v>91</v>
          </cell>
          <cell r="G9">
            <v>29</v>
          </cell>
          <cell r="H9">
            <v>13.32</v>
          </cell>
          <cell r="I9" t="str">
            <v>L</v>
          </cell>
          <cell r="J9">
            <v>29.16</v>
          </cell>
          <cell r="K9">
            <v>0.60000000000000009</v>
          </cell>
        </row>
        <row r="10">
          <cell r="B10">
            <v>24.666666666666668</v>
          </cell>
          <cell r="C10">
            <v>34.1</v>
          </cell>
          <cell r="D10">
            <v>17.100000000000001</v>
          </cell>
          <cell r="E10">
            <v>54.541666666666664</v>
          </cell>
          <cell r="F10">
            <v>81</v>
          </cell>
          <cell r="G10">
            <v>26</v>
          </cell>
          <cell r="H10">
            <v>10.8</v>
          </cell>
          <cell r="I10" t="str">
            <v>SE</v>
          </cell>
          <cell r="J10">
            <v>27</v>
          </cell>
          <cell r="K10">
            <v>0.2</v>
          </cell>
        </row>
        <row r="11">
          <cell r="B11">
            <v>26.145833333333332</v>
          </cell>
          <cell r="C11">
            <v>34.799999999999997</v>
          </cell>
          <cell r="D11">
            <v>18.399999999999999</v>
          </cell>
          <cell r="E11">
            <v>42.583333333333336</v>
          </cell>
          <cell r="F11">
            <v>68</v>
          </cell>
          <cell r="G11">
            <v>18</v>
          </cell>
          <cell r="H11">
            <v>15.48</v>
          </cell>
          <cell r="I11" t="str">
            <v>L</v>
          </cell>
          <cell r="J11">
            <v>34.92</v>
          </cell>
          <cell r="K11">
            <v>0</v>
          </cell>
        </row>
        <row r="12">
          <cell r="B12">
            <v>27.108333333333331</v>
          </cell>
          <cell r="C12">
            <v>34.700000000000003</v>
          </cell>
          <cell r="D12">
            <v>19.899999999999999</v>
          </cell>
          <cell r="E12">
            <v>44.125</v>
          </cell>
          <cell r="F12">
            <v>72</v>
          </cell>
          <cell r="G12">
            <v>24</v>
          </cell>
          <cell r="H12">
            <v>14.76</v>
          </cell>
          <cell r="I12" t="str">
            <v>NE</v>
          </cell>
          <cell r="J12">
            <v>27</v>
          </cell>
          <cell r="K12">
            <v>0</v>
          </cell>
        </row>
        <row r="13">
          <cell r="B13">
            <v>26.486956521739131</v>
          </cell>
          <cell r="C13">
            <v>35.5</v>
          </cell>
          <cell r="D13">
            <v>18.100000000000001</v>
          </cell>
          <cell r="E13">
            <v>48.913043478260867</v>
          </cell>
          <cell r="F13">
            <v>82</v>
          </cell>
          <cell r="G13">
            <v>18</v>
          </cell>
          <cell r="H13">
            <v>9</v>
          </cell>
          <cell r="I13" t="str">
            <v>L</v>
          </cell>
          <cell r="J13">
            <v>28.8</v>
          </cell>
          <cell r="K13">
            <v>0</v>
          </cell>
        </row>
        <row r="14">
          <cell r="B14">
            <v>26.245833333333334</v>
          </cell>
          <cell r="C14">
            <v>35.9</v>
          </cell>
          <cell r="D14">
            <v>18</v>
          </cell>
          <cell r="E14">
            <v>40.125</v>
          </cell>
          <cell r="F14">
            <v>63</v>
          </cell>
          <cell r="G14">
            <v>14</v>
          </cell>
          <cell r="H14">
            <v>14.04</v>
          </cell>
          <cell r="I14" t="str">
            <v>NE</v>
          </cell>
          <cell r="J14">
            <v>31.680000000000003</v>
          </cell>
          <cell r="K14">
            <v>0</v>
          </cell>
        </row>
        <row r="15">
          <cell r="B15">
            <v>26.491666666666671</v>
          </cell>
          <cell r="C15">
            <v>35</v>
          </cell>
          <cell r="D15">
            <v>18.3</v>
          </cell>
          <cell r="E15">
            <v>41.083333333333336</v>
          </cell>
          <cell r="F15">
            <v>71</v>
          </cell>
          <cell r="G15">
            <v>18</v>
          </cell>
          <cell r="H15">
            <v>12.96</v>
          </cell>
          <cell r="I15" t="str">
            <v>NE</v>
          </cell>
          <cell r="J15">
            <v>27</v>
          </cell>
          <cell r="K15">
            <v>0</v>
          </cell>
        </row>
        <row r="16">
          <cell r="C16">
            <v>35.200000000000003</v>
          </cell>
          <cell r="D16">
            <v>19.100000000000001</v>
          </cell>
          <cell r="F16">
            <v>69</v>
          </cell>
          <cell r="G16">
            <v>15</v>
          </cell>
          <cell r="H16">
            <v>16.2</v>
          </cell>
          <cell r="I16" t="str">
            <v>NE</v>
          </cell>
          <cell r="J16">
            <v>38.159999999999997</v>
          </cell>
          <cell r="K16">
            <v>0</v>
          </cell>
        </row>
        <row r="17">
          <cell r="B17">
            <v>26.470833333333331</v>
          </cell>
          <cell r="C17">
            <v>35</v>
          </cell>
          <cell r="D17">
            <v>19.2</v>
          </cell>
          <cell r="E17">
            <v>38.5</v>
          </cell>
          <cell r="F17">
            <v>67</v>
          </cell>
          <cell r="G17">
            <v>14</v>
          </cell>
          <cell r="H17">
            <v>14.04</v>
          </cell>
          <cell r="I17" t="str">
            <v>NE</v>
          </cell>
          <cell r="J17">
            <v>39.24</v>
          </cell>
          <cell r="K17">
            <v>0</v>
          </cell>
        </row>
        <row r="18">
          <cell r="B18">
            <v>27.662499999999998</v>
          </cell>
          <cell r="C18">
            <v>36</v>
          </cell>
          <cell r="D18">
            <v>21.1</v>
          </cell>
          <cell r="E18">
            <v>33.416666666666664</v>
          </cell>
          <cell r="F18">
            <v>59</v>
          </cell>
          <cell r="G18">
            <v>15</v>
          </cell>
          <cell r="H18">
            <v>15.840000000000002</v>
          </cell>
          <cell r="I18" t="str">
            <v>NE</v>
          </cell>
          <cell r="J18">
            <v>32.76</v>
          </cell>
          <cell r="K18">
            <v>0</v>
          </cell>
        </row>
        <row r="19">
          <cell r="B19">
            <v>28.074999999999999</v>
          </cell>
          <cell r="C19">
            <v>37.200000000000003</v>
          </cell>
          <cell r="D19">
            <v>20.8</v>
          </cell>
          <cell r="E19">
            <v>39.791666666666664</v>
          </cell>
          <cell r="F19">
            <v>68</v>
          </cell>
          <cell r="G19">
            <v>18</v>
          </cell>
          <cell r="H19">
            <v>12.24</v>
          </cell>
          <cell r="I19" t="str">
            <v>NE</v>
          </cell>
          <cell r="J19">
            <v>29.52</v>
          </cell>
          <cell r="K19">
            <v>0</v>
          </cell>
        </row>
        <row r="20">
          <cell r="B20">
            <v>29.241666666666664</v>
          </cell>
          <cell r="C20">
            <v>38.1</v>
          </cell>
          <cell r="D20">
            <v>22.5</v>
          </cell>
          <cell r="E20">
            <v>41.5</v>
          </cell>
          <cell r="F20">
            <v>89</v>
          </cell>
          <cell r="G20">
            <v>19</v>
          </cell>
          <cell r="H20">
            <v>16.2</v>
          </cell>
          <cell r="I20" t="str">
            <v>NO</v>
          </cell>
          <cell r="J20">
            <v>54</v>
          </cell>
          <cell r="K20">
            <v>0.6</v>
          </cell>
        </row>
        <row r="21">
          <cell r="B21">
            <v>19.779166666666665</v>
          </cell>
          <cell r="C21">
            <v>23.5</v>
          </cell>
          <cell r="D21">
            <v>15.8</v>
          </cell>
          <cell r="E21">
            <v>88.458333333333329</v>
          </cell>
          <cell r="F21">
            <v>96</v>
          </cell>
          <cell r="G21">
            <v>78</v>
          </cell>
          <cell r="H21">
            <v>14.76</v>
          </cell>
          <cell r="I21" t="str">
            <v>SO</v>
          </cell>
          <cell r="J21">
            <v>34.56</v>
          </cell>
          <cell r="K21">
            <v>2.5999999999999996</v>
          </cell>
        </row>
        <row r="22">
          <cell r="B22">
            <v>18.3125</v>
          </cell>
          <cell r="C22">
            <v>26.1</v>
          </cell>
          <cell r="D22">
            <v>13.2</v>
          </cell>
          <cell r="E22">
            <v>74.958333333333329</v>
          </cell>
          <cell r="F22">
            <v>93</v>
          </cell>
          <cell r="G22">
            <v>53</v>
          </cell>
          <cell r="H22">
            <v>7.5600000000000005</v>
          </cell>
          <cell r="I22" t="str">
            <v>SO</v>
          </cell>
          <cell r="J22">
            <v>17.28</v>
          </cell>
          <cell r="K22">
            <v>1.5999999999999999</v>
          </cell>
        </row>
        <row r="23">
          <cell r="B23">
            <v>23.908333333333331</v>
          </cell>
          <cell r="C23">
            <v>31.9</v>
          </cell>
          <cell r="D23">
            <v>18.7</v>
          </cell>
          <cell r="E23">
            <v>66.541666666666671</v>
          </cell>
          <cell r="F23">
            <v>85</v>
          </cell>
          <cell r="G23">
            <v>42</v>
          </cell>
          <cell r="H23">
            <v>9.7200000000000006</v>
          </cell>
          <cell r="I23" t="str">
            <v>S</v>
          </cell>
          <cell r="J23">
            <v>27</v>
          </cell>
          <cell r="K23">
            <v>0</v>
          </cell>
        </row>
        <row r="24">
          <cell r="B24">
            <v>28.191666666666666</v>
          </cell>
          <cell r="C24">
            <v>37.299999999999997</v>
          </cell>
          <cell r="D24">
            <v>22</v>
          </cell>
          <cell r="E24">
            <v>55.666666666666664</v>
          </cell>
          <cell r="F24">
            <v>82</v>
          </cell>
          <cell r="G24">
            <v>24</v>
          </cell>
          <cell r="H24">
            <v>15.840000000000002</v>
          </cell>
          <cell r="I24" t="str">
            <v>NE</v>
          </cell>
          <cell r="J24">
            <v>34.56</v>
          </cell>
          <cell r="K24">
            <v>0</v>
          </cell>
        </row>
        <row r="25">
          <cell r="B25">
            <v>29.650000000000006</v>
          </cell>
          <cell r="C25">
            <v>38.4</v>
          </cell>
          <cell r="D25">
            <v>23.8</v>
          </cell>
          <cell r="E25">
            <v>48.125</v>
          </cell>
          <cell r="F25">
            <v>66</v>
          </cell>
          <cell r="G25">
            <v>27</v>
          </cell>
          <cell r="H25">
            <v>19.8</v>
          </cell>
          <cell r="I25" t="str">
            <v>N</v>
          </cell>
          <cell r="J25">
            <v>42.12</v>
          </cell>
          <cell r="K25">
            <v>0</v>
          </cell>
        </row>
        <row r="26">
          <cell r="C26">
            <v>38.4</v>
          </cell>
          <cell r="D26">
            <v>23.8</v>
          </cell>
          <cell r="F26">
            <v>82</v>
          </cell>
          <cell r="G26">
            <v>23</v>
          </cell>
          <cell r="H26">
            <v>20.52</v>
          </cell>
          <cell r="I26" t="str">
            <v>N</v>
          </cell>
          <cell r="J26">
            <v>48.24</v>
          </cell>
          <cell r="K26">
            <v>0</v>
          </cell>
        </row>
        <row r="27">
          <cell r="B27">
            <v>24.362500000000001</v>
          </cell>
          <cell r="C27">
            <v>33</v>
          </cell>
          <cell r="D27">
            <v>20.3</v>
          </cell>
          <cell r="E27">
            <v>70.083333333333329</v>
          </cell>
          <cell r="F27">
            <v>84</v>
          </cell>
          <cell r="G27">
            <v>33</v>
          </cell>
          <cell r="H27">
            <v>17.28</v>
          </cell>
          <cell r="I27" t="str">
            <v>SO</v>
          </cell>
          <cell r="J27">
            <v>42.480000000000004</v>
          </cell>
          <cell r="K27">
            <v>0</v>
          </cell>
        </row>
        <row r="28">
          <cell r="B28">
            <v>18.337499999999999</v>
          </cell>
          <cell r="C28">
            <v>22</v>
          </cell>
          <cell r="D28">
            <v>15.5</v>
          </cell>
          <cell r="E28">
            <v>69.875</v>
          </cell>
          <cell r="F28">
            <v>91</v>
          </cell>
          <cell r="G28">
            <v>37</v>
          </cell>
          <cell r="H28">
            <v>15.120000000000001</v>
          </cell>
          <cell r="I28" t="str">
            <v>SO</v>
          </cell>
          <cell r="J28">
            <v>33.480000000000004</v>
          </cell>
          <cell r="K28">
            <v>0</v>
          </cell>
        </row>
        <row r="29">
          <cell r="B29">
            <v>17.083333333333332</v>
          </cell>
          <cell r="C29">
            <v>25</v>
          </cell>
          <cell r="D29">
            <v>10.5</v>
          </cell>
          <cell r="E29">
            <v>41.791666666666664</v>
          </cell>
          <cell r="F29">
            <v>67</v>
          </cell>
          <cell r="G29">
            <v>20</v>
          </cell>
          <cell r="H29">
            <v>10.08</v>
          </cell>
          <cell r="I29" t="str">
            <v>SO</v>
          </cell>
          <cell r="J29">
            <v>26.28</v>
          </cell>
          <cell r="K29">
            <v>0</v>
          </cell>
        </row>
        <row r="30">
          <cell r="B30">
            <v>20.962500000000002</v>
          </cell>
          <cell r="C30">
            <v>29.6</v>
          </cell>
          <cell r="D30">
            <v>13.4</v>
          </cell>
          <cell r="E30">
            <v>43.666666666666664</v>
          </cell>
          <cell r="F30">
            <v>70</v>
          </cell>
          <cell r="G30">
            <v>23</v>
          </cell>
          <cell r="H30">
            <v>10.8</v>
          </cell>
          <cell r="I30" t="str">
            <v>SE</v>
          </cell>
          <cell r="J30">
            <v>26.64</v>
          </cell>
          <cell r="K30">
            <v>0</v>
          </cell>
        </row>
        <row r="31">
          <cell r="B31">
            <v>22.895833333333339</v>
          </cell>
          <cell r="C31">
            <v>33.299999999999997</v>
          </cell>
          <cell r="D31">
            <v>14.7</v>
          </cell>
          <cell r="E31">
            <v>44.625</v>
          </cell>
          <cell r="F31">
            <v>71</v>
          </cell>
          <cell r="G31">
            <v>23</v>
          </cell>
          <cell r="H31">
            <v>8.64</v>
          </cell>
          <cell r="I31" t="str">
            <v>SE</v>
          </cell>
          <cell r="J31">
            <v>23.040000000000003</v>
          </cell>
          <cell r="K31">
            <v>0</v>
          </cell>
        </row>
        <row r="32">
          <cell r="B32">
            <v>26.529166666666665</v>
          </cell>
          <cell r="C32">
            <v>37.299999999999997</v>
          </cell>
          <cell r="D32">
            <v>18.5</v>
          </cell>
          <cell r="E32">
            <v>44.125</v>
          </cell>
          <cell r="F32">
            <v>69</v>
          </cell>
          <cell r="G32">
            <v>23</v>
          </cell>
          <cell r="H32">
            <v>6.12</v>
          </cell>
          <cell r="I32" t="str">
            <v>SE</v>
          </cell>
          <cell r="J32">
            <v>21.96</v>
          </cell>
          <cell r="K32">
            <v>0</v>
          </cell>
        </row>
        <row r="33">
          <cell r="B33">
            <v>23.012499999999999</v>
          </cell>
          <cell r="C33">
            <v>30.7</v>
          </cell>
          <cell r="D33">
            <v>17.2</v>
          </cell>
          <cell r="E33">
            <v>71.291666666666671</v>
          </cell>
          <cell r="F33">
            <v>94</v>
          </cell>
          <cell r="G33">
            <v>39</v>
          </cell>
          <cell r="H33">
            <v>18.720000000000002</v>
          </cell>
          <cell r="I33" t="str">
            <v>NE</v>
          </cell>
          <cell r="J33">
            <v>42.12</v>
          </cell>
          <cell r="K33">
            <v>18.400000000000002</v>
          </cell>
        </row>
        <row r="34">
          <cell r="B34">
            <v>23.266666666666666</v>
          </cell>
          <cell r="C34">
            <v>28</v>
          </cell>
          <cell r="D34">
            <v>20.3</v>
          </cell>
          <cell r="E34">
            <v>79.875</v>
          </cell>
          <cell r="F34">
            <v>91</v>
          </cell>
          <cell r="G34">
            <v>57</v>
          </cell>
          <cell r="H34">
            <v>12.6</v>
          </cell>
          <cell r="I34" t="str">
            <v>NE</v>
          </cell>
          <cell r="J34">
            <v>33.840000000000003</v>
          </cell>
          <cell r="K34">
            <v>0.4</v>
          </cell>
        </row>
        <row r="35">
          <cell r="I35" t="str">
            <v>NE</v>
          </cell>
        </row>
      </sheetData>
      <sheetData sheetId="9">
        <row r="5">
          <cell r="B5">
            <v>23.383333333333336</v>
          </cell>
        </row>
      </sheetData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26.754166666666663</v>
          </cell>
          <cell r="C5">
            <v>36.9</v>
          </cell>
          <cell r="D5">
            <v>17.5</v>
          </cell>
          <cell r="E5">
            <v>58.583333333333336</v>
          </cell>
          <cell r="F5">
            <v>88</v>
          </cell>
          <cell r="G5">
            <v>29</v>
          </cell>
          <cell r="H5">
            <v>13.32</v>
          </cell>
          <cell r="I5" t="str">
            <v>SE</v>
          </cell>
          <cell r="J5">
            <v>31.680000000000003</v>
          </cell>
          <cell r="K5">
            <v>0</v>
          </cell>
        </row>
        <row r="6">
          <cell r="C6">
            <v>30.2</v>
          </cell>
          <cell r="D6">
            <v>20</v>
          </cell>
          <cell r="F6">
            <v>95</v>
          </cell>
          <cell r="G6">
            <v>44</v>
          </cell>
          <cell r="H6">
            <v>16.2</v>
          </cell>
          <cell r="I6" t="str">
            <v>L</v>
          </cell>
          <cell r="J6">
            <v>46.440000000000005</v>
          </cell>
          <cell r="K6">
            <v>18.200000000000003</v>
          </cell>
        </row>
        <row r="7">
          <cell r="B7">
            <v>21.55416666666666</v>
          </cell>
          <cell r="C7">
            <v>26.6</v>
          </cell>
          <cell r="D7">
            <v>17.100000000000001</v>
          </cell>
          <cell r="E7">
            <v>81.791666666666671</v>
          </cell>
          <cell r="F7">
            <v>97</v>
          </cell>
          <cell r="G7">
            <v>64</v>
          </cell>
          <cell r="H7">
            <v>13.68</v>
          </cell>
          <cell r="I7" t="str">
            <v>NO</v>
          </cell>
          <cell r="J7">
            <v>43.2</v>
          </cell>
          <cell r="K7">
            <v>0.4</v>
          </cell>
        </row>
        <row r="8">
          <cell r="B8">
            <v>23.316666666666666</v>
          </cell>
          <cell r="C8">
            <v>31.5</v>
          </cell>
          <cell r="D8">
            <v>17.2</v>
          </cell>
          <cell r="E8">
            <v>75.166666666666671</v>
          </cell>
          <cell r="F8">
            <v>98</v>
          </cell>
          <cell r="G8">
            <v>39</v>
          </cell>
          <cell r="H8">
            <v>6.84</v>
          </cell>
          <cell r="I8" t="str">
            <v>S</v>
          </cell>
          <cell r="J8">
            <v>21.6</v>
          </cell>
          <cell r="K8">
            <v>0.2</v>
          </cell>
        </row>
        <row r="9">
          <cell r="B9">
            <v>25.041666666666668</v>
          </cell>
          <cell r="C9">
            <v>33.5</v>
          </cell>
          <cell r="D9">
            <v>17.8</v>
          </cell>
          <cell r="E9">
            <v>61.791666666666664</v>
          </cell>
          <cell r="F9">
            <v>96</v>
          </cell>
          <cell r="G9">
            <v>27</v>
          </cell>
          <cell r="H9">
            <v>12.96</v>
          </cell>
          <cell r="I9" t="str">
            <v>SE</v>
          </cell>
          <cell r="J9">
            <v>29.16</v>
          </cell>
          <cell r="K9">
            <v>0</v>
          </cell>
        </row>
        <row r="10">
          <cell r="B10">
            <v>26.345833333333335</v>
          </cell>
          <cell r="C10">
            <v>36.200000000000003</v>
          </cell>
          <cell r="D10">
            <v>19.899999999999999</v>
          </cell>
          <cell r="E10">
            <v>50.625</v>
          </cell>
          <cell r="F10">
            <v>78</v>
          </cell>
          <cell r="G10">
            <v>21</v>
          </cell>
          <cell r="H10">
            <v>12.6</v>
          </cell>
          <cell r="I10" t="str">
            <v>SE</v>
          </cell>
          <cell r="J10">
            <v>23.759999999999998</v>
          </cell>
          <cell r="K10">
            <v>0</v>
          </cell>
        </row>
        <row r="11">
          <cell r="B11">
            <v>26.858333333333334</v>
          </cell>
          <cell r="C11">
            <v>36.700000000000003</v>
          </cell>
          <cell r="D11">
            <v>19.100000000000001</v>
          </cell>
          <cell r="E11">
            <v>55.166666666666664</v>
          </cell>
          <cell r="F11">
            <v>86</v>
          </cell>
          <cell r="G11">
            <v>24</v>
          </cell>
          <cell r="H11">
            <v>17.28</v>
          </cell>
          <cell r="I11" t="str">
            <v>N</v>
          </cell>
          <cell r="J11">
            <v>34.200000000000003</v>
          </cell>
          <cell r="K11">
            <v>0</v>
          </cell>
        </row>
        <row r="12">
          <cell r="B12">
            <v>27.50833333333334</v>
          </cell>
          <cell r="C12">
            <v>36.200000000000003</v>
          </cell>
          <cell r="D12">
            <v>20</v>
          </cell>
          <cell r="E12">
            <v>61.458333333333336</v>
          </cell>
          <cell r="F12">
            <v>91</v>
          </cell>
          <cell r="G12">
            <v>31</v>
          </cell>
          <cell r="H12">
            <v>12.96</v>
          </cell>
          <cell r="I12" t="str">
            <v>SE</v>
          </cell>
          <cell r="J12">
            <v>33.840000000000003</v>
          </cell>
          <cell r="K12">
            <v>0</v>
          </cell>
        </row>
        <row r="13">
          <cell r="B13">
            <v>27.358333333333331</v>
          </cell>
          <cell r="C13">
            <v>36.9</v>
          </cell>
          <cell r="D13">
            <v>19.600000000000001</v>
          </cell>
          <cell r="E13">
            <v>51.208333333333336</v>
          </cell>
          <cell r="F13">
            <v>82</v>
          </cell>
          <cell r="G13">
            <v>22</v>
          </cell>
          <cell r="H13">
            <v>15.48</v>
          </cell>
          <cell r="I13" t="str">
            <v>SE</v>
          </cell>
          <cell r="J13">
            <v>29.880000000000003</v>
          </cell>
          <cell r="K13">
            <v>0.2</v>
          </cell>
        </row>
        <row r="14">
          <cell r="B14">
            <v>27.991666666666671</v>
          </cell>
          <cell r="C14">
            <v>38.299999999999997</v>
          </cell>
          <cell r="D14">
            <v>19.2</v>
          </cell>
          <cell r="E14">
            <v>43.166666666666664</v>
          </cell>
          <cell r="F14">
            <v>84</v>
          </cell>
          <cell r="G14">
            <v>13</v>
          </cell>
          <cell r="H14">
            <v>14.76</v>
          </cell>
          <cell r="I14" t="str">
            <v>SE</v>
          </cell>
          <cell r="J14">
            <v>29.880000000000003</v>
          </cell>
          <cell r="K14">
            <v>0</v>
          </cell>
        </row>
        <row r="15">
          <cell r="B15">
            <v>26.524999999999995</v>
          </cell>
          <cell r="C15">
            <v>37.5</v>
          </cell>
          <cell r="D15">
            <v>17.600000000000001</v>
          </cell>
          <cell r="E15">
            <v>47.541666666666664</v>
          </cell>
          <cell r="F15">
            <v>78</v>
          </cell>
          <cell r="G15">
            <v>13</v>
          </cell>
          <cell r="H15">
            <v>18.720000000000002</v>
          </cell>
          <cell r="I15" t="str">
            <v>NE</v>
          </cell>
          <cell r="J15">
            <v>34.92</v>
          </cell>
          <cell r="K15">
            <v>0</v>
          </cell>
        </row>
        <row r="16">
          <cell r="C16">
            <v>37.700000000000003</v>
          </cell>
          <cell r="D16">
            <v>18</v>
          </cell>
          <cell r="F16">
            <v>80</v>
          </cell>
          <cell r="G16">
            <v>16</v>
          </cell>
          <cell r="H16">
            <v>16.2</v>
          </cell>
          <cell r="I16" t="str">
            <v>SE</v>
          </cell>
          <cell r="J16">
            <v>43.92</v>
          </cell>
          <cell r="K16">
            <v>0</v>
          </cell>
        </row>
        <row r="17">
          <cell r="B17">
            <v>26.741666666666671</v>
          </cell>
          <cell r="C17">
            <v>37.9</v>
          </cell>
          <cell r="D17">
            <v>17</v>
          </cell>
          <cell r="E17">
            <v>49.708333333333336</v>
          </cell>
          <cell r="F17">
            <v>84</v>
          </cell>
          <cell r="G17">
            <v>14</v>
          </cell>
          <cell r="H17">
            <v>13.32</v>
          </cell>
          <cell r="I17" t="str">
            <v>SE</v>
          </cell>
          <cell r="J17">
            <v>33.119999999999997</v>
          </cell>
          <cell r="K17">
            <v>0</v>
          </cell>
        </row>
        <row r="18">
          <cell r="B18">
            <v>28.116666666666674</v>
          </cell>
          <cell r="C18">
            <v>38.200000000000003</v>
          </cell>
          <cell r="D18">
            <v>18.600000000000001</v>
          </cell>
          <cell r="E18">
            <v>42.708333333333336</v>
          </cell>
          <cell r="F18">
            <v>71</v>
          </cell>
          <cell r="G18">
            <v>15</v>
          </cell>
          <cell r="H18">
            <v>15.120000000000001</v>
          </cell>
          <cell r="I18" t="str">
            <v>SE</v>
          </cell>
          <cell r="J18">
            <v>40.32</v>
          </cell>
          <cell r="K18">
            <v>0</v>
          </cell>
        </row>
        <row r="19">
          <cell r="B19">
            <v>26.150000000000002</v>
          </cell>
          <cell r="C19">
            <v>34.9</v>
          </cell>
          <cell r="D19">
            <v>21.7</v>
          </cell>
          <cell r="E19">
            <v>58</v>
          </cell>
          <cell r="F19">
            <v>78</v>
          </cell>
          <cell r="G19">
            <v>25</v>
          </cell>
          <cell r="H19">
            <v>7.9200000000000008</v>
          </cell>
          <cell r="I19" t="str">
            <v>SE</v>
          </cell>
          <cell r="J19">
            <v>20.88</v>
          </cell>
          <cell r="K19">
            <v>0</v>
          </cell>
        </row>
        <row r="20">
          <cell r="B20">
            <v>26.595833333333335</v>
          </cell>
          <cell r="C20">
            <v>33.4</v>
          </cell>
          <cell r="D20">
            <v>22.5</v>
          </cell>
          <cell r="E20">
            <v>63</v>
          </cell>
          <cell r="F20">
            <v>81</v>
          </cell>
          <cell r="G20">
            <v>41</v>
          </cell>
          <cell r="H20">
            <v>14.4</v>
          </cell>
          <cell r="I20" t="str">
            <v>O</v>
          </cell>
          <cell r="J20">
            <v>43.2</v>
          </cell>
          <cell r="K20">
            <v>0</v>
          </cell>
        </row>
        <row r="21">
          <cell r="B21">
            <v>17.304166666666664</v>
          </cell>
          <cell r="C21">
            <v>24.4</v>
          </cell>
          <cell r="D21">
            <v>14.4</v>
          </cell>
          <cell r="E21">
            <v>78.958333333333329</v>
          </cell>
          <cell r="F21">
            <v>92</v>
          </cell>
          <cell r="G21">
            <v>61</v>
          </cell>
          <cell r="H21">
            <v>12.6</v>
          </cell>
          <cell r="I21" t="str">
            <v>S</v>
          </cell>
          <cell r="J21">
            <v>34.200000000000003</v>
          </cell>
          <cell r="K21">
            <v>11.999999999999998</v>
          </cell>
        </row>
        <row r="22">
          <cell r="B22">
            <v>17.704166666666666</v>
          </cell>
          <cell r="C22">
            <v>23.8</v>
          </cell>
          <cell r="D22">
            <v>13.7</v>
          </cell>
          <cell r="E22">
            <v>60.125</v>
          </cell>
          <cell r="F22">
            <v>73</v>
          </cell>
          <cell r="G22">
            <v>44</v>
          </cell>
          <cell r="H22">
            <v>12.24</v>
          </cell>
          <cell r="I22" t="str">
            <v>S</v>
          </cell>
          <cell r="J22">
            <v>30.240000000000002</v>
          </cell>
          <cell r="K22">
            <v>0</v>
          </cell>
        </row>
        <row r="23">
          <cell r="B23">
            <v>22.775000000000006</v>
          </cell>
          <cell r="C23">
            <v>32.200000000000003</v>
          </cell>
          <cell r="D23">
            <v>16.7</v>
          </cell>
          <cell r="E23">
            <v>61.5</v>
          </cell>
          <cell r="F23">
            <v>83</v>
          </cell>
          <cell r="G23">
            <v>37</v>
          </cell>
          <cell r="H23">
            <v>14.04</v>
          </cell>
          <cell r="I23" t="str">
            <v>SE</v>
          </cell>
          <cell r="J23">
            <v>32.76</v>
          </cell>
          <cell r="K23">
            <v>0.2</v>
          </cell>
        </row>
        <row r="24">
          <cell r="B24">
            <v>27.629166666666663</v>
          </cell>
          <cell r="C24">
            <v>37.700000000000003</v>
          </cell>
          <cell r="D24">
            <v>19.100000000000001</v>
          </cell>
          <cell r="E24">
            <v>63.5</v>
          </cell>
          <cell r="F24">
            <v>94</v>
          </cell>
          <cell r="G24">
            <v>30</v>
          </cell>
          <cell r="H24">
            <v>18.720000000000002</v>
          </cell>
          <cell r="I24" t="str">
            <v>NO</v>
          </cell>
          <cell r="J24">
            <v>42.480000000000004</v>
          </cell>
          <cell r="K24">
            <v>0.2</v>
          </cell>
        </row>
        <row r="25">
          <cell r="B25">
            <v>30.170833333333334</v>
          </cell>
          <cell r="C25">
            <v>37.9</v>
          </cell>
          <cell r="D25">
            <v>21.9</v>
          </cell>
          <cell r="E25">
            <v>53.958333333333336</v>
          </cell>
          <cell r="F25">
            <v>88</v>
          </cell>
          <cell r="G25">
            <v>29</v>
          </cell>
          <cell r="H25">
            <v>19.440000000000001</v>
          </cell>
          <cell r="I25" t="str">
            <v>NO</v>
          </cell>
          <cell r="J25">
            <v>45.36</v>
          </cell>
          <cell r="K25">
            <v>0</v>
          </cell>
        </row>
        <row r="26">
          <cell r="C26">
            <v>37.6</v>
          </cell>
          <cell r="D26">
            <v>23.1</v>
          </cell>
          <cell r="F26">
            <v>80</v>
          </cell>
          <cell r="G26">
            <v>30</v>
          </cell>
          <cell r="H26">
            <v>20.88</v>
          </cell>
          <cell r="I26" t="str">
            <v>NO</v>
          </cell>
          <cell r="J26">
            <v>56.16</v>
          </cell>
          <cell r="K26">
            <v>0.6</v>
          </cell>
        </row>
        <row r="27">
          <cell r="B27">
            <v>17.725000000000001</v>
          </cell>
          <cell r="C27">
            <v>23.1</v>
          </cell>
          <cell r="D27">
            <v>15.8</v>
          </cell>
          <cell r="E27">
            <v>82.625</v>
          </cell>
          <cell r="F27">
            <v>93</v>
          </cell>
          <cell r="G27">
            <v>71</v>
          </cell>
          <cell r="H27">
            <v>11.879999999999999</v>
          </cell>
          <cell r="I27" t="str">
            <v>S</v>
          </cell>
          <cell r="J27">
            <v>37.080000000000005</v>
          </cell>
          <cell r="K27">
            <v>7</v>
          </cell>
        </row>
        <row r="28">
          <cell r="B28">
            <v>17.433333333333334</v>
          </cell>
          <cell r="C28">
            <v>22.9</v>
          </cell>
          <cell r="D28">
            <v>14.1</v>
          </cell>
          <cell r="E28">
            <v>57.791666666666664</v>
          </cell>
          <cell r="F28">
            <v>80</v>
          </cell>
          <cell r="G28">
            <v>22</v>
          </cell>
          <cell r="H28">
            <v>16.559999999999999</v>
          </cell>
          <cell r="I28" t="str">
            <v>S</v>
          </cell>
          <cell r="J28">
            <v>38.880000000000003</v>
          </cell>
          <cell r="K28">
            <v>0</v>
          </cell>
        </row>
        <row r="29">
          <cell r="B29">
            <v>16.329166666666669</v>
          </cell>
          <cell r="C29">
            <v>24.9</v>
          </cell>
          <cell r="D29">
            <v>8.4</v>
          </cell>
          <cell r="E29">
            <v>45.916666666666664</v>
          </cell>
          <cell r="F29">
            <v>78</v>
          </cell>
          <cell r="G29">
            <v>21</v>
          </cell>
          <cell r="H29">
            <v>17.64</v>
          </cell>
          <cell r="I29" t="str">
            <v>S</v>
          </cell>
          <cell r="J29">
            <v>29.880000000000003</v>
          </cell>
          <cell r="K29">
            <v>0</v>
          </cell>
        </row>
        <row r="30">
          <cell r="B30">
            <v>20.250000000000004</v>
          </cell>
          <cell r="C30">
            <v>31.7</v>
          </cell>
          <cell r="D30">
            <v>10.7</v>
          </cell>
          <cell r="E30">
            <v>49.541666666666664</v>
          </cell>
          <cell r="F30">
            <v>83</v>
          </cell>
          <cell r="G30">
            <v>19</v>
          </cell>
          <cell r="H30">
            <v>18.36</v>
          </cell>
          <cell r="I30" t="str">
            <v>SE</v>
          </cell>
          <cell r="J30">
            <v>32.04</v>
          </cell>
          <cell r="K30">
            <v>0</v>
          </cell>
        </row>
        <row r="31">
          <cell r="B31">
            <v>25.708333333333332</v>
          </cell>
          <cell r="C31">
            <v>37.200000000000003</v>
          </cell>
          <cell r="D31">
            <v>16.7</v>
          </cell>
          <cell r="E31">
            <v>47.541666666666664</v>
          </cell>
          <cell r="F31">
            <v>78</v>
          </cell>
          <cell r="G31">
            <v>21</v>
          </cell>
          <cell r="H31">
            <v>14.76</v>
          </cell>
          <cell r="I31" t="str">
            <v>SE</v>
          </cell>
          <cell r="J31">
            <v>24.48</v>
          </cell>
          <cell r="K31">
            <v>0</v>
          </cell>
        </row>
        <row r="32">
          <cell r="B32">
            <v>28.729166666666661</v>
          </cell>
          <cell r="C32">
            <v>38.5</v>
          </cell>
          <cell r="D32">
            <v>20</v>
          </cell>
          <cell r="E32">
            <v>50.583333333333336</v>
          </cell>
          <cell r="F32">
            <v>81</v>
          </cell>
          <cell r="G32">
            <v>25</v>
          </cell>
          <cell r="H32">
            <v>13.32</v>
          </cell>
          <cell r="I32" t="str">
            <v>SE</v>
          </cell>
          <cell r="J32">
            <v>30.240000000000002</v>
          </cell>
          <cell r="K32">
            <v>0</v>
          </cell>
        </row>
        <row r="33">
          <cell r="B33">
            <v>28.458333333333332</v>
          </cell>
          <cell r="C33">
            <v>34.799999999999997</v>
          </cell>
          <cell r="D33">
            <v>23.1</v>
          </cell>
          <cell r="E33">
            <v>57.458333333333336</v>
          </cell>
          <cell r="F33">
            <v>74</v>
          </cell>
          <cell r="G33">
            <v>38</v>
          </cell>
          <cell r="H33">
            <v>14.76</v>
          </cell>
          <cell r="I33" t="str">
            <v>NE</v>
          </cell>
          <cell r="J33">
            <v>27.36</v>
          </cell>
          <cell r="K33">
            <v>0</v>
          </cell>
        </row>
        <row r="34">
          <cell r="B34">
            <v>24.912499999999994</v>
          </cell>
          <cell r="C34">
            <v>32.299999999999997</v>
          </cell>
          <cell r="D34">
            <v>19</v>
          </cell>
          <cell r="E34">
            <v>74.666666666666671</v>
          </cell>
          <cell r="F34">
            <v>90</v>
          </cell>
          <cell r="G34">
            <v>49</v>
          </cell>
          <cell r="H34">
            <v>12.96</v>
          </cell>
          <cell r="I34" t="str">
            <v>SE</v>
          </cell>
          <cell r="J34">
            <v>38.519999999999996</v>
          </cell>
          <cell r="K34">
            <v>1.7999999999999998</v>
          </cell>
        </row>
        <row r="35">
          <cell r="I35" t="str">
            <v>SE</v>
          </cell>
        </row>
      </sheetData>
      <sheetData sheetId="9">
        <row r="5">
          <cell r="B5">
            <v>19.816666666666666</v>
          </cell>
        </row>
      </sheetData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>
            <v>26.775000000000002</v>
          </cell>
          <cell r="C5">
            <v>36.1</v>
          </cell>
          <cell r="D5">
            <v>18.899999999999999</v>
          </cell>
          <cell r="E5">
            <v>35.458333333333336</v>
          </cell>
          <cell r="F5">
            <v>57</v>
          </cell>
          <cell r="G5">
            <v>18</v>
          </cell>
          <cell r="H5">
            <v>41.04</v>
          </cell>
          <cell r="I5" t="str">
            <v>L</v>
          </cell>
          <cell r="J5">
            <v>70.56</v>
          </cell>
          <cell r="K5">
            <v>0</v>
          </cell>
        </row>
        <row r="6">
          <cell r="C6">
            <v>24.6</v>
          </cell>
          <cell r="D6">
            <v>17.7</v>
          </cell>
          <cell r="F6">
            <v>90</v>
          </cell>
          <cell r="G6">
            <v>53</v>
          </cell>
          <cell r="H6">
            <v>30.96</v>
          </cell>
          <cell r="I6" t="str">
            <v>SO</v>
          </cell>
          <cell r="J6">
            <v>70.56</v>
          </cell>
          <cell r="K6">
            <v>10.799999999999999</v>
          </cell>
        </row>
        <row r="7">
          <cell r="B7">
            <v>22.375</v>
          </cell>
          <cell r="C7">
            <v>28.9</v>
          </cell>
          <cell r="D7">
            <v>17.5</v>
          </cell>
          <cell r="E7">
            <v>63.916666666666664</v>
          </cell>
          <cell r="F7">
            <v>91</v>
          </cell>
          <cell r="G7">
            <v>43</v>
          </cell>
          <cell r="H7">
            <v>38.519999999999996</v>
          </cell>
          <cell r="I7" t="str">
            <v>N</v>
          </cell>
          <cell r="J7">
            <v>67.680000000000007</v>
          </cell>
          <cell r="K7">
            <v>1</v>
          </cell>
        </row>
        <row r="8">
          <cell r="B8">
            <v>22.024999999999995</v>
          </cell>
          <cell r="C8">
            <v>29.3</v>
          </cell>
          <cell r="D8">
            <v>18.100000000000001</v>
          </cell>
          <cell r="E8">
            <v>74.916666666666671</v>
          </cell>
          <cell r="F8">
            <v>95</v>
          </cell>
          <cell r="G8">
            <v>39</v>
          </cell>
          <cell r="H8">
            <v>26.28</v>
          </cell>
          <cell r="I8" t="str">
            <v>SE</v>
          </cell>
          <cell r="J8">
            <v>41.04</v>
          </cell>
          <cell r="K8">
            <v>1.4</v>
          </cell>
        </row>
        <row r="9">
          <cell r="B9">
            <v>21.329166666666666</v>
          </cell>
          <cell r="C9">
            <v>28.1</v>
          </cell>
          <cell r="D9">
            <v>15.7</v>
          </cell>
          <cell r="E9">
            <v>67.041666666666671</v>
          </cell>
          <cell r="F9">
            <v>88</v>
          </cell>
          <cell r="G9">
            <v>34</v>
          </cell>
          <cell r="H9">
            <v>24.840000000000003</v>
          </cell>
          <cell r="I9" t="str">
            <v>L</v>
          </cell>
          <cell r="J9">
            <v>39.24</v>
          </cell>
          <cell r="K9">
            <v>0</v>
          </cell>
        </row>
        <row r="10">
          <cell r="B10">
            <v>22.512500000000003</v>
          </cell>
          <cell r="C10">
            <v>30.6</v>
          </cell>
          <cell r="D10">
            <v>15.8</v>
          </cell>
          <cell r="E10">
            <v>60.666666666666664</v>
          </cell>
          <cell r="F10">
            <v>86</v>
          </cell>
          <cell r="G10">
            <v>25</v>
          </cell>
          <cell r="H10">
            <v>27</v>
          </cell>
          <cell r="I10" t="str">
            <v>SE</v>
          </cell>
          <cell r="J10">
            <v>45</v>
          </cell>
          <cell r="K10">
            <v>0</v>
          </cell>
        </row>
        <row r="11">
          <cell r="B11">
            <v>23.741666666666664</v>
          </cell>
          <cell r="C11">
            <v>31.9</v>
          </cell>
          <cell r="D11">
            <v>17</v>
          </cell>
          <cell r="E11">
            <v>55.208333333333336</v>
          </cell>
          <cell r="F11">
            <v>85</v>
          </cell>
          <cell r="G11">
            <v>28</v>
          </cell>
          <cell r="H11">
            <v>29.16</v>
          </cell>
          <cell r="I11" t="str">
            <v>SE</v>
          </cell>
          <cell r="J11">
            <v>43.56</v>
          </cell>
          <cell r="K11">
            <v>0</v>
          </cell>
        </row>
        <row r="12">
          <cell r="B12">
            <v>26.254166666666674</v>
          </cell>
          <cell r="C12">
            <v>33.700000000000003</v>
          </cell>
          <cell r="D12">
            <v>18.5</v>
          </cell>
          <cell r="E12">
            <v>42.708333333333336</v>
          </cell>
          <cell r="F12">
            <v>68</v>
          </cell>
          <cell r="G12">
            <v>25</v>
          </cell>
          <cell r="H12">
            <v>19.440000000000001</v>
          </cell>
          <cell r="I12" t="str">
            <v>L</v>
          </cell>
          <cell r="J12">
            <v>30.240000000000002</v>
          </cell>
          <cell r="K12">
            <v>0</v>
          </cell>
        </row>
        <row r="13">
          <cell r="B13">
            <v>25.029166666666665</v>
          </cell>
          <cell r="C13">
            <v>33.1</v>
          </cell>
          <cell r="D13">
            <v>18.2</v>
          </cell>
          <cell r="E13">
            <v>50.375</v>
          </cell>
          <cell r="F13">
            <v>82</v>
          </cell>
          <cell r="G13">
            <v>21</v>
          </cell>
          <cell r="H13">
            <v>22.32</v>
          </cell>
          <cell r="I13" t="str">
            <v>SE</v>
          </cell>
          <cell r="J13">
            <v>40.32</v>
          </cell>
          <cell r="K13">
            <v>0</v>
          </cell>
        </row>
        <row r="14">
          <cell r="B14">
            <v>26.391666666666666</v>
          </cell>
          <cell r="C14">
            <v>34</v>
          </cell>
          <cell r="D14">
            <v>18.399999999999999</v>
          </cell>
          <cell r="E14">
            <v>38.583333333333336</v>
          </cell>
          <cell r="F14">
            <v>64</v>
          </cell>
          <cell r="G14">
            <v>16</v>
          </cell>
          <cell r="H14">
            <v>18.36</v>
          </cell>
          <cell r="I14" t="str">
            <v>L</v>
          </cell>
          <cell r="J14">
            <v>32.4</v>
          </cell>
          <cell r="K14">
            <v>0</v>
          </cell>
        </row>
        <row r="15">
          <cell r="B15">
            <v>26.725000000000005</v>
          </cell>
          <cell r="C15">
            <v>34.200000000000003</v>
          </cell>
          <cell r="D15">
            <v>19.899999999999999</v>
          </cell>
          <cell r="E15">
            <v>38.791666666666664</v>
          </cell>
          <cell r="F15">
            <v>67</v>
          </cell>
          <cell r="G15">
            <v>13</v>
          </cell>
          <cell r="H15">
            <v>21.96</v>
          </cell>
          <cell r="I15" t="str">
            <v>L</v>
          </cell>
          <cell r="J15">
            <v>33.480000000000004</v>
          </cell>
          <cell r="K15">
            <v>0</v>
          </cell>
        </row>
        <row r="16">
          <cell r="C16">
            <v>34.200000000000003</v>
          </cell>
          <cell r="D16">
            <v>20</v>
          </cell>
          <cell r="F16">
            <v>69</v>
          </cell>
          <cell r="G16">
            <v>17</v>
          </cell>
          <cell r="H16">
            <v>25.56</v>
          </cell>
          <cell r="I16" t="str">
            <v>L</v>
          </cell>
          <cell r="J16">
            <v>45.36</v>
          </cell>
          <cell r="K16">
            <v>0</v>
          </cell>
        </row>
        <row r="17">
          <cell r="B17">
            <v>26.900000000000006</v>
          </cell>
          <cell r="C17">
            <v>33.799999999999997</v>
          </cell>
          <cell r="D17">
            <v>20.9</v>
          </cell>
          <cell r="E17">
            <v>32.791666666666664</v>
          </cell>
          <cell r="F17">
            <v>55</v>
          </cell>
          <cell r="G17">
            <v>14</v>
          </cell>
          <cell r="H17">
            <v>21.6</v>
          </cell>
          <cell r="I17" t="str">
            <v>L</v>
          </cell>
          <cell r="J17">
            <v>39.24</v>
          </cell>
          <cell r="K17">
            <v>0</v>
          </cell>
        </row>
        <row r="18">
          <cell r="B18">
            <v>26.895833333333332</v>
          </cell>
          <cell r="C18">
            <v>34.700000000000003</v>
          </cell>
          <cell r="D18">
            <v>17.8</v>
          </cell>
          <cell r="E18">
            <v>34</v>
          </cell>
          <cell r="F18">
            <v>70</v>
          </cell>
          <cell r="G18">
            <v>14</v>
          </cell>
          <cell r="H18">
            <v>22.32</v>
          </cell>
          <cell r="I18" t="str">
            <v>L</v>
          </cell>
          <cell r="J18">
            <v>39.96</v>
          </cell>
          <cell r="K18">
            <v>0</v>
          </cell>
        </row>
        <row r="19">
          <cell r="B19">
            <v>28.600000000000005</v>
          </cell>
          <cell r="C19">
            <v>36.200000000000003</v>
          </cell>
          <cell r="D19">
            <v>22.3</v>
          </cell>
          <cell r="E19">
            <v>31.041666666666668</v>
          </cell>
          <cell r="F19">
            <v>55</v>
          </cell>
          <cell r="G19">
            <v>15</v>
          </cell>
          <cell r="H19">
            <v>19.440000000000001</v>
          </cell>
          <cell r="I19" t="str">
            <v>L</v>
          </cell>
          <cell r="J19">
            <v>33.119999999999997</v>
          </cell>
          <cell r="K19">
            <v>0</v>
          </cell>
        </row>
        <row r="20">
          <cell r="B20">
            <v>28.112499999999997</v>
          </cell>
          <cell r="C20">
            <v>36</v>
          </cell>
          <cell r="D20">
            <v>21.7</v>
          </cell>
          <cell r="E20">
            <v>42.625</v>
          </cell>
          <cell r="F20">
            <v>86</v>
          </cell>
          <cell r="G20">
            <v>22</v>
          </cell>
          <cell r="H20">
            <v>25.2</v>
          </cell>
          <cell r="I20" t="str">
            <v>NO</v>
          </cell>
          <cell r="J20">
            <v>66.960000000000008</v>
          </cell>
          <cell r="K20">
            <v>2.6</v>
          </cell>
        </row>
        <row r="21">
          <cell r="B21">
            <v>17.591666666666665</v>
          </cell>
          <cell r="C21">
            <v>24.8</v>
          </cell>
          <cell r="D21">
            <v>13.2</v>
          </cell>
          <cell r="E21">
            <v>86.875</v>
          </cell>
          <cell r="F21">
            <v>96</v>
          </cell>
          <cell r="G21">
            <v>69</v>
          </cell>
          <cell r="H21">
            <v>29.52</v>
          </cell>
          <cell r="I21" t="str">
            <v>SO</v>
          </cell>
          <cell r="J21">
            <v>68.760000000000005</v>
          </cell>
          <cell r="K21">
            <v>29.199999999999996</v>
          </cell>
        </row>
        <row r="22">
          <cell r="B22">
            <v>15.387500000000003</v>
          </cell>
          <cell r="C22">
            <v>23.9</v>
          </cell>
          <cell r="D22">
            <v>9.9</v>
          </cell>
          <cell r="E22">
            <v>73.708333333333329</v>
          </cell>
          <cell r="F22">
            <v>92</v>
          </cell>
          <cell r="G22">
            <v>47</v>
          </cell>
          <cell r="H22">
            <v>17.28</v>
          </cell>
          <cell r="I22" t="str">
            <v>SO</v>
          </cell>
          <cell r="J22">
            <v>28.08</v>
          </cell>
          <cell r="K22">
            <v>0</v>
          </cell>
        </row>
        <row r="23">
          <cell r="B23">
            <v>20.80833333333333</v>
          </cell>
          <cell r="C23">
            <v>26.8</v>
          </cell>
          <cell r="D23">
            <v>16.7</v>
          </cell>
          <cell r="E23">
            <v>70.208333333333329</v>
          </cell>
          <cell r="F23">
            <v>89</v>
          </cell>
          <cell r="G23">
            <v>56</v>
          </cell>
          <cell r="H23">
            <v>15.840000000000002</v>
          </cell>
          <cell r="I23" t="str">
            <v>L</v>
          </cell>
          <cell r="J23">
            <v>25.92</v>
          </cell>
          <cell r="K23">
            <v>2</v>
          </cell>
        </row>
        <row r="24">
          <cell r="B24">
            <v>27.125</v>
          </cell>
          <cell r="C24">
            <v>36.4</v>
          </cell>
          <cell r="D24">
            <v>20.5</v>
          </cell>
          <cell r="E24">
            <v>57.875</v>
          </cell>
          <cell r="F24">
            <v>87</v>
          </cell>
          <cell r="G24">
            <v>24</v>
          </cell>
          <cell r="H24">
            <v>21.6</v>
          </cell>
          <cell r="I24" t="str">
            <v>L</v>
          </cell>
          <cell r="J24">
            <v>51.84</v>
          </cell>
          <cell r="K24">
            <v>0</v>
          </cell>
        </row>
        <row r="25">
          <cell r="B25">
            <v>29.324999999999999</v>
          </cell>
          <cell r="C25">
            <v>36.4</v>
          </cell>
          <cell r="D25">
            <v>23.7</v>
          </cell>
          <cell r="E25">
            <v>44.375</v>
          </cell>
          <cell r="F25">
            <v>61</v>
          </cell>
          <cell r="G25">
            <v>29</v>
          </cell>
          <cell r="H25">
            <v>20.52</v>
          </cell>
          <cell r="I25" t="str">
            <v>NE</v>
          </cell>
          <cell r="J25">
            <v>45.72</v>
          </cell>
          <cell r="K25">
            <v>0.2</v>
          </cell>
        </row>
        <row r="26">
          <cell r="C26">
            <v>35</v>
          </cell>
          <cell r="D26">
            <v>23.7</v>
          </cell>
          <cell r="F26">
            <v>77</v>
          </cell>
          <cell r="G26">
            <v>35</v>
          </cell>
          <cell r="H26">
            <v>32.76</v>
          </cell>
          <cell r="I26" t="str">
            <v>NO</v>
          </cell>
          <cell r="J26">
            <v>55.800000000000004</v>
          </cell>
          <cell r="K26">
            <v>0.8</v>
          </cell>
        </row>
        <row r="27">
          <cell r="B27">
            <v>19.191666666666663</v>
          </cell>
          <cell r="C27">
            <v>24.5</v>
          </cell>
          <cell r="D27">
            <v>16.600000000000001</v>
          </cell>
          <cell r="E27">
            <v>87.458333333333329</v>
          </cell>
          <cell r="F27">
            <v>94</v>
          </cell>
          <cell r="G27">
            <v>72</v>
          </cell>
          <cell r="H27">
            <v>23.400000000000002</v>
          </cell>
          <cell r="I27" t="str">
            <v>SO</v>
          </cell>
          <cell r="J27">
            <v>53.28</v>
          </cell>
          <cell r="K27">
            <v>5.2</v>
          </cell>
        </row>
        <row r="28">
          <cell r="B28">
            <v>15.4</v>
          </cell>
          <cell r="C28">
            <v>19.100000000000001</v>
          </cell>
          <cell r="D28">
            <v>12.8</v>
          </cell>
          <cell r="E28">
            <v>71.291666666666671</v>
          </cell>
          <cell r="F28">
            <v>92</v>
          </cell>
          <cell r="G28">
            <v>29</v>
          </cell>
          <cell r="H28">
            <v>26.64</v>
          </cell>
          <cell r="I28" t="str">
            <v>SO</v>
          </cell>
          <cell r="J28">
            <v>45.72</v>
          </cell>
          <cell r="K28">
            <v>0</v>
          </cell>
        </row>
        <row r="29">
          <cell r="B29">
            <v>14.450000000000001</v>
          </cell>
          <cell r="C29">
            <v>22</v>
          </cell>
          <cell r="D29">
            <v>7.5</v>
          </cell>
          <cell r="E29">
            <v>48.125</v>
          </cell>
          <cell r="F29">
            <v>75</v>
          </cell>
          <cell r="G29">
            <v>20</v>
          </cell>
          <cell r="H29">
            <v>20.16</v>
          </cell>
          <cell r="I29" t="str">
            <v>S</v>
          </cell>
          <cell r="J29">
            <v>30.96</v>
          </cell>
          <cell r="K29">
            <v>0</v>
          </cell>
        </row>
        <row r="30">
          <cell r="B30">
            <v>18.608333333333331</v>
          </cell>
          <cell r="C30">
            <v>25.9</v>
          </cell>
          <cell r="D30">
            <v>12.2</v>
          </cell>
          <cell r="E30">
            <v>50.291666666666664</v>
          </cell>
          <cell r="F30">
            <v>72</v>
          </cell>
          <cell r="G30">
            <v>23</v>
          </cell>
          <cell r="H30">
            <v>26.64</v>
          </cell>
          <cell r="I30" t="str">
            <v>L</v>
          </cell>
          <cell r="J30">
            <v>39.24</v>
          </cell>
          <cell r="K30">
            <v>0</v>
          </cell>
        </row>
        <row r="31">
          <cell r="B31">
            <v>20.216666666666665</v>
          </cell>
          <cell r="C31">
            <v>28.4</v>
          </cell>
          <cell r="D31">
            <v>13.2</v>
          </cell>
          <cell r="E31">
            <v>52.291666666666664</v>
          </cell>
          <cell r="F31">
            <v>81</v>
          </cell>
          <cell r="G31">
            <v>28</v>
          </cell>
          <cell r="H31">
            <v>24.12</v>
          </cell>
          <cell r="I31" t="str">
            <v>L</v>
          </cell>
          <cell r="J31">
            <v>40.680000000000007</v>
          </cell>
          <cell r="K31">
            <v>0</v>
          </cell>
        </row>
        <row r="32">
          <cell r="B32">
            <v>23.033333333333331</v>
          </cell>
          <cell r="C32">
            <v>33.1</v>
          </cell>
          <cell r="D32">
            <v>16.600000000000001</v>
          </cell>
          <cell r="E32">
            <v>53.541666666666664</v>
          </cell>
          <cell r="F32">
            <v>80</v>
          </cell>
          <cell r="G32">
            <v>29</v>
          </cell>
          <cell r="H32">
            <v>25.2</v>
          </cell>
          <cell r="I32" t="str">
            <v>L</v>
          </cell>
          <cell r="J32">
            <v>41.04</v>
          </cell>
          <cell r="K32">
            <v>0</v>
          </cell>
        </row>
        <row r="33">
          <cell r="B33">
            <v>21.5625</v>
          </cell>
          <cell r="C33">
            <v>26.3</v>
          </cell>
          <cell r="D33">
            <v>17.5</v>
          </cell>
          <cell r="E33">
            <v>74.333333333333329</v>
          </cell>
          <cell r="F33">
            <v>91</v>
          </cell>
          <cell r="G33">
            <v>46</v>
          </cell>
          <cell r="H33">
            <v>30.96</v>
          </cell>
          <cell r="I33" t="str">
            <v>L</v>
          </cell>
          <cell r="J33">
            <v>46.080000000000005</v>
          </cell>
          <cell r="K33">
            <v>5.4</v>
          </cell>
        </row>
        <row r="34">
          <cell r="B34">
            <v>20.666666666666668</v>
          </cell>
          <cell r="C34">
            <v>22</v>
          </cell>
          <cell r="D34">
            <v>19.3</v>
          </cell>
          <cell r="E34">
            <v>91.625</v>
          </cell>
          <cell r="F34">
            <v>96</v>
          </cell>
          <cell r="G34">
            <v>82</v>
          </cell>
          <cell r="H34">
            <v>32.4</v>
          </cell>
          <cell r="I34" t="str">
            <v>L</v>
          </cell>
          <cell r="J34">
            <v>82.44</v>
          </cell>
          <cell r="K34">
            <v>56.599999999999994</v>
          </cell>
        </row>
        <row r="35">
          <cell r="I35" t="str">
            <v>L</v>
          </cell>
        </row>
      </sheetData>
      <sheetData sheetId="7">
        <row r="5">
          <cell r="B5">
            <v>21.316666666666674</v>
          </cell>
        </row>
      </sheetData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27.541666666666661</v>
          </cell>
          <cell r="C5">
            <v>37.700000000000003</v>
          </cell>
          <cell r="D5">
            <v>18</v>
          </cell>
          <cell r="E5">
            <v>47.541666666666664</v>
          </cell>
          <cell r="F5">
            <v>80</v>
          </cell>
          <cell r="G5">
            <v>25</v>
          </cell>
          <cell r="H5">
            <v>16.559999999999999</v>
          </cell>
          <cell r="I5" t="str">
            <v>NE</v>
          </cell>
          <cell r="J5">
            <v>34.56</v>
          </cell>
          <cell r="K5">
            <v>0</v>
          </cell>
        </row>
        <row r="6">
          <cell r="C6">
            <v>27.6</v>
          </cell>
          <cell r="D6">
            <v>17.600000000000001</v>
          </cell>
          <cell r="F6">
            <v>94</v>
          </cell>
          <cell r="G6">
            <v>49</v>
          </cell>
          <cell r="H6">
            <v>20.16</v>
          </cell>
          <cell r="I6" t="str">
            <v>NE</v>
          </cell>
          <cell r="J6">
            <v>53.28</v>
          </cell>
          <cell r="K6">
            <v>44.800000000000004</v>
          </cell>
        </row>
        <row r="7">
          <cell r="B7">
            <v>22.691666666666666</v>
          </cell>
          <cell r="C7">
            <v>30.7</v>
          </cell>
          <cell r="D7">
            <v>16</v>
          </cell>
          <cell r="E7">
            <v>72.25</v>
          </cell>
          <cell r="F7">
            <v>96</v>
          </cell>
          <cell r="G7">
            <v>42</v>
          </cell>
          <cell r="H7">
            <v>12.96</v>
          </cell>
          <cell r="I7" t="str">
            <v>NE</v>
          </cell>
          <cell r="J7">
            <v>27</v>
          </cell>
          <cell r="K7">
            <v>1</v>
          </cell>
        </row>
        <row r="8">
          <cell r="B8">
            <v>21.966666666666665</v>
          </cell>
          <cell r="C8">
            <v>29.6</v>
          </cell>
          <cell r="D8">
            <v>16.399999999999999</v>
          </cell>
          <cell r="E8">
            <v>71.416666666666671</v>
          </cell>
          <cell r="F8">
            <v>95</v>
          </cell>
          <cell r="G8">
            <v>40</v>
          </cell>
          <cell r="H8">
            <v>11.16</v>
          </cell>
          <cell r="I8" t="str">
            <v>SO</v>
          </cell>
          <cell r="J8">
            <v>23.040000000000003</v>
          </cell>
          <cell r="K8">
            <v>0</v>
          </cell>
        </row>
        <row r="9">
          <cell r="B9">
            <v>22.295833333333334</v>
          </cell>
          <cell r="C9">
            <v>33.9</v>
          </cell>
          <cell r="D9">
            <v>13.7</v>
          </cell>
          <cell r="E9">
            <v>68.125</v>
          </cell>
          <cell r="F9">
            <v>97</v>
          </cell>
          <cell r="G9">
            <v>25</v>
          </cell>
          <cell r="H9">
            <v>12.96</v>
          </cell>
          <cell r="I9" t="str">
            <v>NE</v>
          </cell>
          <cell r="J9">
            <v>26.64</v>
          </cell>
          <cell r="K9">
            <v>0</v>
          </cell>
        </row>
        <row r="10">
          <cell r="B10">
            <v>24.070833333333329</v>
          </cell>
          <cell r="C10">
            <v>35.5</v>
          </cell>
          <cell r="D10">
            <v>14.4</v>
          </cell>
          <cell r="E10">
            <v>59.75</v>
          </cell>
          <cell r="F10">
            <v>95</v>
          </cell>
          <cell r="G10">
            <v>19</v>
          </cell>
          <cell r="H10">
            <v>11.520000000000001</v>
          </cell>
          <cell r="I10" t="str">
            <v>NE</v>
          </cell>
          <cell r="J10">
            <v>29.880000000000003</v>
          </cell>
          <cell r="K10">
            <v>0</v>
          </cell>
        </row>
        <row r="11">
          <cell r="B11">
            <v>24.962500000000002</v>
          </cell>
          <cell r="C11">
            <v>37.200000000000003</v>
          </cell>
          <cell r="D11">
            <v>14.6</v>
          </cell>
          <cell r="E11">
            <v>56.875</v>
          </cell>
          <cell r="F11">
            <v>94</v>
          </cell>
          <cell r="G11">
            <v>23</v>
          </cell>
          <cell r="H11">
            <v>15.48</v>
          </cell>
          <cell r="I11" t="str">
            <v>NE</v>
          </cell>
          <cell r="J11">
            <v>37.080000000000005</v>
          </cell>
          <cell r="K11">
            <v>0</v>
          </cell>
        </row>
        <row r="12">
          <cell r="B12">
            <v>25.824999999999999</v>
          </cell>
          <cell r="C12">
            <v>31.7</v>
          </cell>
          <cell r="D12">
            <v>19.600000000000001</v>
          </cell>
          <cell r="E12">
            <v>60</v>
          </cell>
          <cell r="F12">
            <v>84</v>
          </cell>
          <cell r="G12">
            <v>34</v>
          </cell>
          <cell r="H12">
            <v>15.48</v>
          </cell>
          <cell r="I12" t="str">
            <v>NE</v>
          </cell>
          <cell r="J12">
            <v>37.080000000000005</v>
          </cell>
          <cell r="K12">
            <v>0</v>
          </cell>
        </row>
        <row r="13">
          <cell r="B13">
            <v>25.758333333333326</v>
          </cell>
          <cell r="C13">
            <v>36.799999999999997</v>
          </cell>
          <cell r="D13">
            <v>15</v>
          </cell>
          <cell r="E13">
            <v>52.958333333333336</v>
          </cell>
          <cell r="F13">
            <v>92</v>
          </cell>
          <cell r="G13">
            <v>22</v>
          </cell>
          <cell r="H13">
            <v>10.8</v>
          </cell>
          <cell r="I13" t="str">
            <v>N</v>
          </cell>
          <cell r="J13">
            <v>28.8</v>
          </cell>
          <cell r="K13">
            <v>0</v>
          </cell>
        </row>
        <row r="14">
          <cell r="B14">
            <v>25.879166666666674</v>
          </cell>
          <cell r="C14">
            <v>38.200000000000003</v>
          </cell>
          <cell r="D14">
            <v>14.8</v>
          </cell>
          <cell r="E14">
            <v>57.291666666666664</v>
          </cell>
          <cell r="F14">
            <v>95</v>
          </cell>
          <cell r="G14">
            <v>14</v>
          </cell>
          <cell r="H14">
            <v>12.96</v>
          </cell>
          <cell r="I14" t="str">
            <v>NE</v>
          </cell>
          <cell r="J14">
            <v>31.680000000000003</v>
          </cell>
          <cell r="K14">
            <v>0</v>
          </cell>
        </row>
        <row r="15">
          <cell r="B15">
            <v>25.704166666666669</v>
          </cell>
          <cell r="C15">
            <v>38.700000000000003</v>
          </cell>
          <cell r="D15">
            <v>14.6</v>
          </cell>
          <cell r="E15">
            <v>48.416666666666664</v>
          </cell>
          <cell r="F15">
            <v>91</v>
          </cell>
          <cell r="G15">
            <v>13</v>
          </cell>
          <cell r="H15">
            <v>12.96</v>
          </cell>
          <cell r="I15" t="str">
            <v>NE</v>
          </cell>
          <cell r="J15">
            <v>33.840000000000003</v>
          </cell>
          <cell r="K15">
            <v>0</v>
          </cell>
        </row>
        <row r="16">
          <cell r="C16">
            <v>37.700000000000003</v>
          </cell>
          <cell r="D16">
            <v>14.6</v>
          </cell>
          <cell r="F16">
            <v>84</v>
          </cell>
          <cell r="G16">
            <v>16</v>
          </cell>
          <cell r="H16">
            <v>13.32</v>
          </cell>
          <cell r="I16" t="str">
            <v>NE</v>
          </cell>
          <cell r="J16">
            <v>36.72</v>
          </cell>
          <cell r="K16">
            <v>0</v>
          </cell>
        </row>
        <row r="17">
          <cell r="B17">
            <v>26.625</v>
          </cell>
          <cell r="C17">
            <v>38</v>
          </cell>
          <cell r="D17">
            <v>15.5</v>
          </cell>
          <cell r="E17">
            <v>44.625</v>
          </cell>
          <cell r="F17">
            <v>84</v>
          </cell>
          <cell r="G17">
            <v>15</v>
          </cell>
          <cell r="H17">
            <v>12.24</v>
          </cell>
          <cell r="I17" t="str">
            <v>NE</v>
          </cell>
          <cell r="J17">
            <v>29.16</v>
          </cell>
          <cell r="K17">
            <v>0</v>
          </cell>
        </row>
        <row r="18">
          <cell r="B18">
            <v>26.462500000000002</v>
          </cell>
          <cell r="C18">
            <v>37.6</v>
          </cell>
          <cell r="D18">
            <v>19.5</v>
          </cell>
          <cell r="E18">
            <v>50.458333333333336</v>
          </cell>
          <cell r="F18">
            <v>85</v>
          </cell>
          <cell r="G18">
            <v>15</v>
          </cell>
          <cell r="H18">
            <v>15.840000000000002</v>
          </cell>
          <cell r="I18" t="str">
            <v>NE</v>
          </cell>
          <cell r="J18">
            <v>38.159999999999997</v>
          </cell>
          <cell r="K18">
            <v>0</v>
          </cell>
        </row>
        <row r="19">
          <cell r="B19">
            <v>23.862500000000001</v>
          </cell>
          <cell r="C19">
            <v>33.5</v>
          </cell>
          <cell r="D19">
            <v>19</v>
          </cell>
          <cell r="E19">
            <v>67.75</v>
          </cell>
          <cell r="F19">
            <v>85</v>
          </cell>
          <cell r="G19">
            <v>35</v>
          </cell>
          <cell r="H19">
            <v>10.08</v>
          </cell>
          <cell r="I19" t="str">
            <v>SO</v>
          </cell>
          <cell r="J19">
            <v>20.88</v>
          </cell>
          <cell r="K19">
            <v>0</v>
          </cell>
        </row>
        <row r="20">
          <cell r="B20">
            <v>17.650000000000002</v>
          </cell>
          <cell r="C20">
            <v>25.4</v>
          </cell>
          <cell r="D20">
            <v>15.2</v>
          </cell>
          <cell r="E20">
            <v>85.041666666666671</v>
          </cell>
          <cell r="F20">
            <v>95</v>
          </cell>
          <cell r="G20">
            <v>64</v>
          </cell>
          <cell r="H20">
            <v>14.4</v>
          </cell>
          <cell r="I20" t="str">
            <v>SO</v>
          </cell>
          <cell r="J20">
            <v>26.64</v>
          </cell>
          <cell r="K20">
            <v>0</v>
          </cell>
        </row>
        <row r="21">
          <cell r="B21">
            <v>14.183333333333332</v>
          </cell>
          <cell r="C21">
            <v>18.100000000000001</v>
          </cell>
          <cell r="D21">
            <v>11.6</v>
          </cell>
          <cell r="E21">
            <v>79.5</v>
          </cell>
          <cell r="F21">
            <v>95</v>
          </cell>
          <cell r="G21">
            <v>57</v>
          </cell>
          <cell r="H21">
            <v>20.16</v>
          </cell>
          <cell r="I21" t="str">
            <v>S</v>
          </cell>
          <cell r="J21">
            <v>42.480000000000004</v>
          </cell>
          <cell r="K21">
            <v>4.4000000000000004</v>
          </cell>
        </row>
        <row r="22">
          <cell r="B22">
            <v>15.483333333333334</v>
          </cell>
          <cell r="C22">
            <v>24</v>
          </cell>
          <cell r="D22">
            <v>10.4</v>
          </cell>
          <cell r="E22">
            <v>60.25</v>
          </cell>
          <cell r="F22">
            <v>86</v>
          </cell>
          <cell r="G22">
            <v>31</v>
          </cell>
          <cell r="H22">
            <v>11.879999999999999</v>
          </cell>
          <cell r="I22" t="str">
            <v>SE</v>
          </cell>
          <cell r="J22">
            <v>21.6</v>
          </cell>
          <cell r="K22">
            <v>0</v>
          </cell>
        </row>
        <row r="23">
          <cell r="B23">
            <v>20.291666666666664</v>
          </cell>
          <cell r="C23">
            <v>28.6</v>
          </cell>
          <cell r="D23">
            <v>14.7</v>
          </cell>
          <cell r="E23">
            <v>49.458333333333336</v>
          </cell>
          <cell r="F23">
            <v>71</v>
          </cell>
          <cell r="G23">
            <v>32</v>
          </cell>
          <cell r="H23">
            <v>7.9200000000000008</v>
          </cell>
          <cell r="I23" t="str">
            <v>SO</v>
          </cell>
          <cell r="J23">
            <v>20.88</v>
          </cell>
          <cell r="K23">
            <v>0</v>
          </cell>
        </row>
        <row r="24">
          <cell r="B24">
            <v>24.841666666666669</v>
          </cell>
          <cell r="C24">
            <v>37.6</v>
          </cell>
          <cell r="D24">
            <v>14.4</v>
          </cell>
          <cell r="E24">
            <v>63.416666666666664</v>
          </cell>
          <cell r="F24">
            <v>94</v>
          </cell>
          <cell r="G24">
            <v>29</v>
          </cell>
          <cell r="H24">
            <v>14.04</v>
          </cell>
          <cell r="I24" t="str">
            <v>N</v>
          </cell>
          <cell r="J24">
            <v>39.96</v>
          </cell>
          <cell r="K24">
            <v>0</v>
          </cell>
        </row>
        <row r="25">
          <cell r="B25">
            <v>30.537499999999998</v>
          </cell>
          <cell r="C25">
            <v>39.1</v>
          </cell>
          <cell r="D25">
            <v>22</v>
          </cell>
          <cell r="E25">
            <v>46.5</v>
          </cell>
          <cell r="F25">
            <v>79</v>
          </cell>
          <cell r="G25">
            <v>20</v>
          </cell>
          <cell r="H25">
            <v>27</v>
          </cell>
          <cell r="I25" t="str">
            <v>N</v>
          </cell>
          <cell r="J25">
            <v>59.4</v>
          </cell>
          <cell r="K25">
            <v>0</v>
          </cell>
        </row>
        <row r="26">
          <cell r="C26">
            <v>35.4</v>
          </cell>
          <cell r="D26">
            <v>17.2</v>
          </cell>
          <cell r="F26">
            <v>86</v>
          </cell>
          <cell r="G26">
            <v>30</v>
          </cell>
          <cell r="H26">
            <v>25.56</v>
          </cell>
          <cell r="I26" t="str">
            <v>N</v>
          </cell>
          <cell r="J26">
            <v>60.839999999999996</v>
          </cell>
          <cell r="K26">
            <v>0</v>
          </cell>
        </row>
        <row r="27">
          <cell r="B27">
            <v>15.283333333333333</v>
          </cell>
          <cell r="C27">
            <v>17.8</v>
          </cell>
          <cell r="D27">
            <v>13.2</v>
          </cell>
          <cell r="E27">
            <v>80.375</v>
          </cell>
          <cell r="F27">
            <v>93</v>
          </cell>
          <cell r="G27">
            <v>60</v>
          </cell>
          <cell r="H27">
            <v>18.720000000000002</v>
          </cell>
          <cell r="I27" t="str">
            <v>S</v>
          </cell>
          <cell r="J27">
            <v>39.6</v>
          </cell>
          <cell r="K27">
            <v>4.2</v>
          </cell>
        </row>
        <row r="28">
          <cell r="B28">
            <v>15.33333333333333</v>
          </cell>
          <cell r="C28">
            <v>21.6</v>
          </cell>
          <cell r="D28">
            <v>12.5</v>
          </cell>
          <cell r="E28">
            <v>55.333333333333336</v>
          </cell>
          <cell r="F28">
            <v>79</v>
          </cell>
          <cell r="G28">
            <v>21</v>
          </cell>
          <cell r="H28">
            <v>22.32</v>
          </cell>
          <cell r="I28" t="str">
            <v>S</v>
          </cell>
          <cell r="J28">
            <v>41.4</v>
          </cell>
          <cell r="K28">
            <v>0</v>
          </cell>
        </row>
        <row r="29">
          <cell r="B29">
            <v>13.4125</v>
          </cell>
          <cell r="C29">
            <v>25</v>
          </cell>
          <cell r="D29">
            <v>2.2000000000000002</v>
          </cell>
          <cell r="E29">
            <v>54.375</v>
          </cell>
          <cell r="F29">
            <v>97</v>
          </cell>
          <cell r="G29">
            <v>18</v>
          </cell>
          <cell r="H29">
            <v>11.520000000000001</v>
          </cell>
          <cell r="I29" t="str">
            <v>S</v>
          </cell>
          <cell r="J29">
            <v>24.48</v>
          </cell>
          <cell r="K29">
            <v>0</v>
          </cell>
        </row>
        <row r="30">
          <cell r="B30">
            <v>17.43333333333333</v>
          </cell>
          <cell r="C30">
            <v>31.1</v>
          </cell>
          <cell r="D30">
            <v>5.4</v>
          </cell>
          <cell r="E30">
            <v>57.291666666666664</v>
          </cell>
          <cell r="F30">
            <v>96</v>
          </cell>
          <cell r="G30">
            <v>19</v>
          </cell>
          <cell r="H30">
            <v>9.7200000000000006</v>
          </cell>
          <cell r="I30" t="str">
            <v>NE</v>
          </cell>
          <cell r="J30">
            <v>27.720000000000002</v>
          </cell>
          <cell r="K30">
            <v>0</v>
          </cell>
        </row>
        <row r="31">
          <cell r="B31">
            <v>23.891666666666662</v>
          </cell>
          <cell r="C31">
            <v>36.5</v>
          </cell>
          <cell r="D31">
            <v>11.8</v>
          </cell>
          <cell r="E31">
            <v>48.541666666666664</v>
          </cell>
          <cell r="F31">
            <v>89</v>
          </cell>
          <cell r="G31">
            <v>20</v>
          </cell>
          <cell r="H31">
            <v>13.32</v>
          </cell>
          <cell r="I31" t="str">
            <v>NE</v>
          </cell>
          <cell r="J31">
            <v>29.52</v>
          </cell>
          <cell r="K31">
            <v>0</v>
          </cell>
        </row>
        <row r="32">
          <cell r="B32">
            <v>26.866666666666664</v>
          </cell>
          <cell r="C32">
            <v>37.4</v>
          </cell>
          <cell r="D32">
            <v>18.899999999999999</v>
          </cell>
          <cell r="E32">
            <v>50.416666666666664</v>
          </cell>
          <cell r="F32">
            <v>84</v>
          </cell>
          <cell r="G32">
            <v>26</v>
          </cell>
          <cell r="H32">
            <v>14.04</v>
          </cell>
          <cell r="I32" t="str">
            <v>NE</v>
          </cell>
          <cell r="J32">
            <v>27.36</v>
          </cell>
          <cell r="K32">
            <v>4.4000000000000004</v>
          </cell>
        </row>
        <row r="33">
          <cell r="B33">
            <v>24.929166666666671</v>
          </cell>
          <cell r="C33">
            <v>33.700000000000003</v>
          </cell>
          <cell r="D33">
            <v>17.8</v>
          </cell>
          <cell r="E33">
            <v>74.75</v>
          </cell>
          <cell r="F33">
            <v>96</v>
          </cell>
          <cell r="G33">
            <v>42</v>
          </cell>
          <cell r="H33">
            <v>12.6</v>
          </cell>
          <cell r="I33" t="str">
            <v>NE</v>
          </cell>
          <cell r="J33">
            <v>25.56</v>
          </cell>
          <cell r="K33">
            <v>0.2</v>
          </cell>
        </row>
        <row r="34">
          <cell r="B34">
            <v>18.770833333333336</v>
          </cell>
          <cell r="C34">
            <v>25.9</v>
          </cell>
          <cell r="D34">
            <v>14</v>
          </cell>
          <cell r="E34">
            <v>86.916666666666671</v>
          </cell>
          <cell r="F34">
            <v>95</v>
          </cell>
          <cell r="G34">
            <v>68</v>
          </cell>
          <cell r="H34">
            <v>19.8</v>
          </cell>
          <cell r="I34" t="str">
            <v>SO</v>
          </cell>
          <cell r="J34">
            <v>35.64</v>
          </cell>
          <cell r="K34">
            <v>0.8</v>
          </cell>
        </row>
        <row r="35">
          <cell r="I35" t="str">
            <v>NE</v>
          </cell>
        </row>
      </sheetData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27.408333333333335</v>
          </cell>
          <cell r="C5">
            <v>35.1</v>
          </cell>
          <cell r="D5">
            <v>20.100000000000001</v>
          </cell>
          <cell r="E5">
            <v>41.666666666666664</v>
          </cell>
          <cell r="F5">
            <v>76</v>
          </cell>
          <cell r="G5">
            <v>24</v>
          </cell>
          <cell r="H5">
            <v>19.079999999999998</v>
          </cell>
          <cell r="I5" t="str">
            <v>NE</v>
          </cell>
          <cell r="J5">
            <v>38.159999999999997</v>
          </cell>
          <cell r="K5">
            <v>4.5999999999999996</v>
          </cell>
        </row>
        <row r="6">
          <cell r="C6">
            <v>26.5</v>
          </cell>
          <cell r="D6">
            <v>17.3</v>
          </cell>
          <cell r="F6">
            <v>95</v>
          </cell>
          <cell r="G6">
            <v>42</v>
          </cell>
          <cell r="H6">
            <v>31.319999999999997</v>
          </cell>
          <cell r="I6" t="str">
            <v>L</v>
          </cell>
          <cell r="J6">
            <v>52.2</v>
          </cell>
          <cell r="K6">
            <v>15</v>
          </cell>
        </row>
        <row r="7">
          <cell r="B7">
            <v>20.108333333333334</v>
          </cell>
          <cell r="C7">
            <v>22.8</v>
          </cell>
          <cell r="D7">
            <v>17.3</v>
          </cell>
          <cell r="E7">
            <v>75.708333333333329</v>
          </cell>
          <cell r="F7">
            <v>95</v>
          </cell>
          <cell r="G7">
            <v>59</v>
          </cell>
          <cell r="H7">
            <v>25.2</v>
          </cell>
          <cell r="I7" t="str">
            <v>N</v>
          </cell>
          <cell r="J7">
            <v>42.480000000000004</v>
          </cell>
          <cell r="K7">
            <v>3.8</v>
          </cell>
        </row>
        <row r="8">
          <cell r="B8">
            <v>21.354166666666668</v>
          </cell>
          <cell r="C8">
            <v>28.8</v>
          </cell>
          <cell r="D8">
            <v>14.7</v>
          </cell>
          <cell r="E8">
            <v>72.041666666666671</v>
          </cell>
          <cell r="F8">
            <v>96</v>
          </cell>
          <cell r="G8">
            <v>36</v>
          </cell>
          <cell r="H8">
            <v>9.7200000000000006</v>
          </cell>
          <cell r="I8" t="str">
            <v>N</v>
          </cell>
          <cell r="J8">
            <v>20.52</v>
          </cell>
          <cell r="K8">
            <v>0</v>
          </cell>
        </row>
        <row r="9">
          <cell r="B9">
            <v>23.266666666666676</v>
          </cell>
          <cell r="C9">
            <v>31.1</v>
          </cell>
          <cell r="D9">
            <v>18.100000000000001</v>
          </cell>
          <cell r="E9">
            <v>54.625</v>
          </cell>
          <cell r="F9">
            <v>75</v>
          </cell>
          <cell r="G9">
            <v>27</v>
          </cell>
          <cell r="H9">
            <v>35.64</v>
          </cell>
          <cell r="I9" t="str">
            <v>L</v>
          </cell>
          <cell r="J9">
            <v>57.24</v>
          </cell>
          <cell r="K9">
            <v>0</v>
          </cell>
        </row>
        <row r="10">
          <cell r="B10">
            <v>25.520833333333332</v>
          </cell>
          <cell r="C10">
            <v>33.5</v>
          </cell>
          <cell r="D10">
            <v>19.899999999999999</v>
          </cell>
          <cell r="E10">
            <v>43.666666666666664</v>
          </cell>
          <cell r="F10">
            <v>63</v>
          </cell>
          <cell r="G10">
            <v>18</v>
          </cell>
          <cell r="H10">
            <v>29.16</v>
          </cell>
          <cell r="I10" t="str">
            <v>L</v>
          </cell>
          <cell r="J10">
            <v>48.6</v>
          </cell>
          <cell r="K10">
            <v>0</v>
          </cell>
        </row>
        <row r="11">
          <cell r="B11">
            <v>27.05</v>
          </cell>
          <cell r="C11">
            <v>34.4</v>
          </cell>
          <cell r="D11">
            <v>21.1</v>
          </cell>
          <cell r="E11">
            <v>40.291666666666664</v>
          </cell>
          <cell r="F11">
            <v>62</v>
          </cell>
          <cell r="G11">
            <v>23</v>
          </cell>
          <cell r="H11">
            <v>25.92</v>
          </cell>
          <cell r="I11" t="str">
            <v>L</v>
          </cell>
          <cell r="J11">
            <v>43.2</v>
          </cell>
          <cell r="K11">
            <v>0</v>
          </cell>
        </row>
        <row r="12">
          <cell r="B12">
            <v>26.612500000000001</v>
          </cell>
          <cell r="C12">
            <v>34</v>
          </cell>
          <cell r="D12">
            <v>18.600000000000001</v>
          </cell>
          <cell r="E12">
            <v>51.958333333333336</v>
          </cell>
          <cell r="F12">
            <v>80</v>
          </cell>
          <cell r="G12">
            <v>26</v>
          </cell>
          <cell r="H12">
            <v>17.28</v>
          </cell>
          <cell r="I12" t="str">
            <v>N</v>
          </cell>
          <cell r="J12">
            <v>37.800000000000004</v>
          </cell>
          <cell r="K12">
            <v>0.4</v>
          </cell>
        </row>
        <row r="13">
          <cell r="B13">
            <v>25.579166666666666</v>
          </cell>
          <cell r="C13">
            <v>34.200000000000003</v>
          </cell>
          <cell r="D13">
            <v>18.899999999999999</v>
          </cell>
          <cell r="E13">
            <v>47.791666666666664</v>
          </cell>
          <cell r="F13">
            <v>75</v>
          </cell>
          <cell r="G13">
            <v>21</v>
          </cell>
          <cell r="H13">
            <v>23.759999999999998</v>
          </cell>
          <cell r="I13" t="str">
            <v>L</v>
          </cell>
          <cell r="J13">
            <v>46.440000000000005</v>
          </cell>
          <cell r="K13">
            <v>0</v>
          </cell>
        </row>
        <row r="14">
          <cell r="B14">
            <v>27.387500000000003</v>
          </cell>
          <cell r="C14">
            <v>35.200000000000003</v>
          </cell>
          <cell r="D14">
            <v>20.9</v>
          </cell>
          <cell r="E14">
            <v>29.291666666666668</v>
          </cell>
          <cell r="F14">
            <v>48</v>
          </cell>
          <cell r="G14">
            <v>13</v>
          </cell>
          <cell r="H14">
            <v>30.6</v>
          </cell>
          <cell r="I14" t="str">
            <v>L</v>
          </cell>
          <cell r="J14">
            <v>50.04</v>
          </cell>
          <cell r="K14">
            <v>0</v>
          </cell>
        </row>
        <row r="15">
          <cell r="B15">
            <v>27.270833333333332</v>
          </cell>
          <cell r="C15">
            <v>35</v>
          </cell>
          <cell r="D15">
            <v>20.6</v>
          </cell>
          <cell r="E15">
            <v>27.5</v>
          </cell>
          <cell r="F15">
            <v>43</v>
          </cell>
          <cell r="G15">
            <v>14</v>
          </cell>
          <cell r="H15">
            <v>21.6</v>
          </cell>
          <cell r="I15" t="str">
            <v>L</v>
          </cell>
          <cell r="J15">
            <v>38.159999999999997</v>
          </cell>
          <cell r="K15">
            <v>0</v>
          </cell>
        </row>
        <row r="16">
          <cell r="C16">
            <v>33.9</v>
          </cell>
          <cell r="D16">
            <v>23.3</v>
          </cell>
          <cell r="F16">
            <v>34</v>
          </cell>
          <cell r="G16">
            <v>14</v>
          </cell>
          <cell r="H16">
            <v>28.08</v>
          </cell>
          <cell r="I16" t="str">
            <v>L</v>
          </cell>
          <cell r="J16">
            <v>48.96</v>
          </cell>
          <cell r="K16">
            <v>0</v>
          </cell>
        </row>
        <row r="17">
          <cell r="B17">
            <v>27.579166666666666</v>
          </cell>
          <cell r="C17">
            <v>35.4</v>
          </cell>
          <cell r="D17">
            <v>20.8</v>
          </cell>
          <cell r="E17">
            <v>28.208333333333332</v>
          </cell>
          <cell r="F17">
            <v>46</v>
          </cell>
          <cell r="G17">
            <v>14</v>
          </cell>
          <cell r="H17">
            <v>20.16</v>
          </cell>
          <cell r="I17" t="str">
            <v>L</v>
          </cell>
          <cell r="J17">
            <v>32.76</v>
          </cell>
          <cell r="K17">
            <v>0</v>
          </cell>
        </row>
        <row r="18">
          <cell r="B18">
            <v>28.316666666666663</v>
          </cell>
          <cell r="C18">
            <v>35</v>
          </cell>
          <cell r="D18">
            <v>23.1</v>
          </cell>
          <cell r="E18">
            <v>23.375</v>
          </cell>
          <cell r="F18">
            <v>31</v>
          </cell>
          <cell r="G18">
            <v>13</v>
          </cell>
          <cell r="H18">
            <v>24.12</v>
          </cell>
          <cell r="I18" t="str">
            <v>L</v>
          </cell>
          <cell r="J18">
            <v>41.76</v>
          </cell>
          <cell r="K18">
            <v>0</v>
          </cell>
        </row>
        <row r="19">
          <cell r="B19">
            <v>26.916666666666668</v>
          </cell>
          <cell r="C19">
            <v>34</v>
          </cell>
          <cell r="D19">
            <v>19.5</v>
          </cell>
          <cell r="E19">
            <v>34.333333333333336</v>
          </cell>
          <cell r="F19">
            <v>59</v>
          </cell>
          <cell r="G19">
            <v>21</v>
          </cell>
          <cell r="H19">
            <v>17.64</v>
          </cell>
          <cell r="I19" t="str">
            <v>N</v>
          </cell>
          <cell r="J19">
            <v>38.519999999999996</v>
          </cell>
          <cell r="K19">
            <v>0</v>
          </cell>
        </row>
        <row r="20">
          <cell r="B20">
            <v>26.970833333333331</v>
          </cell>
          <cell r="C20">
            <v>32.799999999999997</v>
          </cell>
          <cell r="D20">
            <v>23</v>
          </cell>
          <cell r="E20">
            <v>48.416666666666664</v>
          </cell>
          <cell r="F20">
            <v>62</v>
          </cell>
          <cell r="G20">
            <v>38</v>
          </cell>
          <cell r="H20">
            <v>22.68</v>
          </cell>
          <cell r="I20" t="str">
            <v>N</v>
          </cell>
          <cell r="J20">
            <v>47.88</v>
          </cell>
          <cell r="K20">
            <v>0</v>
          </cell>
        </row>
        <row r="21">
          <cell r="B21">
            <v>16.820833333333326</v>
          </cell>
          <cell r="C21">
            <v>25</v>
          </cell>
          <cell r="D21">
            <v>12.4</v>
          </cell>
          <cell r="E21">
            <v>85.916666666666671</v>
          </cell>
          <cell r="F21">
            <v>95</v>
          </cell>
          <cell r="G21">
            <v>62</v>
          </cell>
          <cell r="H21">
            <v>23.759999999999998</v>
          </cell>
          <cell r="I21" t="str">
            <v>N</v>
          </cell>
          <cell r="J21">
            <v>39.6</v>
          </cell>
          <cell r="K21">
            <v>28.599999999999998</v>
          </cell>
        </row>
        <row r="22">
          <cell r="B22">
            <v>16.074999999999999</v>
          </cell>
          <cell r="C22">
            <v>24.5</v>
          </cell>
          <cell r="D22">
            <v>9.9</v>
          </cell>
          <cell r="E22">
            <v>68.125</v>
          </cell>
          <cell r="F22">
            <v>86</v>
          </cell>
          <cell r="G22">
            <v>47</v>
          </cell>
          <cell r="H22">
            <v>20.16</v>
          </cell>
          <cell r="I22" t="str">
            <v>N</v>
          </cell>
          <cell r="J22">
            <v>35.28</v>
          </cell>
          <cell r="K22">
            <v>0</v>
          </cell>
        </row>
        <row r="23">
          <cell r="B23">
            <v>22.254166666666666</v>
          </cell>
          <cell r="C23">
            <v>30.8</v>
          </cell>
          <cell r="D23">
            <v>16.100000000000001</v>
          </cell>
          <cell r="E23">
            <v>57.416666666666664</v>
          </cell>
          <cell r="F23">
            <v>78</v>
          </cell>
          <cell r="G23">
            <v>37</v>
          </cell>
          <cell r="H23">
            <v>18.36</v>
          </cell>
          <cell r="I23" t="str">
            <v>SE</v>
          </cell>
          <cell r="J23">
            <v>31.319999999999997</v>
          </cell>
          <cell r="K23">
            <v>0.60000000000000009</v>
          </cell>
        </row>
        <row r="24">
          <cell r="B24">
            <v>28.262500000000003</v>
          </cell>
          <cell r="C24">
            <v>35.6</v>
          </cell>
          <cell r="D24">
            <v>23.2</v>
          </cell>
          <cell r="E24">
            <v>51.291666666666664</v>
          </cell>
          <cell r="F24">
            <v>70</v>
          </cell>
          <cell r="G24">
            <v>29</v>
          </cell>
          <cell r="H24">
            <v>25.92</v>
          </cell>
          <cell r="I24" t="str">
            <v>L</v>
          </cell>
          <cell r="J24">
            <v>44.28</v>
          </cell>
          <cell r="K24">
            <v>0</v>
          </cell>
        </row>
        <row r="25">
          <cell r="B25">
            <v>28.720833333333331</v>
          </cell>
          <cell r="C25">
            <v>34.1</v>
          </cell>
          <cell r="D25">
            <v>24.2</v>
          </cell>
          <cell r="E25">
            <v>50.25</v>
          </cell>
          <cell r="F25">
            <v>64</v>
          </cell>
          <cell r="G25">
            <v>35</v>
          </cell>
          <cell r="H25">
            <v>24.840000000000003</v>
          </cell>
          <cell r="I25" t="str">
            <v>N</v>
          </cell>
          <cell r="J25">
            <v>55.080000000000005</v>
          </cell>
          <cell r="K25">
            <v>0</v>
          </cell>
        </row>
        <row r="26">
          <cell r="C26">
            <v>33.5</v>
          </cell>
          <cell r="D26">
            <v>19.399999999999999</v>
          </cell>
          <cell r="F26">
            <v>93</v>
          </cell>
          <cell r="G26">
            <v>34</v>
          </cell>
          <cell r="H26">
            <v>30.6</v>
          </cell>
          <cell r="I26" t="str">
            <v>N</v>
          </cell>
          <cell r="J26">
            <v>62.28</v>
          </cell>
          <cell r="K26">
            <v>6.6</v>
          </cell>
        </row>
        <row r="27">
          <cell r="B27">
            <v>17.395833333333339</v>
          </cell>
          <cell r="C27">
            <v>23.8</v>
          </cell>
          <cell r="D27">
            <v>14.3</v>
          </cell>
          <cell r="E27">
            <v>86.541666666666671</v>
          </cell>
          <cell r="F27">
            <v>94</v>
          </cell>
          <cell r="G27">
            <v>76</v>
          </cell>
          <cell r="H27">
            <v>25.2</v>
          </cell>
          <cell r="I27" t="str">
            <v>N</v>
          </cell>
          <cell r="J27">
            <v>47.519999999999996</v>
          </cell>
          <cell r="K27">
            <v>1.4</v>
          </cell>
        </row>
        <row r="28">
          <cell r="B28">
            <v>14.512499999999998</v>
          </cell>
          <cell r="C28">
            <v>20.6</v>
          </cell>
          <cell r="D28">
            <v>11.1</v>
          </cell>
          <cell r="E28">
            <v>67.708333333333329</v>
          </cell>
          <cell r="F28">
            <v>94</v>
          </cell>
          <cell r="G28">
            <v>25</v>
          </cell>
          <cell r="H28">
            <v>26.64</v>
          </cell>
          <cell r="I28" t="str">
            <v>N</v>
          </cell>
          <cell r="J28">
            <v>42.12</v>
          </cell>
          <cell r="K28">
            <v>0.4</v>
          </cell>
        </row>
        <row r="29">
          <cell r="B29">
            <v>14.683333333333332</v>
          </cell>
          <cell r="C29">
            <v>23.6</v>
          </cell>
          <cell r="D29">
            <v>6.9</v>
          </cell>
          <cell r="E29">
            <v>44.541666666666664</v>
          </cell>
          <cell r="F29">
            <v>76</v>
          </cell>
          <cell r="G29">
            <v>21</v>
          </cell>
          <cell r="H29">
            <v>21.240000000000002</v>
          </cell>
          <cell r="I29" t="str">
            <v>NE</v>
          </cell>
          <cell r="J29">
            <v>33.119999999999997</v>
          </cell>
          <cell r="K29">
            <v>0</v>
          </cell>
        </row>
        <row r="30">
          <cell r="B30">
            <v>20.520833333333339</v>
          </cell>
          <cell r="C30">
            <v>29.4</v>
          </cell>
          <cell r="D30">
            <v>14.3</v>
          </cell>
          <cell r="E30">
            <v>37.125</v>
          </cell>
          <cell r="F30">
            <v>55</v>
          </cell>
          <cell r="G30">
            <v>24</v>
          </cell>
          <cell r="H30">
            <v>30.96</v>
          </cell>
          <cell r="I30" t="str">
            <v>SE</v>
          </cell>
          <cell r="J30">
            <v>50.76</v>
          </cell>
          <cell r="K30">
            <v>0</v>
          </cell>
        </row>
        <row r="31">
          <cell r="B31">
            <v>25.741666666666671</v>
          </cell>
          <cell r="C31">
            <v>34.6</v>
          </cell>
          <cell r="D31">
            <v>19.7</v>
          </cell>
          <cell r="E31">
            <v>34.708333333333336</v>
          </cell>
          <cell r="F31">
            <v>53</v>
          </cell>
          <cell r="G31">
            <v>21</v>
          </cell>
          <cell r="H31">
            <v>31.319999999999997</v>
          </cell>
          <cell r="I31" t="str">
            <v>L</v>
          </cell>
          <cell r="J31">
            <v>51.12</v>
          </cell>
          <cell r="K31">
            <v>0</v>
          </cell>
        </row>
        <row r="32">
          <cell r="B32">
            <v>29.074999999999999</v>
          </cell>
          <cell r="C32">
            <v>35.4</v>
          </cell>
          <cell r="D32">
            <v>24.1</v>
          </cell>
          <cell r="E32">
            <v>34.875</v>
          </cell>
          <cell r="F32">
            <v>47</v>
          </cell>
          <cell r="G32">
            <v>25</v>
          </cell>
          <cell r="H32">
            <v>27</v>
          </cell>
          <cell r="I32" t="str">
            <v>N</v>
          </cell>
          <cell r="J32">
            <v>45.72</v>
          </cell>
          <cell r="K32">
            <v>0</v>
          </cell>
        </row>
        <row r="33">
          <cell r="B33">
            <v>24.7</v>
          </cell>
          <cell r="C33">
            <v>29.4</v>
          </cell>
          <cell r="D33">
            <v>17.5</v>
          </cell>
          <cell r="E33">
            <v>66.583333333333329</v>
          </cell>
          <cell r="F33">
            <v>95</v>
          </cell>
          <cell r="G33">
            <v>44</v>
          </cell>
          <cell r="H33">
            <v>28.8</v>
          </cell>
          <cell r="I33" t="str">
            <v>N</v>
          </cell>
          <cell r="J33">
            <v>49.680000000000007</v>
          </cell>
          <cell r="K33">
            <v>29.4</v>
          </cell>
        </row>
        <row r="34">
          <cell r="B34">
            <v>23.216666666666669</v>
          </cell>
          <cell r="C34">
            <v>29</v>
          </cell>
          <cell r="D34">
            <v>18.5</v>
          </cell>
          <cell r="E34">
            <v>78.625</v>
          </cell>
          <cell r="F34">
            <v>95</v>
          </cell>
          <cell r="G34">
            <v>56</v>
          </cell>
          <cell r="H34">
            <v>23.040000000000003</v>
          </cell>
          <cell r="I34" t="str">
            <v>N</v>
          </cell>
          <cell r="J34">
            <v>64.44</v>
          </cell>
          <cell r="K34">
            <v>11</v>
          </cell>
        </row>
        <row r="35">
          <cell r="I35" t="str">
            <v>N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27.475000000000005</v>
          </cell>
          <cell r="C5">
            <v>35.700000000000003</v>
          </cell>
          <cell r="D5">
            <v>18.8</v>
          </cell>
          <cell r="E5">
            <v>37.791666666666664</v>
          </cell>
          <cell r="F5">
            <v>70</v>
          </cell>
          <cell r="G5">
            <v>17</v>
          </cell>
          <cell r="H5">
            <v>9.7200000000000006</v>
          </cell>
          <cell r="I5" t="str">
            <v>NE</v>
          </cell>
          <cell r="J5">
            <v>23.759999999999998</v>
          </cell>
          <cell r="K5">
            <v>0</v>
          </cell>
        </row>
        <row r="6">
          <cell r="C6">
            <v>36.299999999999997</v>
          </cell>
          <cell r="D6">
            <v>20.399999999999999</v>
          </cell>
          <cell r="F6">
            <v>61</v>
          </cell>
          <cell r="G6">
            <v>14</v>
          </cell>
          <cell r="H6">
            <v>19.440000000000001</v>
          </cell>
          <cell r="I6" t="str">
            <v>NE</v>
          </cell>
          <cell r="J6">
            <v>58.32</v>
          </cell>
          <cell r="K6">
            <v>0</v>
          </cell>
        </row>
        <row r="7">
          <cell r="B7">
            <v>22.179166666666664</v>
          </cell>
          <cell r="C7">
            <v>28.7</v>
          </cell>
          <cell r="D7">
            <v>18.2</v>
          </cell>
          <cell r="E7">
            <v>65.375</v>
          </cell>
          <cell r="F7">
            <v>87</v>
          </cell>
          <cell r="G7">
            <v>37</v>
          </cell>
          <cell r="H7">
            <v>18.720000000000002</v>
          </cell>
          <cell r="I7" t="str">
            <v>NO</v>
          </cell>
          <cell r="J7">
            <v>47.16</v>
          </cell>
          <cell r="K7">
            <v>0.2</v>
          </cell>
        </row>
        <row r="8">
          <cell r="B8">
            <v>21.850000000000005</v>
          </cell>
          <cell r="C8">
            <v>28.8</v>
          </cell>
          <cell r="D8">
            <v>17.5</v>
          </cell>
          <cell r="E8">
            <v>70.916666666666671</v>
          </cell>
          <cell r="F8">
            <v>94</v>
          </cell>
          <cell r="G8">
            <v>37</v>
          </cell>
          <cell r="H8">
            <v>13.32</v>
          </cell>
          <cell r="I8" t="str">
            <v>L</v>
          </cell>
          <cell r="J8">
            <v>30.6</v>
          </cell>
          <cell r="K8">
            <v>4.8000000000000007</v>
          </cell>
        </row>
        <row r="9">
          <cell r="B9">
            <v>22.583333333333332</v>
          </cell>
          <cell r="C9">
            <v>31.1</v>
          </cell>
          <cell r="D9">
            <v>15.2</v>
          </cell>
          <cell r="E9">
            <v>55.541666666666664</v>
          </cell>
          <cell r="F9">
            <v>87</v>
          </cell>
          <cell r="G9">
            <v>24</v>
          </cell>
          <cell r="H9">
            <v>19.8</v>
          </cell>
          <cell r="I9" t="str">
            <v>L</v>
          </cell>
          <cell r="J9">
            <v>36.72</v>
          </cell>
          <cell r="K9">
            <v>0</v>
          </cell>
        </row>
        <row r="10">
          <cell r="B10">
            <v>24.904166666666669</v>
          </cell>
          <cell r="C10">
            <v>34.200000000000003</v>
          </cell>
          <cell r="D10">
            <v>16.8</v>
          </cell>
          <cell r="E10">
            <v>47.791666666666664</v>
          </cell>
          <cell r="F10">
            <v>75</v>
          </cell>
          <cell r="G10">
            <v>24</v>
          </cell>
          <cell r="H10">
            <v>15.48</v>
          </cell>
          <cell r="I10" t="str">
            <v>L</v>
          </cell>
          <cell r="J10">
            <v>30.240000000000002</v>
          </cell>
          <cell r="K10">
            <v>0</v>
          </cell>
        </row>
        <row r="11">
          <cell r="B11">
            <v>25.587499999999995</v>
          </cell>
          <cell r="C11">
            <v>34.299999999999997</v>
          </cell>
          <cell r="D11">
            <v>17.100000000000001</v>
          </cell>
          <cell r="E11">
            <v>41.666666666666664</v>
          </cell>
          <cell r="F11">
            <v>67</v>
          </cell>
          <cell r="G11">
            <v>22</v>
          </cell>
          <cell r="H11">
            <v>15.48</v>
          </cell>
          <cell r="I11" t="str">
            <v>L</v>
          </cell>
          <cell r="J11">
            <v>28.8</v>
          </cell>
          <cell r="K11">
            <v>0</v>
          </cell>
        </row>
        <row r="12">
          <cell r="B12">
            <v>26.466666666666665</v>
          </cell>
          <cell r="C12">
            <v>34.5</v>
          </cell>
          <cell r="D12">
            <v>17.5</v>
          </cell>
          <cell r="E12">
            <v>42.458333333333336</v>
          </cell>
          <cell r="F12">
            <v>80</v>
          </cell>
          <cell r="G12">
            <v>17</v>
          </cell>
          <cell r="H12">
            <v>15.48</v>
          </cell>
          <cell r="I12" t="str">
            <v>L</v>
          </cell>
          <cell r="J12">
            <v>30.240000000000002</v>
          </cell>
          <cell r="K12">
            <v>0</v>
          </cell>
        </row>
        <row r="13">
          <cell r="B13">
            <v>25.900000000000002</v>
          </cell>
          <cell r="C13">
            <v>35.200000000000003</v>
          </cell>
          <cell r="D13">
            <v>15.3</v>
          </cell>
          <cell r="E13">
            <v>38.875</v>
          </cell>
          <cell r="F13">
            <v>76</v>
          </cell>
          <cell r="G13">
            <v>14</v>
          </cell>
          <cell r="H13">
            <v>16.559999999999999</v>
          </cell>
          <cell r="I13" t="str">
            <v>L</v>
          </cell>
          <cell r="J13">
            <v>30.96</v>
          </cell>
          <cell r="K13">
            <v>0</v>
          </cell>
        </row>
        <row r="14">
          <cell r="B14">
            <v>25.895833333333332</v>
          </cell>
          <cell r="C14">
            <v>35.299999999999997</v>
          </cell>
          <cell r="D14">
            <v>14.9</v>
          </cell>
          <cell r="E14">
            <v>33.25</v>
          </cell>
          <cell r="F14">
            <v>69</v>
          </cell>
          <cell r="G14">
            <v>13</v>
          </cell>
          <cell r="H14">
            <v>16.920000000000002</v>
          </cell>
          <cell r="I14" t="str">
            <v>L</v>
          </cell>
          <cell r="J14">
            <v>42.480000000000004</v>
          </cell>
          <cell r="K14">
            <v>0</v>
          </cell>
        </row>
        <row r="15">
          <cell r="B15">
            <v>24.858333333333334</v>
          </cell>
          <cell r="C15">
            <v>34.6</v>
          </cell>
          <cell r="D15">
            <v>14.5</v>
          </cell>
          <cell r="E15">
            <v>35.916666666666664</v>
          </cell>
          <cell r="F15">
            <v>73</v>
          </cell>
          <cell r="G15">
            <v>14</v>
          </cell>
          <cell r="H15">
            <v>18.720000000000002</v>
          </cell>
          <cell r="I15" t="str">
            <v>L</v>
          </cell>
          <cell r="J15">
            <v>42.84</v>
          </cell>
          <cell r="K15">
            <v>0</v>
          </cell>
        </row>
        <row r="16">
          <cell r="C16">
            <v>33.700000000000003</v>
          </cell>
          <cell r="D16">
            <v>15.3</v>
          </cell>
          <cell r="F16">
            <v>67</v>
          </cell>
          <cell r="G16">
            <v>15</v>
          </cell>
          <cell r="H16">
            <v>16.920000000000002</v>
          </cell>
          <cell r="I16" t="str">
            <v>NE</v>
          </cell>
          <cell r="J16">
            <v>34.92</v>
          </cell>
          <cell r="K16">
            <v>0</v>
          </cell>
        </row>
        <row r="17">
          <cell r="B17">
            <v>24.979166666666668</v>
          </cell>
          <cell r="C17">
            <v>34</v>
          </cell>
          <cell r="D17">
            <v>14.5</v>
          </cell>
          <cell r="E17">
            <v>34.291666666666664</v>
          </cell>
          <cell r="F17">
            <v>70</v>
          </cell>
          <cell r="G17">
            <v>12</v>
          </cell>
          <cell r="H17">
            <v>17.28</v>
          </cell>
          <cell r="I17" t="str">
            <v>SO</v>
          </cell>
          <cell r="J17">
            <v>34.92</v>
          </cell>
          <cell r="K17">
            <v>0</v>
          </cell>
        </row>
        <row r="18">
          <cell r="B18">
            <v>25.054166666666671</v>
          </cell>
          <cell r="C18">
            <v>34</v>
          </cell>
          <cell r="D18">
            <v>15.6</v>
          </cell>
          <cell r="E18">
            <v>35.208333333333336</v>
          </cell>
          <cell r="F18">
            <v>64</v>
          </cell>
          <cell r="G18">
            <v>16</v>
          </cell>
          <cell r="H18">
            <v>14.76</v>
          </cell>
          <cell r="I18" t="str">
            <v>O</v>
          </cell>
          <cell r="J18">
            <v>33.840000000000003</v>
          </cell>
          <cell r="K18">
            <v>0</v>
          </cell>
        </row>
        <row r="19">
          <cell r="B19">
            <v>27.704166666666666</v>
          </cell>
          <cell r="C19">
            <v>36.700000000000003</v>
          </cell>
          <cell r="D19">
            <v>18</v>
          </cell>
          <cell r="E19">
            <v>34.791666666666664</v>
          </cell>
          <cell r="F19">
            <v>65</v>
          </cell>
          <cell r="G19">
            <v>15</v>
          </cell>
          <cell r="H19">
            <v>12.24</v>
          </cell>
          <cell r="I19" t="str">
            <v>SO</v>
          </cell>
          <cell r="J19">
            <v>30.240000000000002</v>
          </cell>
          <cell r="K19">
            <v>0</v>
          </cell>
        </row>
        <row r="20">
          <cell r="B20">
            <v>28.433333333333334</v>
          </cell>
          <cell r="C20">
            <v>38.5</v>
          </cell>
          <cell r="D20">
            <v>20.100000000000001</v>
          </cell>
          <cell r="E20">
            <v>39.75</v>
          </cell>
          <cell r="F20">
            <v>67</v>
          </cell>
          <cell r="G20">
            <v>17</v>
          </cell>
          <cell r="H20">
            <v>18.36</v>
          </cell>
          <cell r="I20" t="str">
            <v>O</v>
          </cell>
          <cell r="J20">
            <v>44.64</v>
          </cell>
          <cell r="K20">
            <v>0.2</v>
          </cell>
        </row>
        <row r="21">
          <cell r="B21">
            <v>23.304166666666664</v>
          </cell>
          <cell r="C21">
            <v>29.8</v>
          </cell>
          <cell r="D21">
            <v>18.399999999999999</v>
          </cell>
          <cell r="E21">
            <v>69.875</v>
          </cell>
          <cell r="F21">
            <v>86</v>
          </cell>
          <cell r="G21">
            <v>41</v>
          </cell>
          <cell r="H21">
            <v>19.440000000000001</v>
          </cell>
          <cell r="I21" t="str">
            <v>S</v>
          </cell>
          <cell r="J21">
            <v>40.680000000000007</v>
          </cell>
          <cell r="K21">
            <v>8.1999999999999993</v>
          </cell>
        </row>
        <row r="22">
          <cell r="B22">
            <v>20.133333333333336</v>
          </cell>
          <cell r="C22">
            <v>29.1</v>
          </cell>
          <cell r="D22">
            <v>15.3</v>
          </cell>
          <cell r="E22">
            <v>69.5</v>
          </cell>
          <cell r="F22">
            <v>85</v>
          </cell>
          <cell r="G22">
            <v>43</v>
          </cell>
          <cell r="H22">
            <v>12.24</v>
          </cell>
          <cell r="I22" t="str">
            <v>SE</v>
          </cell>
          <cell r="J22">
            <v>23.040000000000003</v>
          </cell>
          <cell r="K22">
            <v>0</v>
          </cell>
        </row>
        <row r="23">
          <cell r="B23">
            <v>24.6875</v>
          </cell>
          <cell r="C23">
            <v>33.299999999999997</v>
          </cell>
          <cell r="D23">
            <v>17.8</v>
          </cell>
          <cell r="E23">
            <v>63.583333333333336</v>
          </cell>
          <cell r="F23">
            <v>88</v>
          </cell>
          <cell r="G23">
            <v>34</v>
          </cell>
          <cell r="H23">
            <v>16.559999999999999</v>
          </cell>
          <cell r="I23" t="str">
            <v>L</v>
          </cell>
          <cell r="J23">
            <v>38.519999999999996</v>
          </cell>
          <cell r="K23">
            <v>0</v>
          </cell>
        </row>
        <row r="24">
          <cell r="B24">
            <v>28.824999999999999</v>
          </cell>
          <cell r="C24">
            <v>37.5</v>
          </cell>
          <cell r="D24">
            <v>21.6</v>
          </cell>
          <cell r="E24">
            <v>49.833333333333336</v>
          </cell>
          <cell r="F24">
            <v>83</v>
          </cell>
          <cell r="G24">
            <v>18</v>
          </cell>
          <cell r="H24">
            <v>21.6</v>
          </cell>
          <cell r="I24" t="str">
            <v>L</v>
          </cell>
          <cell r="J24">
            <v>41.76</v>
          </cell>
          <cell r="K24">
            <v>0</v>
          </cell>
        </row>
        <row r="25">
          <cell r="B25">
            <v>28.083333333333339</v>
          </cell>
          <cell r="C25">
            <v>38.700000000000003</v>
          </cell>
          <cell r="D25">
            <v>20.5</v>
          </cell>
          <cell r="E25">
            <v>48.416666666666664</v>
          </cell>
          <cell r="F25">
            <v>89</v>
          </cell>
          <cell r="G25">
            <v>22</v>
          </cell>
          <cell r="H25">
            <v>24.12</v>
          </cell>
          <cell r="I25" t="str">
            <v>O</v>
          </cell>
          <cell r="J25">
            <v>93.24</v>
          </cell>
          <cell r="K25">
            <v>23.599999999999998</v>
          </cell>
        </row>
        <row r="26">
          <cell r="C26">
            <v>36.5</v>
          </cell>
          <cell r="D26">
            <v>21</v>
          </cell>
          <cell r="F26">
            <v>90</v>
          </cell>
          <cell r="G26">
            <v>24</v>
          </cell>
          <cell r="H26">
            <v>20.16</v>
          </cell>
          <cell r="I26" t="str">
            <v>O</v>
          </cell>
          <cell r="J26">
            <v>46.440000000000005</v>
          </cell>
          <cell r="K26">
            <v>0</v>
          </cell>
        </row>
        <row r="27">
          <cell r="B27">
            <v>25.133333333333329</v>
          </cell>
          <cell r="C27">
            <v>30.9</v>
          </cell>
          <cell r="D27">
            <v>20.399999999999999</v>
          </cell>
          <cell r="E27">
            <v>65.791666666666671</v>
          </cell>
          <cell r="F27">
            <v>90</v>
          </cell>
          <cell r="G27">
            <v>46</v>
          </cell>
          <cell r="H27">
            <v>34.200000000000003</v>
          </cell>
          <cell r="I27" t="str">
            <v>S</v>
          </cell>
          <cell r="J27">
            <v>68.760000000000005</v>
          </cell>
          <cell r="K27">
            <v>7</v>
          </cell>
        </row>
        <row r="28">
          <cell r="B28">
            <v>18.837499999999999</v>
          </cell>
          <cell r="C28">
            <v>23.3</v>
          </cell>
          <cell r="D28">
            <v>16.3</v>
          </cell>
          <cell r="E28">
            <v>73.083333333333329</v>
          </cell>
          <cell r="F28">
            <v>86</v>
          </cell>
          <cell r="G28">
            <v>56</v>
          </cell>
          <cell r="H28">
            <v>15.120000000000001</v>
          </cell>
          <cell r="I28" t="str">
            <v>SO</v>
          </cell>
          <cell r="J28">
            <v>29.880000000000003</v>
          </cell>
          <cell r="K28">
            <v>0</v>
          </cell>
        </row>
        <row r="29">
          <cell r="B29">
            <v>18.087500000000002</v>
          </cell>
          <cell r="C29">
            <v>26.8</v>
          </cell>
          <cell r="D29">
            <v>10.3</v>
          </cell>
          <cell r="E29">
            <v>43.208333333333336</v>
          </cell>
          <cell r="F29">
            <v>78</v>
          </cell>
          <cell r="G29">
            <v>17</v>
          </cell>
          <cell r="H29">
            <v>5.04</v>
          </cell>
          <cell r="I29" t="str">
            <v>S</v>
          </cell>
          <cell r="J29">
            <v>19.8</v>
          </cell>
          <cell r="K29">
            <v>0</v>
          </cell>
        </row>
        <row r="30">
          <cell r="B30">
            <v>20.537500000000005</v>
          </cell>
          <cell r="C30">
            <v>29.9</v>
          </cell>
          <cell r="D30">
            <v>12.8</v>
          </cell>
          <cell r="E30">
            <v>45.625</v>
          </cell>
          <cell r="F30">
            <v>76</v>
          </cell>
          <cell r="G30">
            <v>24</v>
          </cell>
          <cell r="H30">
            <v>14.76</v>
          </cell>
          <cell r="I30" t="str">
            <v>L</v>
          </cell>
          <cell r="J30">
            <v>29.880000000000003</v>
          </cell>
          <cell r="K30">
            <v>0</v>
          </cell>
        </row>
        <row r="31">
          <cell r="B31">
            <v>24.095833333333335</v>
          </cell>
          <cell r="C31">
            <v>34.5</v>
          </cell>
          <cell r="D31">
            <v>15.4</v>
          </cell>
          <cell r="E31">
            <v>40.708333333333336</v>
          </cell>
          <cell r="F31">
            <v>69</v>
          </cell>
          <cell r="G31">
            <v>20</v>
          </cell>
          <cell r="H31">
            <v>12.96</v>
          </cell>
          <cell r="I31" t="str">
            <v>L</v>
          </cell>
          <cell r="J31">
            <v>29.16</v>
          </cell>
          <cell r="K31">
            <v>0</v>
          </cell>
        </row>
        <row r="32">
          <cell r="B32">
            <v>27.316666666666666</v>
          </cell>
          <cell r="C32">
            <v>37.299999999999997</v>
          </cell>
          <cell r="D32">
            <v>17.8</v>
          </cell>
          <cell r="E32">
            <v>42.166666666666664</v>
          </cell>
          <cell r="F32">
            <v>75</v>
          </cell>
          <cell r="G32">
            <v>18</v>
          </cell>
          <cell r="H32">
            <v>9.7200000000000006</v>
          </cell>
          <cell r="I32" t="str">
            <v>L</v>
          </cell>
          <cell r="J32">
            <v>25.92</v>
          </cell>
          <cell r="K32">
            <v>0</v>
          </cell>
        </row>
        <row r="33">
          <cell r="B33">
            <v>22.95</v>
          </cell>
          <cell r="C33">
            <v>29.6</v>
          </cell>
          <cell r="D33">
            <v>17.8</v>
          </cell>
          <cell r="E33">
            <v>72.666666666666671</v>
          </cell>
          <cell r="F33">
            <v>92</v>
          </cell>
          <cell r="G33">
            <v>41</v>
          </cell>
          <cell r="H33">
            <v>16.559999999999999</v>
          </cell>
          <cell r="I33" t="str">
            <v>SE</v>
          </cell>
          <cell r="J33">
            <v>39.6</v>
          </cell>
          <cell r="K33">
            <v>6.4</v>
          </cell>
        </row>
        <row r="34">
          <cell r="B34">
            <v>22.7</v>
          </cell>
          <cell r="C34">
            <v>32.4</v>
          </cell>
          <cell r="D34">
            <v>19.100000000000001</v>
          </cell>
          <cell r="E34">
            <v>78.5</v>
          </cell>
          <cell r="F34">
            <v>95</v>
          </cell>
          <cell r="G34">
            <v>36</v>
          </cell>
          <cell r="H34">
            <v>9.7200000000000006</v>
          </cell>
          <cell r="I34" t="str">
            <v>SE</v>
          </cell>
          <cell r="J34">
            <v>68.039999999999992</v>
          </cell>
          <cell r="K34">
            <v>27.2</v>
          </cell>
        </row>
        <row r="35">
          <cell r="I35" t="str">
            <v>L</v>
          </cell>
        </row>
      </sheetData>
      <sheetData sheetId="9">
        <row r="5">
          <cell r="B5">
            <v>24.137500000000003</v>
          </cell>
        </row>
      </sheetData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26.220833333333331</v>
          </cell>
          <cell r="C5">
            <v>33.4</v>
          </cell>
          <cell r="D5">
            <v>20.3</v>
          </cell>
          <cell r="E5">
            <v>41.708333333333336</v>
          </cell>
          <cell r="F5">
            <v>64</v>
          </cell>
          <cell r="G5">
            <v>20</v>
          </cell>
          <cell r="H5">
            <v>18.720000000000002</v>
          </cell>
          <cell r="I5" t="str">
            <v>NE</v>
          </cell>
          <cell r="J5">
            <v>48.6</v>
          </cell>
          <cell r="K5">
            <v>0</v>
          </cell>
        </row>
        <row r="6">
          <cell r="C6">
            <v>32.6</v>
          </cell>
          <cell r="D6">
            <v>17.899999999999999</v>
          </cell>
          <cell r="F6">
            <v>82</v>
          </cell>
          <cell r="G6">
            <v>16</v>
          </cell>
          <cell r="H6">
            <v>17.28</v>
          </cell>
          <cell r="I6" t="str">
            <v>NO</v>
          </cell>
          <cell r="J6">
            <v>45.36</v>
          </cell>
          <cell r="K6">
            <v>0</v>
          </cell>
        </row>
        <row r="7">
          <cell r="B7">
            <v>19.091666666666665</v>
          </cell>
          <cell r="C7">
            <v>25.6</v>
          </cell>
          <cell r="D7">
            <v>16</v>
          </cell>
          <cell r="E7">
            <v>78.416666666666671</v>
          </cell>
          <cell r="F7">
            <v>96</v>
          </cell>
          <cell r="G7">
            <v>39</v>
          </cell>
          <cell r="H7">
            <v>20.16</v>
          </cell>
          <cell r="I7" t="str">
            <v>SO</v>
          </cell>
          <cell r="J7">
            <v>40.680000000000007</v>
          </cell>
          <cell r="K7">
            <v>2.6</v>
          </cell>
        </row>
        <row r="8">
          <cell r="B8">
            <v>20.095833333333339</v>
          </cell>
          <cell r="C8">
            <v>27.3</v>
          </cell>
          <cell r="D8">
            <v>16</v>
          </cell>
          <cell r="E8">
            <v>75.875</v>
          </cell>
          <cell r="F8">
            <v>95</v>
          </cell>
          <cell r="G8">
            <v>42</v>
          </cell>
          <cell r="H8">
            <v>16.559999999999999</v>
          </cell>
          <cell r="I8" t="str">
            <v>L</v>
          </cell>
          <cell r="J8">
            <v>32.04</v>
          </cell>
          <cell r="K8">
            <v>0</v>
          </cell>
        </row>
        <row r="9">
          <cell r="B9">
            <v>21.229166666666664</v>
          </cell>
          <cell r="C9">
            <v>29.4</v>
          </cell>
          <cell r="D9">
            <v>13.9</v>
          </cell>
          <cell r="E9">
            <v>57.5</v>
          </cell>
          <cell r="F9">
            <v>91</v>
          </cell>
          <cell r="G9">
            <v>25</v>
          </cell>
          <cell r="H9">
            <v>25.2</v>
          </cell>
          <cell r="I9" t="str">
            <v>L</v>
          </cell>
          <cell r="J9">
            <v>42.84</v>
          </cell>
          <cell r="K9">
            <v>0</v>
          </cell>
        </row>
        <row r="10">
          <cell r="B10">
            <v>23.933333333333334</v>
          </cell>
          <cell r="C10">
            <v>31.9</v>
          </cell>
          <cell r="D10">
            <v>17.2</v>
          </cell>
          <cell r="E10">
            <v>47.291666666666664</v>
          </cell>
          <cell r="F10">
            <v>72</v>
          </cell>
          <cell r="G10">
            <v>27</v>
          </cell>
          <cell r="H10">
            <v>25.92</v>
          </cell>
          <cell r="I10" t="str">
            <v>L</v>
          </cell>
          <cell r="J10">
            <v>41.04</v>
          </cell>
          <cell r="K10">
            <v>0</v>
          </cell>
        </row>
        <row r="11">
          <cell r="B11">
            <v>24.295833333333324</v>
          </cell>
          <cell r="C11">
            <v>31.4</v>
          </cell>
          <cell r="D11">
            <v>17.8</v>
          </cell>
          <cell r="E11">
            <v>43.958333333333336</v>
          </cell>
          <cell r="F11">
            <v>61</v>
          </cell>
          <cell r="G11">
            <v>28</v>
          </cell>
          <cell r="H11">
            <v>20.16</v>
          </cell>
          <cell r="I11" t="str">
            <v>L</v>
          </cell>
          <cell r="J11">
            <v>35.64</v>
          </cell>
          <cell r="K11">
            <v>0</v>
          </cell>
        </row>
        <row r="12">
          <cell r="B12">
            <v>23.69583333333334</v>
          </cell>
          <cell r="C12">
            <v>31.6</v>
          </cell>
          <cell r="D12">
            <v>16.899999999999999</v>
          </cell>
          <cell r="E12">
            <v>49.875</v>
          </cell>
          <cell r="F12">
            <v>79</v>
          </cell>
          <cell r="G12">
            <v>22</v>
          </cell>
          <cell r="H12">
            <v>22.68</v>
          </cell>
          <cell r="I12" t="str">
            <v>NE</v>
          </cell>
          <cell r="J12">
            <v>35.28</v>
          </cell>
          <cell r="K12">
            <v>0</v>
          </cell>
        </row>
        <row r="13">
          <cell r="B13">
            <v>24.750000000000004</v>
          </cell>
          <cell r="C13">
            <v>32.9</v>
          </cell>
          <cell r="D13">
            <v>15.7</v>
          </cell>
          <cell r="E13">
            <v>40.083333333333336</v>
          </cell>
          <cell r="F13">
            <v>85</v>
          </cell>
          <cell r="G13">
            <v>9</v>
          </cell>
          <cell r="H13">
            <v>22.32</v>
          </cell>
          <cell r="I13" t="str">
            <v>L</v>
          </cell>
          <cell r="J13">
            <v>47.88</v>
          </cell>
          <cell r="K13">
            <v>0</v>
          </cell>
        </row>
        <row r="14">
          <cell r="B14">
            <v>25.858333333333334</v>
          </cell>
          <cell r="C14">
            <v>32.6</v>
          </cell>
          <cell r="D14">
            <v>19.100000000000001</v>
          </cell>
          <cell r="E14">
            <v>27.666666666666668</v>
          </cell>
          <cell r="F14">
            <v>44</v>
          </cell>
          <cell r="G14">
            <v>14</v>
          </cell>
          <cell r="H14">
            <v>19.440000000000001</v>
          </cell>
          <cell r="I14" t="str">
            <v>L</v>
          </cell>
          <cell r="J14">
            <v>42.84</v>
          </cell>
          <cell r="K14">
            <v>0</v>
          </cell>
        </row>
        <row r="15">
          <cell r="B15">
            <v>24.591666666666665</v>
          </cell>
          <cell r="C15">
            <v>31.9</v>
          </cell>
          <cell r="D15">
            <v>17.7</v>
          </cell>
          <cell r="E15">
            <v>29.916666666666668</v>
          </cell>
          <cell r="F15">
            <v>48</v>
          </cell>
          <cell r="G15">
            <v>14</v>
          </cell>
          <cell r="H15">
            <v>24.840000000000003</v>
          </cell>
          <cell r="I15" t="str">
            <v>L</v>
          </cell>
          <cell r="J15">
            <v>47.519999999999996</v>
          </cell>
          <cell r="K15">
            <v>0</v>
          </cell>
        </row>
        <row r="16">
          <cell r="C16">
            <v>30.8</v>
          </cell>
          <cell r="D16">
            <v>18.100000000000001</v>
          </cell>
          <cell r="F16">
            <v>53</v>
          </cell>
          <cell r="G16">
            <v>22</v>
          </cell>
          <cell r="H16">
            <v>23.040000000000003</v>
          </cell>
          <cell r="I16" t="str">
            <v>L</v>
          </cell>
          <cell r="J16">
            <v>43.56</v>
          </cell>
          <cell r="K16">
            <v>0</v>
          </cell>
        </row>
        <row r="17">
          <cell r="B17">
            <v>24.504166666666663</v>
          </cell>
          <cell r="C17">
            <v>31.6</v>
          </cell>
          <cell r="D17">
            <v>17.100000000000001</v>
          </cell>
          <cell r="E17">
            <v>29.625</v>
          </cell>
          <cell r="F17">
            <v>49</v>
          </cell>
          <cell r="G17">
            <v>14</v>
          </cell>
          <cell r="H17">
            <v>20.52</v>
          </cell>
          <cell r="I17" t="str">
            <v>L</v>
          </cell>
          <cell r="J17">
            <v>37.800000000000004</v>
          </cell>
          <cell r="K17">
            <v>0</v>
          </cell>
        </row>
        <row r="18">
          <cell r="B18">
            <v>25.079166666666666</v>
          </cell>
          <cell r="C18">
            <v>32.299999999999997</v>
          </cell>
          <cell r="D18">
            <v>17.8</v>
          </cell>
          <cell r="E18">
            <v>30.416666666666668</v>
          </cell>
          <cell r="F18">
            <v>53</v>
          </cell>
          <cell r="G18">
            <v>15</v>
          </cell>
          <cell r="H18">
            <v>19.440000000000001</v>
          </cell>
          <cell r="I18" t="str">
            <v>L</v>
          </cell>
          <cell r="J18">
            <v>47.88</v>
          </cell>
          <cell r="K18">
            <v>0</v>
          </cell>
        </row>
        <row r="19">
          <cell r="B19">
            <v>26.566666666666674</v>
          </cell>
          <cell r="C19">
            <v>33.700000000000003</v>
          </cell>
          <cell r="D19">
            <v>20.100000000000001</v>
          </cell>
          <cell r="E19">
            <v>31.125</v>
          </cell>
          <cell r="F19">
            <v>45</v>
          </cell>
          <cell r="G19">
            <v>18</v>
          </cell>
          <cell r="H19">
            <v>14.76</v>
          </cell>
          <cell r="I19" t="str">
            <v>N</v>
          </cell>
          <cell r="J19">
            <v>40.32</v>
          </cell>
          <cell r="K19">
            <v>0</v>
          </cell>
        </row>
        <row r="20">
          <cell r="B20">
            <v>27.791666666666671</v>
          </cell>
          <cell r="C20">
            <v>34.5</v>
          </cell>
          <cell r="D20">
            <v>22.3</v>
          </cell>
          <cell r="E20">
            <v>36.166666666666664</v>
          </cell>
          <cell r="F20">
            <v>57</v>
          </cell>
          <cell r="G20">
            <v>22</v>
          </cell>
          <cell r="H20">
            <v>26.28</v>
          </cell>
          <cell r="I20" t="str">
            <v>NO</v>
          </cell>
          <cell r="J20">
            <v>92.160000000000011</v>
          </cell>
          <cell r="K20">
            <v>0</v>
          </cell>
        </row>
        <row r="21">
          <cell r="B21">
            <v>21.729166666666668</v>
          </cell>
          <cell r="C21">
            <v>29.2</v>
          </cell>
          <cell r="D21">
            <v>15.3</v>
          </cell>
          <cell r="E21">
            <v>71.916666666666671</v>
          </cell>
          <cell r="F21">
            <v>92</v>
          </cell>
          <cell r="G21">
            <v>45</v>
          </cell>
          <cell r="H21">
            <v>23.400000000000002</v>
          </cell>
          <cell r="I21" t="str">
            <v>SO</v>
          </cell>
          <cell r="J21">
            <v>48.24</v>
          </cell>
          <cell r="K21">
            <v>0</v>
          </cell>
        </row>
        <row r="22">
          <cell r="B22">
            <v>18.56666666666667</v>
          </cell>
          <cell r="C22">
            <v>28.9</v>
          </cell>
          <cell r="D22">
            <v>12</v>
          </cell>
          <cell r="E22">
            <v>73.208333333333329</v>
          </cell>
          <cell r="F22">
            <v>95</v>
          </cell>
          <cell r="G22">
            <v>40</v>
          </cell>
          <cell r="H22">
            <v>11.16</v>
          </cell>
          <cell r="I22" t="str">
            <v>SE</v>
          </cell>
          <cell r="J22">
            <v>27.720000000000002</v>
          </cell>
          <cell r="K22">
            <v>0</v>
          </cell>
        </row>
        <row r="23">
          <cell r="B23">
            <v>23.175000000000001</v>
          </cell>
          <cell r="C23">
            <v>32.1</v>
          </cell>
          <cell r="D23">
            <v>15.4</v>
          </cell>
          <cell r="E23">
            <v>65.458333333333329</v>
          </cell>
          <cell r="F23">
            <v>94</v>
          </cell>
          <cell r="G23">
            <v>33</v>
          </cell>
          <cell r="H23">
            <v>19.440000000000001</v>
          </cell>
          <cell r="I23" t="str">
            <v>L</v>
          </cell>
          <cell r="J23">
            <v>33.840000000000003</v>
          </cell>
          <cell r="K23">
            <v>0</v>
          </cell>
        </row>
        <row r="24">
          <cell r="B24">
            <v>27.0625</v>
          </cell>
          <cell r="C24">
            <v>35.799999999999997</v>
          </cell>
          <cell r="D24">
            <v>19.8</v>
          </cell>
          <cell r="E24">
            <v>52.625</v>
          </cell>
          <cell r="F24">
            <v>86</v>
          </cell>
          <cell r="G24">
            <v>19</v>
          </cell>
          <cell r="H24">
            <v>26.28</v>
          </cell>
          <cell r="I24" t="str">
            <v>L</v>
          </cell>
          <cell r="J24">
            <v>59.4</v>
          </cell>
          <cell r="K24">
            <v>0</v>
          </cell>
        </row>
        <row r="25">
          <cell r="B25">
            <v>27.658333333333335</v>
          </cell>
          <cell r="C25">
            <v>34</v>
          </cell>
          <cell r="D25">
            <v>22.1</v>
          </cell>
          <cell r="E25">
            <v>45.625</v>
          </cell>
          <cell r="F25">
            <v>62</v>
          </cell>
          <cell r="G25">
            <v>30</v>
          </cell>
          <cell r="H25">
            <v>29.880000000000003</v>
          </cell>
          <cell r="I25" t="str">
            <v>NO</v>
          </cell>
          <cell r="J25">
            <v>56.88</v>
          </cell>
          <cell r="K25">
            <v>0</v>
          </cell>
        </row>
        <row r="26">
          <cell r="C26">
            <v>34.5</v>
          </cell>
          <cell r="D26">
            <v>21</v>
          </cell>
          <cell r="F26">
            <v>67</v>
          </cell>
          <cell r="G26">
            <v>24</v>
          </cell>
          <cell r="H26">
            <v>32.4</v>
          </cell>
          <cell r="I26" t="str">
            <v>NO</v>
          </cell>
          <cell r="J26">
            <v>56.16</v>
          </cell>
          <cell r="K26">
            <v>0</v>
          </cell>
        </row>
        <row r="27">
          <cell r="B27">
            <v>23.391666666666666</v>
          </cell>
          <cell r="C27">
            <v>29.2</v>
          </cell>
          <cell r="D27">
            <v>18</v>
          </cell>
          <cell r="E27">
            <v>66.541666666666671</v>
          </cell>
          <cell r="F27">
            <v>90</v>
          </cell>
          <cell r="G27">
            <v>35</v>
          </cell>
          <cell r="H27">
            <v>14.4</v>
          </cell>
          <cell r="I27" t="str">
            <v>S</v>
          </cell>
          <cell r="J27">
            <v>32.4</v>
          </cell>
          <cell r="K27">
            <v>0.60000000000000009</v>
          </cell>
        </row>
        <row r="28">
          <cell r="B28">
            <v>15.212500000000004</v>
          </cell>
          <cell r="C28">
            <v>19.399999999999999</v>
          </cell>
          <cell r="D28">
            <v>12.3</v>
          </cell>
          <cell r="E28">
            <v>85.708333333333329</v>
          </cell>
          <cell r="F28">
            <v>97</v>
          </cell>
          <cell r="G28">
            <v>64</v>
          </cell>
          <cell r="H28">
            <v>18.36</v>
          </cell>
          <cell r="I28" t="str">
            <v>SO</v>
          </cell>
          <cell r="J28">
            <v>36</v>
          </cell>
          <cell r="K28">
            <v>0</v>
          </cell>
        </row>
        <row r="29">
          <cell r="B29">
            <v>14.679166666666667</v>
          </cell>
          <cell r="C29">
            <v>24.3</v>
          </cell>
          <cell r="D29">
            <v>7.5</v>
          </cell>
          <cell r="E29">
            <v>48.875</v>
          </cell>
          <cell r="F29">
            <v>80</v>
          </cell>
          <cell r="G29">
            <v>21</v>
          </cell>
          <cell r="H29">
            <v>10.08</v>
          </cell>
          <cell r="I29" t="str">
            <v>S</v>
          </cell>
          <cell r="J29">
            <v>26.64</v>
          </cell>
          <cell r="K29">
            <v>0</v>
          </cell>
        </row>
        <row r="30">
          <cell r="B30">
            <v>20.041666666666668</v>
          </cell>
          <cell r="C30">
            <v>29.5</v>
          </cell>
          <cell r="D30">
            <v>13.8</v>
          </cell>
          <cell r="E30">
            <v>37.833333333333336</v>
          </cell>
          <cell r="F30">
            <v>51</v>
          </cell>
          <cell r="G30">
            <v>24</v>
          </cell>
          <cell r="H30">
            <v>18.36</v>
          </cell>
          <cell r="I30" t="str">
            <v>SE</v>
          </cell>
          <cell r="J30">
            <v>28.8</v>
          </cell>
          <cell r="K30">
            <v>0</v>
          </cell>
        </row>
        <row r="31">
          <cell r="B31">
            <v>24.108333333333334</v>
          </cell>
          <cell r="C31">
            <v>33.6</v>
          </cell>
          <cell r="D31">
            <v>16.5</v>
          </cell>
          <cell r="E31">
            <v>37.25</v>
          </cell>
          <cell r="F31">
            <v>54</v>
          </cell>
          <cell r="G31">
            <v>19</v>
          </cell>
          <cell r="H31">
            <v>18.720000000000002</v>
          </cell>
          <cell r="I31" t="str">
            <v>L</v>
          </cell>
          <cell r="J31">
            <v>34.200000000000003</v>
          </cell>
          <cell r="K31">
            <v>0</v>
          </cell>
        </row>
        <row r="32">
          <cell r="B32">
            <v>27.358333333333334</v>
          </cell>
          <cell r="C32">
            <v>34.5</v>
          </cell>
          <cell r="D32">
            <v>20.100000000000001</v>
          </cell>
          <cell r="E32">
            <v>36</v>
          </cell>
          <cell r="F32">
            <v>54</v>
          </cell>
          <cell r="G32">
            <v>22</v>
          </cell>
          <cell r="H32">
            <v>18</v>
          </cell>
          <cell r="I32" t="str">
            <v>N</v>
          </cell>
          <cell r="J32">
            <v>41.04</v>
          </cell>
          <cell r="K32">
            <v>0</v>
          </cell>
        </row>
        <row r="33">
          <cell r="B33">
            <v>21.804166666666664</v>
          </cell>
          <cell r="C33">
            <v>27.5</v>
          </cell>
          <cell r="D33">
            <v>17.2</v>
          </cell>
          <cell r="E33">
            <v>73.583333333333329</v>
          </cell>
          <cell r="F33">
            <v>95</v>
          </cell>
          <cell r="G33">
            <v>44</v>
          </cell>
          <cell r="H33">
            <v>18.720000000000002</v>
          </cell>
          <cell r="I33" t="str">
            <v>NO</v>
          </cell>
          <cell r="J33">
            <v>38.519999999999996</v>
          </cell>
          <cell r="K33">
            <v>1.5999999999999999</v>
          </cell>
        </row>
        <row r="34">
          <cell r="B34">
            <v>21.666666666666668</v>
          </cell>
          <cell r="C34">
            <v>31.9</v>
          </cell>
          <cell r="D34">
            <v>18.2</v>
          </cell>
          <cell r="E34">
            <v>75.208333333333329</v>
          </cell>
          <cell r="F34">
            <v>90</v>
          </cell>
          <cell r="G34">
            <v>34</v>
          </cell>
          <cell r="H34">
            <v>23.759999999999998</v>
          </cell>
          <cell r="I34" t="str">
            <v>N</v>
          </cell>
          <cell r="J34">
            <v>45.72</v>
          </cell>
          <cell r="K34">
            <v>0.8</v>
          </cell>
        </row>
        <row r="35">
          <cell r="I35" t="str">
            <v>L</v>
          </cell>
        </row>
      </sheetData>
      <sheetData sheetId="9">
        <row r="5">
          <cell r="B5">
            <v>22.099999999999998</v>
          </cell>
        </row>
      </sheetData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30.074999999999999</v>
          </cell>
          <cell r="C5">
            <v>36.299999999999997</v>
          </cell>
          <cell r="D5">
            <v>25</v>
          </cell>
          <cell r="E5">
            <v>47.75</v>
          </cell>
          <cell r="F5">
            <v>69</v>
          </cell>
          <cell r="G5">
            <v>29</v>
          </cell>
          <cell r="H5">
            <v>11.520000000000001</v>
          </cell>
          <cell r="I5" t="str">
            <v>L</v>
          </cell>
          <cell r="J5">
            <v>25.2</v>
          </cell>
          <cell r="K5">
            <v>0</v>
          </cell>
        </row>
        <row r="6">
          <cell r="C6">
            <v>33.299999999999997</v>
          </cell>
          <cell r="D6">
            <v>20.8</v>
          </cell>
          <cell r="F6">
            <v>91</v>
          </cell>
          <cell r="G6">
            <v>39</v>
          </cell>
          <cell r="H6">
            <v>19.8</v>
          </cell>
          <cell r="I6" t="str">
            <v>L</v>
          </cell>
          <cell r="J6">
            <v>59.04</v>
          </cell>
          <cell r="K6">
            <v>11.6</v>
          </cell>
        </row>
        <row r="7">
          <cell r="B7">
            <v>20.424999999999994</v>
          </cell>
          <cell r="C7">
            <v>21.7</v>
          </cell>
          <cell r="D7">
            <v>18.8</v>
          </cell>
          <cell r="E7">
            <v>85.25</v>
          </cell>
          <cell r="F7">
            <v>91</v>
          </cell>
          <cell r="G7">
            <v>72</v>
          </cell>
          <cell r="H7">
            <v>17.64</v>
          </cell>
          <cell r="I7" t="str">
            <v>SE</v>
          </cell>
          <cell r="J7">
            <v>36.72</v>
          </cell>
          <cell r="K7">
            <v>36.000000000000007</v>
          </cell>
        </row>
        <row r="8">
          <cell r="B8">
            <v>22.525000000000002</v>
          </cell>
          <cell r="C8">
            <v>29.2</v>
          </cell>
          <cell r="D8">
            <v>18.2</v>
          </cell>
          <cell r="E8">
            <v>77.083333333333329</v>
          </cell>
          <cell r="F8">
            <v>93</v>
          </cell>
          <cell r="G8">
            <v>53</v>
          </cell>
          <cell r="H8">
            <v>8.2799999999999994</v>
          </cell>
          <cell r="I8" t="str">
            <v>SO</v>
          </cell>
          <cell r="J8">
            <v>19.440000000000001</v>
          </cell>
          <cell r="K8">
            <v>0</v>
          </cell>
        </row>
        <row r="9">
          <cell r="B9">
            <v>25.841666666666669</v>
          </cell>
          <cell r="C9">
            <v>32.700000000000003</v>
          </cell>
          <cell r="D9">
            <v>19.600000000000001</v>
          </cell>
          <cell r="E9">
            <v>63.666666666666664</v>
          </cell>
          <cell r="F9">
            <v>90</v>
          </cell>
          <cell r="G9">
            <v>36</v>
          </cell>
          <cell r="H9">
            <v>12.6</v>
          </cell>
          <cell r="I9" t="str">
            <v>NE</v>
          </cell>
          <cell r="J9">
            <v>22.32</v>
          </cell>
          <cell r="K9">
            <v>0</v>
          </cell>
        </row>
        <row r="10">
          <cell r="B10">
            <v>28.120833333333337</v>
          </cell>
          <cell r="C10">
            <v>34.4</v>
          </cell>
          <cell r="D10">
            <v>22.3</v>
          </cell>
          <cell r="E10">
            <v>46.75</v>
          </cell>
          <cell r="F10">
            <v>77</v>
          </cell>
          <cell r="G10">
            <v>29</v>
          </cell>
          <cell r="H10">
            <v>14.4</v>
          </cell>
          <cell r="I10" t="str">
            <v>L</v>
          </cell>
          <cell r="J10">
            <v>26.64</v>
          </cell>
          <cell r="K10">
            <v>0</v>
          </cell>
        </row>
        <row r="11">
          <cell r="B11">
            <v>27.299999999999997</v>
          </cell>
          <cell r="C11">
            <v>30.8</v>
          </cell>
          <cell r="D11">
            <v>23.8</v>
          </cell>
          <cell r="E11">
            <v>45.777777777777779</v>
          </cell>
          <cell r="F11">
            <v>64</v>
          </cell>
          <cell r="G11">
            <v>30</v>
          </cell>
          <cell r="H11">
            <v>13.32</v>
          </cell>
          <cell r="I11" t="str">
            <v>SE</v>
          </cell>
          <cell r="J11">
            <v>25.2</v>
          </cell>
          <cell r="K11">
            <v>0</v>
          </cell>
        </row>
        <row r="12">
          <cell r="B12">
            <v>31.771428571428572</v>
          </cell>
          <cell r="C12">
            <v>35.200000000000003</v>
          </cell>
          <cell r="D12">
            <v>27.6</v>
          </cell>
          <cell r="E12">
            <v>49.857142857142854</v>
          </cell>
          <cell r="F12">
            <v>63</v>
          </cell>
          <cell r="G12">
            <v>38</v>
          </cell>
          <cell r="H12">
            <v>12.6</v>
          </cell>
          <cell r="I12" t="str">
            <v>L</v>
          </cell>
          <cell r="J12">
            <v>21.6</v>
          </cell>
          <cell r="K12">
            <v>0</v>
          </cell>
        </row>
        <row r="13">
          <cell r="B13">
            <v>30.221428571428572</v>
          </cell>
          <cell r="C13">
            <v>33.4</v>
          </cell>
          <cell r="D13">
            <v>23.1</v>
          </cell>
          <cell r="E13">
            <v>45.785714285714285</v>
          </cell>
          <cell r="F13">
            <v>66</v>
          </cell>
          <cell r="G13">
            <v>34</v>
          </cell>
          <cell r="H13">
            <v>10.44</v>
          </cell>
          <cell r="I13" t="str">
            <v>L</v>
          </cell>
          <cell r="J13">
            <v>21.240000000000002</v>
          </cell>
          <cell r="K13">
            <v>0</v>
          </cell>
        </row>
        <row r="14">
          <cell r="B14">
            <v>28.866666666666664</v>
          </cell>
          <cell r="C14">
            <v>34.799999999999997</v>
          </cell>
          <cell r="D14">
            <v>22.2</v>
          </cell>
          <cell r="E14">
            <v>49.333333333333336</v>
          </cell>
          <cell r="F14">
            <v>88</v>
          </cell>
          <cell r="G14">
            <v>26</v>
          </cell>
          <cell r="H14">
            <v>18.36</v>
          </cell>
          <cell r="I14" t="str">
            <v>L</v>
          </cell>
          <cell r="J14">
            <v>37.080000000000005</v>
          </cell>
          <cell r="K14">
            <v>0</v>
          </cell>
        </row>
        <row r="15">
          <cell r="B15">
            <v>29.595833333333331</v>
          </cell>
          <cell r="C15">
            <v>34.799999999999997</v>
          </cell>
          <cell r="D15">
            <v>24.5</v>
          </cell>
          <cell r="E15">
            <v>43.25</v>
          </cell>
          <cell r="F15">
            <v>69</v>
          </cell>
          <cell r="G15">
            <v>26</v>
          </cell>
          <cell r="H15">
            <v>15.48</v>
          </cell>
          <cell r="I15" t="str">
            <v>L</v>
          </cell>
          <cell r="J15">
            <v>31.680000000000003</v>
          </cell>
          <cell r="K15">
            <v>0</v>
          </cell>
        </row>
        <row r="16">
          <cell r="C16">
            <v>35.200000000000003</v>
          </cell>
          <cell r="D16">
            <v>24.2</v>
          </cell>
          <cell r="F16">
            <v>77</v>
          </cell>
          <cell r="G16">
            <v>29</v>
          </cell>
          <cell r="H16">
            <v>12.96</v>
          </cell>
          <cell r="I16" t="str">
            <v>L</v>
          </cell>
          <cell r="J16">
            <v>27.36</v>
          </cell>
          <cell r="K16">
            <v>0</v>
          </cell>
        </row>
        <row r="17">
          <cell r="B17">
            <v>28.666666666666671</v>
          </cell>
          <cell r="C17">
            <v>35.5</v>
          </cell>
          <cell r="D17">
            <v>23.6</v>
          </cell>
          <cell r="E17">
            <v>51.791666666666664</v>
          </cell>
          <cell r="F17">
            <v>79</v>
          </cell>
          <cell r="G17">
            <v>29</v>
          </cell>
          <cell r="H17">
            <v>10.08</v>
          </cell>
          <cell r="I17" t="str">
            <v>O</v>
          </cell>
          <cell r="J17">
            <v>19.8</v>
          </cell>
          <cell r="K17">
            <v>0</v>
          </cell>
        </row>
        <row r="18">
          <cell r="B18">
            <v>27.674999999999997</v>
          </cell>
          <cell r="C18">
            <v>33.6</v>
          </cell>
          <cell r="D18">
            <v>22.8</v>
          </cell>
          <cell r="E18">
            <v>56.5</v>
          </cell>
          <cell r="F18">
            <v>81</v>
          </cell>
          <cell r="G18">
            <v>38</v>
          </cell>
          <cell r="H18">
            <v>19.440000000000001</v>
          </cell>
          <cell r="I18" t="str">
            <v>SO</v>
          </cell>
          <cell r="J18">
            <v>45</v>
          </cell>
          <cell r="K18">
            <v>0</v>
          </cell>
        </row>
        <row r="19">
          <cell r="B19">
            <v>26.750000000000004</v>
          </cell>
          <cell r="C19">
            <v>32.299999999999997</v>
          </cell>
          <cell r="D19">
            <v>22.9</v>
          </cell>
          <cell r="E19">
            <v>56.166666666666664</v>
          </cell>
          <cell r="F19">
            <v>78</v>
          </cell>
          <cell r="G19">
            <v>41</v>
          </cell>
          <cell r="H19">
            <v>16.920000000000002</v>
          </cell>
          <cell r="I19" t="str">
            <v>SO</v>
          </cell>
          <cell r="J19">
            <v>32.04</v>
          </cell>
          <cell r="K19">
            <v>0</v>
          </cell>
        </row>
        <row r="20">
          <cell r="B20">
            <v>25.754166666666666</v>
          </cell>
          <cell r="C20">
            <v>29.5</v>
          </cell>
          <cell r="D20">
            <v>20.5</v>
          </cell>
          <cell r="E20">
            <v>58.708333333333336</v>
          </cell>
          <cell r="F20">
            <v>78</v>
          </cell>
          <cell r="G20">
            <v>44</v>
          </cell>
          <cell r="H20">
            <v>17.64</v>
          </cell>
          <cell r="I20" t="str">
            <v>SO</v>
          </cell>
          <cell r="J20">
            <v>46.440000000000005</v>
          </cell>
          <cell r="K20">
            <v>0</v>
          </cell>
        </row>
        <row r="21">
          <cell r="B21">
            <v>17.770833333333336</v>
          </cell>
          <cell r="C21">
            <v>24.8</v>
          </cell>
          <cell r="D21">
            <v>14.6</v>
          </cell>
          <cell r="E21">
            <v>67.416666666666671</v>
          </cell>
          <cell r="F21">
            <v>85</v>
          </cell>
          <cell r="G21">
            <v>50</v>
          </cell>
          <cell r="H21">
            <v>23.400000000000002</v>
          </cell>
          <cell r="I21" t="str">
            <v>S</v>
          </cell>
          <cell r="J21">
            <v>55.800000000000004</v>
          </cell>
          <cell r="K21">
            <v>0.2</v>
          </cell>
        </row>
        <row r="22">
          <cell r="B22">
            <v>19.283333333333331</v>
          </cell>
          <cell r="C22">
            <v>24.5</v>
          </cell>
          <cell r="D22">
            <v>15.7</v>
          </cell>
          <cell r="E22">
            <v>53.875</v>
          </cell>
          <cell r="F22">
            <v>64</v>
          </cell>
          <cell r="G22">
            <v>42</v>
          </cell>
          <cell r="H22">
            <v>12.24</v>
          </cell>
          <cell r="I22" t="str">
            <v>SE</v>
          </cell>
          <cell r="J22">
            <v>26.28</v>
          </cell>
          <cell r="K22">
            <v>0</v>
          </cell>
        </row>
        <row r="23">
          <cell r="B23">
            <v>23.995833333333334</v>
          </cell>
          <cell r="C23">
            <v>31.4</v>
          </cell>
          <cell r="D23">
            <v>18.8</v>
          </cell>
          <cell r="E23">
            <v>50.25</v>
          </cell>
          <cell r="F23">
            <v>74</v>
          </cell>
          <cell r="G23">
            <v>35</v>
          </cell>
          <cell r="H23">
            <v>9.3600000000000012</v>
          </cell>
          <cell r="I23" t="str">
            <v>NE</v>
          </cell>
          <cell r="J23">
            <v>20.52</v>
          </cell>
          <cell r="K23">
            <v>0</v>
          </cell>
        </row>
        <row r="24">
          <cell r="B24">
            <v>28.629166666666666</v>
          </cell>
          <cell r="C24">
            <v>36.200000000000003</v>
          </cell>
          <cell r="D24">
            <v>23.2</v>
          </cell>
          <cell r="E24">
            <v>55.208333333333336</v>
          </cell>
          <cell r="F24">
            <v>79</v>
          </cell>
          <cell r="G24">
            <v>36</v>
          </cell>
          <cell r="H24">
            <v>11.879999999999999</v>
          </cell>
          <cell r="I24" t="str">
            <v>L</v>
          </cell>
          <cell r="J24">
            <v>26.28</v>
          </cell>
          <cell r="K24">
            <v>0</v>
          </cell>
        </row>
        <row r="25">
          <cell r="B25">
            <v>30.833333333333332</v>
          </cell>
          <cell r="C25">
            <v>39.6</v>
          </cell>
          <cell r="D25">
            <v>26.7</v>
          </cell>
          <cell r="E25">
            <v>52.083333333333336</v>
          </cell>
          <cell r="F25">
            <v>66</v>
          </cell>
          <cell r="G25">
            <v>27</v>
          </cell>
          <cell r="H25">
            <v>19.8</v>
          </cell>
          <cell r="I25" t="str">
            <v>N</v>
          </cell>
          <cell r="J25">
            <v>43.56</v>
          </cell>
          <cell r="K25">
            <v>0</v>
          </cell>
        </row>
        <row r="26">
          <cell r="C26">
            <v>37</v>
          </cell>
          <cell r="D26">
            <v>23.1</v>
          </cell>
          <cell r="F26">
            <v>65</v>
          </cell>
          <cell r="G26">
            <v>31</v>
          </cell>
          <cell r="H26">
            <v>26.64</v>
          </cell>
          <cell r="I26" t="str">
            <v>NO</v>
          </cell>
          <cell r="J26">
            <v>60.12</v>
          </cell>
          <cell r="K26">
            <v>0</v>
          </cell>
        </row>
        <row r="27">
          <cell r="B27">
            <v>18.579166666666666</v>
          </cell>
          <cell r="C27">
            <v>23.1</v>
          </cell>
          <cell r="D27">
            <v>17.5</v>
          </cell>
          <cell r="E27">
            <v>60.458333333333336</v>
          </cell>
          <cell r="F27">
            <v>69</v>
          </cell>
          <cell r="G27">
            <v>47</v>
          </cell>
          <cell r="H27">
            <v>28.8</v>
          </cell>
          <cell r="I27" t="str">
            <v>S</v>
          </cell>
          <cell r="J27">
            <v>64.44</v>
          </cell>
          <cell r="K27">
            <v>0</v>
          </cell>
        </row>
        <row r="28">
          <cell r="B28">
            <v>19.220833333333339</v>
          </cell>
          <cell r="C28">
            <v>23.3</v>
          </cell>
          <cell r="D28">
            <v>16.3</v>
          </cell>
          <cell r="E28">
            <v>42.041666666666664</v>
          </cell>
          <cell r="F28">
            <v>57</v>
          </cell>
          <cell r="G28">
            <v>21</v>
          </cell>
          <cell r="H28">
            <v>17.64</v>
          </cell>
          <cell r="I28" t="str">
            <v>S</v>
          </cell>
          <cell r="J28">
            <v>43.92</v>
          </cell>
          <cell r="K28">
            <v>0</v>
          </cell>
        </row>
        <row r="29">
          <cell r="B29">
            <v>20.162500000000005</v>
          </cell>
          <cell r="C29">
            <v>25.9</v>
          </cell>
          <cell r="D29">
            <v>15.8</v>
          </cell>
          <cell r="E29">
            <v>27.708333333333332</v>
          </cell>
          <cell r="F29">
            <v>39</v>
          </cell>
          <cell r="G29">
            <v>20</v>
          </cell>
          <cell r="H29">
            <v>18.36</v>
          </cell>
          <cell r="I29" t="str">
            <v>SE</v>
          </cell>
          <cell r="J29">
            <v>37.080000000000005</v>
          </cell>
          <cell r="K29">
            <v>0</v>
          </cell>
        </row>
        <row r="30">
          <cell r="B30">
            <v>22.337500000000002</v>
          </cell>
          <cell r="C30">
            <v>30.6</v>
          </cell>
          <cell r="D30">
            <v>14.9</v>
          </cell>
          <cell r="E30">
            <v>43.333333333333336</v>
          </cell>
          <cell r="F30">
            <v>84</v>
          </cell>
          <cell r="G30">
            <v>20</v>
          </cell>
          <cell r="H30">
            <v>8.2799999999999994</v>
          </cell>
          <cell r="I30" t="str">
            <v>NE</v>
          </cell>
          <cell r="J30">
            <v>17.64</v>
          </cell>
          <cell r="K30">
            <v>0</v>
          </cell>
        </row>
        <row r="31">
          <cell r="B31">
            <v>27.937499999999996</v>
          </cell>
          <cell r="C31">
            <v>35.6</v>
          </cell>
          <cell r="D31">
            <v>23</v>
          </cell>
          <cell r="E31">
            <v>37.583333333333336</v>
          </cell>
          <cell r="F31">
            <v>53</v>
          </cell>
          <cell r="G31">
            <v>26</v>
          </cell>
          <cell r="H31">
            <v>14.04</v>
          </cell>
          <cell r="I31" t="str">
            <v>L</v>
          </cell>
          <cell r="J31">
            <v>29.16</v>
          </cell>
          <cell r="K31">
            <v>0</v>
          </cell>
        </row>
        <row r="32">
          <cell r="B32">
            <v>31.150000000000002</v>
          </cell>
          <cell r="C32">
            <v>38.9</v>
          </cell>
          <cell r="D32">
            <v>23.9</v>
          </cell>
          <cell r="E32">
            <v>42.166666666666664</v>
          </cell>
          <cell r="F32">
            <v>72</v>
          </cell>
          <cell r="G32">
            <v>27</v>
          </cell>
          <cell r="H32">
            <v>13.32</v>
          </cell>
          <cell r="I32" t="str">
            <v>L</v>
          </cell>
          <cell r="J32">
            <v>25.56</v>
          </cell>
          <cell r="K32">
            <v>0</v>
          </cell>
        </row>
        <row r="33">
          <cell r="B33">
            <v>30.024999999999995</v>
          </cell>
          <cell r="C33">
            <v>37.200000000000003</v>
          </cell>
          <cell r="D33">
            <v>23.6</v>
          </cell>
          <cell r="E33">
            <v>52.666666666666664</v>
          </cell>
          <cell r="F33">
            <v>78</v>
          </cell>
          <cell r="G33">
            <v>31</v>
          </cell>
          <cell r="H33">
            <v>14.76</v>
          </cell>
          <cell r="I33" t="str">
            <v>O</v>
          </cell>
          <cell r="J33">
            <v>38.519999999999996</v>
          </cell>
          <cell r="K33">
            <v>0</v>
          </cell>
        </row>
        <row r="34">
          <cell r="B34">
            <v>24.441666666666666</v>
          </cell>
          <cell r="C34">
            <v>30.9</v>
          </cell>
          <cell r="D34">
            <v>19.600000000000001</v>
          </cell>
          <cell r="E34">
            <v>55.583333333333336</v>
          </cell>
          <cell r="F34">
            <v>86</v>
          </cell>
          <cell r="G34">
            <v>39</v>
          </cell>
          <cell r="H34">
            <v>23.040000000000003</v>
          </cell>
          <cell r="I34" t="str">
            <v>S</v>
          </cell>
          <cell r="J34">
            <v>49.680000000000007</v>
          </cell>
          <cell r="K34">
            <v>8.2000000000000011</v>
          </cell>
        </row>
        <row r="35">
          <cell r="I35" t="str">
            <v>L</v>
          </cell>
        </row>
      </sheetData>
      <sheetData sheetId="9">
        <row r="5">
          <cell r="B5">
            <v>19.616666666666664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tabSelected="1" zoomScale="90" zoomScaleNormal="90" workbookViewId="0">
      <selection activeCell="J36" sqref="J36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9" bestFit="1" customWidth="1"/>
    <col min="33" max="33" width="9.140625" style="1"/>
  </cols>
  <sheetData>
    <row r="1" spans="1:33" ht="20.100000000000001" customHeight="1" x14ac:dyDescent="0.2">
      <c r="A1" s="60" t="s">
        <v>22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33" s="4" customFormat="1" ht="20.100000000000001" customHeight="1" x14ac:dyDescent="0.2">
      <c r="A2" s="61" t="s">
        <v>21</v>
      </c>
      <c r="B2" s="59" t="s">
        <v>60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7"/>
    </row>
    <row r="3" spans="1:33" s="5" customFormat="1" ht="20.100000000000001" customHeight="1" x14ac:dyDescent="0.2">
      <c r="A3" s="61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34" t="s">
        <v>40</v>
      </c>
      <c r="AG3" s="8"/>
    </row>
    <row r="4" spans="1:33" s="5" customFormat="1" ht="20.100000000000001" customHeight="1" x14ac:dyDescent="0.2">
      <c r="A4" s="61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34" t="s">
        <v>39</v>
      </c>
      <c r="AG4" s="8"/>
    </row>
    <row r="5" spans="1:33" s="5" customFormat="1" ht="20.100000000000001" customHeight="1" x14ac:dyDescent="0.2">
      <c r="A5" s="16" t="s">
        <v>48</v>
      </c>
      <c r="B5" s="25">
        <f>[1]Setembro!$B$5</f>
        <v>26.912499999999998</v>
      </c>
      <c r="C5" s="25">
        <f>[1]Setembro!$B$5</f>
        <v>26.912499999999998</v>
      </c>
      <c r="D5" s="25">
        <f>[1]Setembro!$B$7</f>
        <v>21.566666666666666</v>
      </c>
      <c r="E5" s="25">
        <f>[1]Setembro!$B$8</f>
        <v>23.170833333333338</v>
      </c>
      <c r="F5" s="25">
        <f>[1]Setembro!$B$9</f>
        <v>23.474999999999994</v>
      </c>
      <c r="G5" s="25">
        <f>[1]Setembro!$B$10</f>
        <v>23.954166666666666</v>
      </c>
      <c r="H5" s="25">
        <f>[1]Setembro!$B$11</f>
        <v>25.720833333333342</v>
      </c>
      <c r="I5" s="25">
        <f>[1]Setembro!$B$12</f>
        <v>26.966666666666658</v>
      </c>
      <c r="J5" s="25">
        <f>[1]Setembro!$B$13</f>
        <v>25.754166666666666</v>
      </c>
      <c r="K5" s="25">
        <f>[1]Setembro!$B$14</f>
        <v>25.308333333333334</v>
      </c>
      <c r="L5" s="25">
        <f>[1]Setembro!$B$15</f>
        <v>26.174999999999994</v>
      </c>
      <c r="M5" s="25">
        <f>[1]Setembro!$B$16</f>
        <v>25.712500000000002</v>
      </c>
      <c r="N5" s="25">
        <f>[1]Setembro!$B$17</f>
        <v>25.449999999999992</v>
      </c>
      <c r="O5" s="25">
        <f>[1]Setembro!$B$18</f>
        <v>26.558333333333334</v>
      </c>
      <c r="P5" s="25">
        <f>[1]Setembro!$B$19</f>
        <v>27.733333333333331</v>
      </c>
      <c r="Q5" s="25">
        <f>[1]Setembro!$B$20</f>
        <v>27.341666666666665</v>
      </c>
      <c r="R5" s="25">
        <f>[1]Setembro!$B$21</f>
        <v>19.370833333333334</v>
      </c>
      <c r="S5" s="25">
        <f>[1]Setembro!$B$22</f>
        <v>18.108333333333331</v>
      </c>
      <c r="T5" s="25">
        <f>[1]Setembro!$B$23</f>
        <v>23.266666666666669</v>
      </c>
      <c r="U5" s="25">
        <f>[1]Setembro!$B$24</f>
        <v>28.158333333333331</v>
      </c>
      <c r="V5" s="25">
        <f>[1]Setembro!$B$25</f>
        <v>28.966666666666665</v>
      </c>
      <c r="W5" s="25">
        <f>[1]Setembro!$B$25</f>
        <v>28.966666666666665</v>
      </c>
      <c r="X5" s="25">
        <f>[1]Setembro!$B$27</f>
        <v>22.175000000000008</v>
      </c>
      <c r="Y5" s="25">
        <f>[1]Setembro!$B$28</f>
        <v>17.7</v>
      </c>
      <c r="Z5" s="25">
        <f>[1]Setembro!$B$29</f>
        <v>16.650000000000002</v>
      </c>
      <c r="AA5" s="25">
        <f>[1]Setembro!$B$30</f>
        <v>19.545833333333331</v>
      </c>
      <c r="AB5" s="25">
        <f>[1]Setembro!$B$31</f>
        <v>22.525000000000006</v>
      </c>
      <c r="AC5" s="25">
        <f>[1]Setembro!$B$32</f>
        <v>27.025000000000002</v>
      </c>
      <c r="AD5" s="25">
        <f>[1]Setembro!$B$33</f>
        <v>23.308333333333334</v>
      </c>
      <c r="AE5" s="25">
        <f>[1]Setembro!$B$34</f>
        <v>23.337500000000002</v>
      </c>
      <c r="AF5" s="35">
        <f t="shared" ref="AF5:AF14" si="1">AVERAGE(B5:AE5)</f>
        <v>24.260555555555552</v>
      </c>
      <c r="AG5" s="8"/>
    </row>
    <row r="6" spans="1:33" ht="17.100000000000001" customHeight="1" x14ac:dyDescent="0.2">
      <c r="A6" s="16" t="s">
        <v>0</v>
      </c>
      <c r="B6" s="18">
        <f>[2]Setembro!$B$5</f>
        <v>22.054166666666664</v>
      </c>
      <c r="C6" s="18">
        <f>[2]Setembro!$B$5</f>
        <v>22.054166666666664</v>
      </c>
      <c r="D6" s="18">
        <f>[2]Setembro!$B$7</f>
        <v>20.966666666666665</v>
      </c>
      <c r="E6" s="18">
        <f>[2]Setembro!$B$8</f>
        <v>20.370833333333334</v>
      </c>
      <c r="F6" s="18">
        <f>[2]Setembro!$B$9</f>
        <v>20.516666666666669</v>
      </c>
      <c r="G6" s="18">
        <f>[2]Setembro!$B$10</f>
        <v>21.5</v>
      </c>
      <c r="H6" s="18">
        <f>[2]Setembro!$B$11</f>
        <v>23.041666666666668</v>
      </c>
      <c r="I6" s="18">
        <f>[2]Setembro!$B$12</f>
        <v>22.666666666666668</v>
      </c>
      <c r="J6" s="18">
        <f>[2]Setembro!$B$13</f>
        <v>23.116666666666664</v>
      </c>
      <c r="K6" s="18">
        <f>[2]Setembro!$B$14</f>
        <v>24.391666666666669</v>
      </c>
      <c r="L6" s="18">
        <f>[2]Setembro!$B$15</f>
        <v>23.658333333333335</v>
      </c>
      <c r="M6" s="18">
        <f>[2]Setembro!$B$15</f>
        <v>23.658333333333335</v>
      </c>
      <c r="N6" s="18">
        <f>[2]Setembro!$B$17</f>
        <v>24.700000000000003</v>
      </c>
      <c r="O6" s="18">
        <f>[2]Setembro!$B$18</f>
        <v>25.375</v>
      </c>
      <c r="P6" s="18">
        <f>[2]Setembro!$B$19</f>
        <v>23.7</v>
      </c>
      <c r="Q6" s="18">
        <f>[2]Setembro!$B$20</f>
        <v>18.287500000000005</v>
      </c>
      <c r="R6" s="18">
        <f>[2]Setembro!$B$21</f>
        <v>13.004166666666668</v>
      </c>
      <c r="S6" s="18">
        <f>[2]Setembro!$B$22</f>
        <v>13.637499999999998</v>
      </c>
      <c r="T6" s="18">
        <f>[2]Setembro!$B$23</f>
        <v>18.504166666666666</v>
      </c>
      <c r="U6" s="18">
        <f>[2]Setembro!$B$24</f>
        <v>24.912499999999998</v>
      </c>
      <c r="V6" s="18">
        <f>[2]Setembro!$B$25</f>
        <v>30.104166666666671</v>
      </c>
      <c r="W6" s="18">
        <f>[2]Setembro!$B$25</f>
        <v>30.104166666666671</v>
      </c>
      <c r="X6" s="18">
        <f>[2]Setembro!$B$27</f>
        <v>14.137500000000003</v>
      </c>
      <c r="Y6" s="18">
        <f>[2]Setembro!$B$28</f>
        <v>13.934999999999999</v>
      </c>
      <c r="Z6" s="18">
        <f>[2]Setembro!$B$29</f>
        <v>11.799999999999999</v>
      </c>
      <c r="AA6" s="18">
        <f>[2]Setembro!$B$30</f>
        <v>16.629166666666666</v>
      </c>
      <c r="AB6" s="18">
        <f>[2]Setembro!$B$31</f>
        <v>21.012500000000003</v>
      </c>
      <c r="AC6" s="18">
        <f>[2]Setembro!$B$32</f>
        <v>21.066666666666663</v>
      </c>
      <c r="AD6" s="18">
        <f>[2]Setembro!$B$33</f>
        <v>21.595833333333331</v>
      </c>
      <c r="AE6" s="18">
        <f>[2]Setembro!$B$34</f>
        <v>19.670833333333331</v>
      </c>
      <c r="AF6" s="36">
        <f>AVERAGE(B6:AE6)</f>
        <v>21.005750000000003</v>
      </c>
    </row>
    <row r="7" spans="1:33" ht="17.100000000000001" customHeight="1" x14ac:dyDescent="0.2">
      <c r="A7" s="16" t="s">
        <v>1</v>
      </c>
      <c r="B7" s="18">
        <f>[3]Setembro!$B$5</f>
        <v>26.754166666666663</v>
      </c>
      <c r="C7" s="18">
        <f>[3]Setembro!$B$5</f>
        <v>26.754166666666663</v>
      </c>
      <c r="D7" s="18">
        <f>[3]Setembro!$B$7</f>
        <v>21.55416666666666</v>
      </c>
      <c r="E7" s="18">
        <f>[3]Setembro!$B$8</f>
        <v>23.316666666666666</v>
      </c>
      <c r="F7" s="18">
        <f>[3]Setembro!$B$9</f>
        <v>25.041666666666668</v>
      </c>
      <c r="G7" s="18">
        <f>[3]Setembro!$B$10</f>
        <v>26.345833333333335</v>
      </c>
      <c r="H7" s="18">
        <f>[3]Setembro!$B$11</f>
        <v>26.858333333333334</v>
      </c>
      <c r="I7" s="18">
        <f>[3]Setembro!$B$12</f>
        <v>27.50833333333334</v>
      </c>
      <c r="J7" s="18">
        <f>[3]Setembro!$B$13</f>
        <v>27.358333333333331</v>
      </c>
      <c r="K7" s="18">
        <f>[3]Setembro!$B$14</f>
        <v>27.991666666666671</v>
      </c>
      <c r="L7" s="18">
        <f>[3]Setembro!$B$15</f>
        <v>26.524999999999995</v>
      </c>
      <c r="M7" s="18">
        <f>[3]Setembro!$B$15</f>
        <v>26.524999999999995</v>
      </c>
      <c r="N7" s="18">
        <f>[3]Setembro!$B$17</f>
        <v>26.741666666666671</v>
      </c>
      <c r="O7" s="18">
        <f>[3]Setembro!$B$18</f>
        <v>28.116666666666674</v>
      </c>
      <c r="P7" s="18">
        <f>[3]Setembro!$B$19</f>
        <v>26.150000000000002</v>
      </c>
      <c r="Q7" s="18">
        <f>[3]Setembro!$B$20</f>
        <v>26.595833333333335</v>
      </c>
      <c r="R7" s="18">
        <f>[3]Setembro!$B$21</f>
        <v>17.304166666666664</v>
      </c>
      <c r="S7" s="18">
        <f>[3]Setembro!$B$22</f>
        <v>17.704166666666666</v>
      </c>
      <c r="T7" s="18">
        <f>[3]Setembro!$B$23</f>
        <v>22.775000000000006</v>
      </c>
      <c r="U7" s="18">
        <f>[3]Setembro!$B$24</f>
        <v>27.629166666666663</v>
      </c>
      <c r="V7" s="18">
        <f>[3]Setembro!$B$25</f>
        <v>30.170833333333334</v>
      </c>
      <c r="W7" s="18">
        <f>[3]Setembro!$B$25</f>
        <v>30.170833333333334</v>
      </c>
      <c r="X7" s="18">
        <f>[3]Setembro!$B$27</f>
        <v>17.725000000000001</v>
      </c>
      <c r="Y7" s="18">
        <f>[3]Setembro!$B$28</f>
        <v>17.433333333333334</v>
      </c>
      <c r="Z7" s="18">
        <f>[3]Setembro!$B$29</f>
        <v>16.329166666666669</v>
      </c>
      <c r="AA7" s="18">
        <f>[3]Setembro!$B$30</f>
        <v>20.250000000000004</v>
      </c>
      <c r="AB7" s="18">
        <f>[3]Setembro!$B$31</f>
        <v>25.708333333333332</v>
      </c>
      <c r="AC7" s="18">
        <f>[3]Setembro!$B$32</f>
        <v>28.729166666666661</v>
      </c>
      <c r="AD7" s="18">
        <f>[3]Setembro!$B$33</f>
        <v>28.458333333333332</v>
      </c>
      <c r="AE7" s="18">
        <f>[3]Setembro!$B$34</f>
        <v>24.912499999999994</v>
      </c>
      <c r="AF7" s="36">
        <f t="shared" si="1"/>
        <v>24.847916666666663</v>
      </c>
    </row>
    <row r="8" spans="1:33" ht="17.100000000000001" customHeight="1" x14ac:dyDescent="0.2">
      <c r="A8" s="16" t="s">
        <v>55</v>
      </c>
      <c r="B8" s="18">
        <f>[4]Setembro!$B$5</f>
        <v>26.775000000000002</v>
      </c>
      <c r="C8" s="18">
        <f>[4]Setembro!$B$5</f>
        <v>26.775000000000002</v>
      </c>
      <c r="D8" s="18">
        <f>[4]Setembro!$B$7</f>
        <v>22.375</v>
      </c>
      <c r="E8" s="18">
        <f>[4]Setembro!$B$8</f>
        <v>22.024999999999995</v>
      </c>
      <c r="F8" s="18">
        <f>[4]Setembro!$B$9</f>
        <v>21.329166666666666</v>
      </c>
      <c r="G8" s="18">
        <f>[4]Setembro!$B$10</f>
        <v>22.512500000000003</v>
      </c>
      <c r="H8" s="18">
        <f>[4]Setembro!$B$11</f>
        <v>23.741666666666664</v>
      </c>
      <c r="I8" s="18">
        <f>[4]Setembro!$B$12</f>
        <v>26.254166666666674</v>
      </c>
      <c r="J8" s="18">
        <f>[4]Setembro!$B$13</f>
        <v>25.029166666666665</v>
      </c>
      <c r="K8" s="18">
        <f>[4]Setembro!$B$14</f>
        <v>26.391666666666666</v>
      </c>
      <c r="L8" s="18">
        <f>[4]Setembro!$B$15</f>
        <v>26.725000000000005</v>
      </c>
      <c r="M8" s="18">
        <f>[4]Setembro!$B$15</f>
        <v>26.725000000000005</v>
      </c>
      <c r="N8" s="18">
        <f>[4]Setembro!$B$17</f>
        <v>26.900000000000006</v>
      </c>
      <c r="O8" s="18">
        <f>[4]Setembro!$B$18</f>
        <v>26.895833333333332</v>
      </c>
      <c r="P8" s="18">
        <f>[4]Setembro!$B$19</f>
        <v>28.600000000000005</v>
      </c>
      <c r="Q8" s="18">
        <f>[4]Setembro!$B$20</f>
        <v>28.112499999999997</v>
      </c>
      <c r="R8" s="18">
        <f>[4]Setembro!$B$21</f>
        <v>17.591666666666665</v>
      </c>
      <c r="S8" s="18">
        <f>[4]Setembro!$B$22</f>
        <v>15.387500000000003</v>
      </c>
      <c r="T8" s="18">
        <f>[4]Setembro!$B$23</f>
        <v>20.80833333333333</v>
      </c>
      <c r="U8" s="18">
        <f>[4]Setembro!$B$24</f>
        <v>27.125</v>
      </c>
      <c r="V8" s="18">
        <f>[4]Setembro!$B$25</f>
        <v>29.324999999999999</v>
      </c>
      <c r="W8" s="18">
        <f>[4]Setembro!$B$25</f>
        <v>29.324999999999999</v>
      </c>
      <c r="X8" s="18">
        <f>[4]Setembro!$B$27</f>
        <v>19.191666666666663</v>
      </c>
      <c r="Y8" s="18">
        <f>[4]Setembro!$B$28</f>
        <v>15.4</v>
      </c>
      <c r="Z8" s="18">
        <f>[4]Setembro!$B$29</f>
        <v>14.450000000000001</v>
      </c>
      <c r="AA8" s="18">
        <f>[4]Setembro!$B$30</f>
        <v>18.608333333333331</v>
      </c>
      <c r="AB8" s="18">
        <f>[4]Setembro!$B$31</f>
        <v>20.216666666666665</v>
      </c>
      <c r="AC8" s="18">
        <f>[4]Setembro!$B$32</f>
        <v>23.033333333333331</v>
      </c>
      <c r="AD8" s="18">
        <f>[4]Setembro!$B$33</f>
        <v>21.5625</v>
      </c>
      <c r="AE8" s="18">
        <f>[4]Setembro!$B$34</f>
        <v>20.666666666666668</v>
      </c>
      <c r="AF8" s="36">
        <f t="shared" ref="AF8" si="2">AVERAGE(B8:AE8)</f>
        <v>23.328611111111112</v>
      </c>
    </row>
    <row r="9" spans="1:33" ht="17.100000000000001" customHeight="1" x14ac:dyDescent="0.2">
      <c r="A9" s="16" t="s">
        <v>49</v>
      </c>
      <c r="B9" s="18">
        <f>[5]Setembro!$B$5</f>
        <v>27.541666666666661</v>
      </c>
      <c r="C9" s="18">
        <f>[5]Setembro!$B$5</f>
        <v>27.541666666666661</v>
      </c>
      <c r="D9" s="18">
        <f>[5]Setembro!$B$7</f>
        <v>22.691666666666666</v>
      </c>
      <c r="E9" s="18">
        <f>[5]Setembro!$B$8</f>
        <v>21.966666666666665</v>
      </c>
      <c r="F9" s="18">
        <f>[5]Setembro!$B$9</f>
        <v>22.295833333333334</v>
      </c>
      <c r="G9" s="18">
        <f>[5]Setembro!$B$10</f>
        <v>24.070833333333329</v>
      </c>
      <c r="H9" s="18">
        <f>[5]Setembro!$B$11</f>
        <v>24.962500000000002</v>
      </c>
      <c r="I9" s="18">
        <f>[5]Setembro!$B$12</f>
        <v>25.824999999999999</v>
      </c>
      <c r="J9" s="18">
        <f>[5]Setembro!$B$13</f>
        <v>25.758333333333326</v>
      </c>
      <c r="K9" s="18">
        <f>[5]Setembro!$B$14</f>
        <v>25.879166666666674</v>
      </c>
      <c r="L9" s="18">
        <f>[5]Setembro!$B$15</f>
        <v>25.704166666666669</v>
      </c>
      <c r="M9" s="18">
        <f>[5]Setembro!$B$15</f>
        <v>25.704166666666669</v>
      </c>
      <c r="N9" s="18">
        <f>[5]Setembro!$B$17</f>
        <v>26.625</v>
      </c>
      <c r="O9" s="18">
        <f>[5]Setembro!$B$18</f>
        <v>26.462500000000002</v>
      </c>
      <c r="P9" s="18">
        <f>[5]Setembro!$B$19</f>
        <v>23.862500000000001</v>
      </c>
      <c r="Q9" s="18">
        <f>[5]Setembro!$B$20</f>
        <v>17.650000000000002</v>
      </c>
      <c r="R9" s="18">
        <f>[5]Setembro!$B$21</f>
        <v>14.183333333333332</v>
      </c>
      <c r="S9" s="18">
        <f>[5]Setembro!$B$22</f>
        <v>15.483333333333334</v>
      </c>
      <c r="T9" s="18">
        <f>[5]Setembro!$B$23</f>
        <v>20.291666666666664</v>
      </c>
      <c r="U9" s="18">
        <f>[5]Setembro!$B$24</f>
        <v>24.841666666666669</v>
      </c>
      <c r="V9" s="18">
        <f>[5]Setembro!$B$25</f>
        <v>30.537499999999998</v>
      </c>
      <c r="W9" s="18">
        <f>[5]Setembro!$B$25</f>
        <v>30.537499999999998</v>
      </c>
      <c r="X9" s="18">
        <f>[5]Setembro!$B$27</f>
        <v>15.283333333333333</v>
      </c>
      <c r="Y9" s="18">
        <f>[5]Setembro!$B$28</f>
        <v>15.33333333333333</v>
      </c>
      <c r="Z9" s="18">
        <f>[5]Setembro!$B$29</f>
        <v>13.4125</v>
      </c>
      <c r="AA9" s="18">
        <f>[5]Setembro!$B$30</f>
        <v>17.43333333333333</v>
      </c>
      <c r="AB9" s="18">
        <f>[5]Setembro!$B$31</f>
        <v>23.891666666666662</v>
      </c>
      <c r="AC9" s="18">
        <f>[5]Setembro!$B$32</f>
        <v>26.866666666666664</v>
      </c>
      <c r="AD9" s="18">
        <f>[5]Setembro!$B$33</f>
        <v>24.929166666666671</v>
      </c>
      <c r="AE9" s="18">
        <f>[5]Setembro!$B$34</f>
        <v>18.770833333333336</v>
      </c>
      <c r="AF9" s="36">
        <f t="shared" si="1"/>
        <v>22.877916666666668</v>
      </c>
    </row>
    <row r="10" spans="1:33" ht="17.100000000000001" customHeight="1" x14ac:dyDescent="0.2">
      <c r="A10" s="16" t="s">
        <v>2</v>
      </c>
      <c r="B10" s="18">
        <f>[6]Setembro!$B$5</f>
        <v>27.408333333333335</v>
      </c>
      <c r="C10" s="18">
        <f>[6]Setembro!$B$5</f>
        <v>27.408333333333335</v>
      </c>
      <c r="D10" s="18">
        <f>[6]Setembro!$B$7</f>
        <v>20.108333333333334</v>
      </c>
      <c r="E10" s="18">
        <f>[6]Setembro!$B$8</f>
        <v>21.354166666666668</v>
      </c>
      <c r="F10" s="18">
        <f>[6]Setembro!$B$9</f>
        <v>23.266666666666676</v>
      </c>
      <c r="G10" s="18">
        <f>[6]Setembro!$B$10</f>
        <v>25.520833333333332</v>
      </c>
      <c r="H10" s="18">
        <f>[6]Setembro!$B$11</f>
        <v>27.05</v>
      </c>
      <c r="I10" s="18">
        <f>[6]Setembro!$B$12</f>
        <v>26.612500000000001</v>
      </c>
      <c r="J10" s="18">
        <f>[6]Setembro!$B$13</f>
        <v>25.579166666666666</v>
      </c>
      <c r="K10" s="18">
        <f>[6]Setembro!$B$14</f>
        <v>27.387500000000003</v>
      </c>
      <c r="L10" s="18">
        <f>[6]Setembro!$B$15</f>
        <v>27.270833333333332</v>
      </c>
      <c r="M10" s="18">
        <f>[6]Setembro!$B$15</f>
        <v>27.270833333333332</v>
      </c>
      <c r="N10" s="18">
        <f>[6]Setembro!$B$17</f>
        <v>27.579166666666666</v>
      </c>
      <c r="O10" s="18">
        <f>[6]Setembro!$B$18</f>
        <v>28.316666666666663</v>
      </c>
      <c r="P10" s="18">
        <f>[6]Setembro!$B$19</f>
        <v>26.916666666666668</v>
      </c>
      <c r="Q10" s="18">
        <f>[6]Setembro!$B$20</f>
        <v>26.970833333333331</v>
      </c>
      <c r="R10" s="18">
        <f>[6]Setembro!$B$21</f>
        <v>16.820833333333326</v>
      </c>
      <c r="S10" s="18">
        <f>[6]Setembro!$B$22</f>
        <v>16.074999999999999</v>
      </c>
      <c r="T10" s="18">
        <f>[6]Setembro!$B$23</f>
        <v>22.254166666666666</v>
      </c>
      <c r="U10" s="18">
        <f>[6]Setembro!$B$24</f>
        <v>28.262500000000003</v>
      </c>
      <c r="V10" s="18">
        <f>[6]Setembro!$B$25</f>
        <v>28.720833333333331</v>
      </c>
      <c r="W10" s="18">
        <f>[6]Setembro!$B$25</f>
        <v>28.720833333333331</v>
      </c>
      <c r="X10" s="18">
        <f>[6]Setembro!$B$27</f>
        <v>17.395833333333339</v>
      </c>
      <c r="Y10" s="18">
        <f>[6]Setembro!$B$28</f>
        <v>14.512499999999998</v>
      </c>
      <c r="Z10" s="18">
        <f>[6]Setembro!$B$29</f>
        <v>14.683333333333332</v>
      </c>
      <c r="AA10" s="18">
        <f>[6]Setembro!$B$30</f>
        <v>20.520833333333339</v>
      </c>
      <c r="AB10" s="18">
        <f>[6]Setembro!$B$31</f>
        <v>25.741666666666671</v>
      </c>
      <c r="AC10" s="18">
        <f>[6]Setembro!$B$32</f>
        <v>29.074999999999999</v>
      </c>
      <c r="AD10" s="18">
        <f>[6]Setembro!$B$33</f>
        <v>24.7</v>
      </c>
      <c r="AE10" s="18">
        <f>[6]Setembro!$B$34</f>
        <v>23.216666666666669</v>
      </c>
      <c r="AF10" s="36">
        <f t="shared" si="1"/>
        <v>24.224027777777785</v>
      </c>
    </row>
    <row r="11" spans="1:33" ht="17.100000000000001" customHeight="1" x14ac:dyDescent="0.2">
      <c r="A11" s="16" t="s">
        <v>3</v>
      </c>
      <c r="B11" s="18">
        <f>[7]Setembro!$B$5</f>
        <v>27.475000000000005</v>
      </c>
      <c r="C11" s="18">
        <f>[7]Setembro!$B$5</f>
        <v>27.475000000000005</v>
      </c>
      <c r="D11" s="18">
        <f>[7]Setembro!$B$7</f>
        <v>22.179166666666664</v>
      </c>
      <c r="E11" s="18">
        <f>[7]Setembro!$B$8</f>
        <v>21.850000000000005</v>
      </c>
      <c r="F11" s="18">
        <f>[7]Setembro!$B$9</f>
        <v>22.583333333333332</v>
      </c>
      <c r="G11" s="18">
        <f>[7]Setembro!$B$10</f>
        <v>24.904166666666669</v>
      </c>
      <c r="H11" s="18">
        <f>[7]Setembro!$B$11</f>
        <v>25.587499999999995</v>
      </c>
      <c r="I11" s="18">
        <f>[7]Setembro!$B$12</f>
        <v>26.466666666666665</v>
      </c>
      <c r="J11" s="18">
        <f>[7]Setembro!$B$13</f>
        <v>25.900000000000002</v>
      </c>
      <c r="K11" s="18">
        <f>[7]Setembro!$B$14</f>
        <v>25.895833333333332</v>
      </c>
      <c r="L11" s="18">
        <f>[7]Setembro!$B$15</f>
        <v>24.858333333333334</v>
      </c>
      <c r="M11" s="18">
        <f>[7]Setembro!$B$15</f>
        <v>24.858333333333334</v>
      </c>
      <c r="N11" s="18">
        <f>[7]Setembro!$B$17</f>
        <v>24.979166666666668</v>
      </c>
      <c r="O11" s="18">
        <f>[7]Setembro!$B$18</f>
        <v>25.054166666666671</v>
      </c>
      <c r="P11" s="18">
        <f>[7]Setembro!$B$19</f>
        <v>27.704166666666666</v>
      </c>
      <c r="Q11" s="18">
        <f>[7]Setembro!$B$20</f>
        <v>28.433333333333334</v>
      </c>
      <c r="R11" s="18">
        <f>[7]Setembro!$B$21</f>
        <v>23.304166666666664</v>
      </c>
      <c r="S11" s="18">
        <f>[7]Setembro!$B$22</f>
        <v>20.133333333333336</v>
      </c>
      <c r="T11" s="18">
        <f>[7]Setembro!$B$23</f>
        <v>24.6875</v>
      </c>
      <c r="U11" s="18">
        <f>[7]Setembro!$B$24</f>
        <v>28.824999999999999</v>
      </c>
      <c r="V11" s="18">
        <f>[7]Setembro!$B$25</f>
        <v>28.083333333333339</v>
      </c>
      <c r="W11" s="18">
        <f>[7]Setembro!$B$25</f>
        <v>28.083333333333339</v>
      </c>
      <c r="X11" s="18">
        <f>[7]Setembro!$B$27</f>
        <v>25.133333333333329</v>
      </c>
      <c r="Y11" s="18">
        <f>[7]Setembro!$B$28</f>
        <v>18.837499999999999</v>
      </c>
      <c r="Z11" s="18">
        <f>[7]Setembro!$B$29</f>
        <v>18.087500000000002</v>
      </c>
      <c r="AA11" s="18">
        <f>[7]Setembro!$B$30</f>
        <v>20.537500000000005</v>
      </c>
      <c r="AB11" s="18">
        <f>[7]Setembro!$B$31</f>
        <v>24.095833333333335</v>
      </c>
      <c r="AC11" s="18">
        <f>[7]Setembro!$B$32</f>
        <v>27.316666666666666</v>
      </c>
      <c r="AD11" s="18">
        <f>[7]Setembro!$B$33</f>
        <v>22.95</v>
      </c>
      <c r="AE11" s="18">
        <f>[7]Setembro!$B$34</f>
        <v>22.7</v>
      </c>
      <c r="AF11" s="36">
        <f t="shared" si="1"/>
        <v>24.632638888888895</v>
      </c>
    </row>
    <row r="12" spans="1:33" ht="17.100000000000001" customHeight="1" x14ac:dyDescent="0.2">
      <c r="A12" s="16" t="s">
        <v>4</v>
      </c>
      <c r="B12" s="18">
        <f>[8]Setembro!$B$5</f>
        <v>26.220833333333331</v>
      </c>
      <c r="C12" s="18">
        <f>[8]Setembro!$B$5</f>
        <v>26.220833333333331</v>
      </c>
      <c r="D12" s="18">
        <f>[8]Setembro!$B$7</f>
        <v>19.091666666666665</v>
      </c>
      <c r="E12" s="18">
        <f>[8]Setembro!$B$8</f>
        <v>20.095833333333339</v>
      </c>
      <c r="F12" s="18">
        <f>[8]Setembro!$B$9</f>
        <v>21.229166666666664</v>
      </c>
      <c r="G12" s="18">
        <f>[8]Setembro!$B$10</f>
        <v>23.933333333333334</v>
      </c>
      <c r="H12" s="18">
        <f>[8]Setembro!$B$11</f>
        <v>24.295833333333324</v>
      </c>
      <c r="I12" s="18">
        <f>[8]Setembro!$B$12</f>
        <v>23.69583333333334</v>
      </c>
      <c r="J12" s="18">
        <f>[8]Setembro!$B$13</f>
        <v>24.750000000000004</v>
      </c>
      <c r="K12" s="18">
        <f>[8]Setembro!$B$14</f>
        <v>25.858333333333334</v>
      </c>
      <c r="L12" s="18">
        <f>[8]Setembro!$B$15</f>
        <v>24.591666666666665</v>
      </c>
      <c r="M12" s="18">
        <f>[8]Setembro!$B$15</f>
        <v>24.591666666666665</v>
      </c>
      <c r="N12" s="18">
        <f>[8]Setembro!$B$17</f>
        <v>24.504166666666663</v>
      </c>
      <c r="O12" s="18">
        <f>[8]Setembro!$B$18</f>
        <v>25.079166666666666</v>
      </c>
      <c r="P12" s="18">
        <f>[8]Setembro!$B$19</f>
        <v>26.566666666666674</v>
      </c>
      <c r="Q12" s="18">
        <f>[8]Setembro!$B$20</f>
        <v>27.791666666666671</v>
      </c>
      <c r="R12" s="18">
        <f>[8]Setembro!$B$21</f>
        <v>21.729166666666668</v>
      </c>
      <c r="S12" s="18">
        <f>[8]Setembro!$B$22</f>
        <v>18.56666666666667</v>
      </c>
      <c r="T12" s="18">
        <f>[8]Setembro!$B$23</f>
        <v>23.175000000000001</v>
      </c>
      <c r="U12" s="18">
        <f>[8]Setembro!$B$24</f>
        <v>27.0625</v>
      </c>
      <c r="V12" s="18">
        <f>[8]Setembro!$B$25</f>
        <v>27.658333333333335</v>
      </c>
      <c r="W12" s="18">
        <f>[8]Setembro!$B$25</f>
        <v>27.658333333333335</v>
      </c>
      <c r="X12" s="18">
        <f>[8]Setembro!$B$27</f>
        <v>23.391666666666666</v>
      </c>
      <c r="Y12" s="18">
        <f>[8]Setembro!$B$28</f>
        <v>15.212500000000004</v>
      </c>
      <c r="Z12" s="18">
        <f>[8]Setembro!$B$29</f>
        <v>14.679166666666667</v>
      </c>
      <c r="AA12" s="18">
        <f>[8]Setembro!$B$30</f>
        <v>20.041666666666668</v>
      </c>
      <c r="AB12" s="18">
        <f>[8]Setembro!$B$31</f>
        <v>24.108333333333334</v>
      </c>
      <c r="AC12" s="18">
        <f>[8]Setembro!$B$32</f>
        <v>27.358333333333334</v>
      </c>
      <c r="AD12" s="18">
        <f>[8]Setembro!$B$33</f>
        <v>21.804166666666664</v>
      </c>
      <c r="AE12" s="18">
        <f>[8]Setembro!$B$34</f>
        <v>21.666666666666668</v>
      </c>
      <c r="AF12" s="36">
        <f t="shared" si="1"/>
        <v>23.420972222222222</v>
      </c>
    </row>
    <row r="13" spans="1:33" ht="17.100000000000001" customHeight="1" x14ac:dyDescent="0.2">
      <c r="A13" s="16" t="s">
        <v>5</v>
      </c>
      <c r="B13" s="18">
        <f>[9]Setembro!$B$5</f>
        <v>30.074999999999999</v>
      </c>
      <c r="C13" s="18">
        <f>[9]Setembro!$B$5</f>
        <v>30.074999999999999</v>
      </c>
      <c r="D13" s="18">
        <f>[9]Setembro!$B$7</f>
        <v>20.424999999999994</v>
      </c>
      <c r="E13" s="18">
        <f>[9]Setembro!$B$8</f>
        <v>22.525000000000002</v>
      </c>
      <c r="F13" s="18">
        <f>[9]Setembro!$B$9</f>
        <v>25.841666666666669</v>
      </c>
      <c r="G13" s="18">
        <f>[9]Setembro!$B$10</f>
        <v>28.120833333333337</v>
      </c>
      <c r="H13" s="18">
        <f>[9]Setembro!$B$11</f>
        <v>27.299999999999997</v>
      </c>
      <c r="I13" s="18">
        <f>[9]Setembro!$B$12</f>
        <v>31.771428571428572</v>
      </c>
      <c r="J13" s="18">
        <f>[9]Setembro!$B$13</f>
        <v>30.221428571428572</v>
      </c>
      <c r="K13" s="18">
        <f>[9]Setembro!$B$14</f>
        <v>28.866666666666664</v>
      </c>
      <c r="L13" s="18">
        <f>[9]Setembro!$B$15</f>
        <v>29.595833333333331</v>
      </c>
      <c r="M13" s="18">
        <f>[9]Setembro!$B$15</f>
        <v>29.595833333333331</v>
      </c>
      <c r="N13" s="18">
        <f>[9]Setembro!$B$17</f>
        <v>28.666666666666671</v>
      </c>
      <c r="O13" s="18">
        <f>[9]Setembro!$B$18</f>
        <v>27.674999999999997</v>
      </c>
      <c r="P13" s="18">
        <f>[9]Setembro!$B$19</f>
        <v>26.750000000000004</v>
      </c>
      <c r="Q13" s="18">
        <f>[9]Setembro!$B$20</f>
        <v>25.754166666666666</v>
      </c>
      <c r="R13" s="18">
        <f>[9]Setembro!$B$21</f>
        <v>17.770833333333336</v>
      </c>
      <c r="S13" s="18">
        <f>[9]Setembro!$B$22</f>
        <v>19.283333333333331</v>
      </c>
      <c r="T13" s="18">
        <f>[9]Setembro!$B$23</f>
        <v>23.995833333333334</v>
      </c>
      <c r="U13" s="18">
        <f>[9]Setembro!$B$24</f>
        <v>28.629166666666666</v>
      </c>
      <c r="V13" s="18">
        <f>[9]Setembro!$B$25</f>
        <v>30.833333333333332</v>
      </c>
      <c r="W13" s="18">
        <f>[9]Setembro!$B$25</f>
        <v>30.833333333333332</v>
      </c>
      <c r="X13" s="18">
        <f>[9]Setembro!$B$27</f>
        <v>18.579166666666666</v>
      </c>
      <c r="Y13" s="18">
        <f>[9]Setembro!$B$28</f>
        <v>19.220833333333339</v>
      </c>
      <c r="Z13" s="18">
        <f>[9]Setembro!$B$29</f>
        <v>20.162500000000005</v>
      </c>
      <c r="AA13" s="18">
        <f>[9]Setembro!$B$30</f>
        <v>22.337500000000002</v>
      </c>
      <c r="AB13" s="18">
        <f>[9]Setembro!$B$31</f>
        <v>27.937499999999996</v>
      </c>
      <c r="AC13" s="18">
        <f>[9]Setembro!$B$32</f>
        <v>31.150000000000002</v>
      </c>
      <c r="AD13" s="18">
        <f>[9]Setembro!$B$33</f>
        <v>30.024999999999995</v>
      </c>
      <c r="AE13" s="18">
        <f>[9]Setembro!$B$34</f>
        <v>24.441666666666666</v>
      </c>
      <c r="AF13" s="36">
        <f t="shared" si="1"/>
        <v>26.281984126984128</v>
      </c>
    </row>
    <row r="14" spans="1:33" ht="17.100000000000001" customHeight="1" x14ac:dyDescent="0.2">
      <c r="A14" s="16" t="s">
        <v>51</v>
      </c>
      <c r="B14" s="18">
        <f>[10]Setembro!$B$5</f>
        <v>24.441666666666666</v>
      </c>
      <c r="C14" s="18">
        <f>[10]Setembro!$B$5</f>
        <v>24.441666666666666</v>
      </c>
      <c r="D14" s="18">
        <f>[10]Setembro!$B$7</f>
        <v>20.004166666666666</v>
      </c>
      <c r="E14" s="18">
        <f>[10]Setembro!$B$8</f>
        <v>21.108333333333334</v>
      </c>
      <c r="F14" s="18">
        <f>[10]Setembro!$B$9</f>
        <v>23.241666666666664</v>
      </c>
      <c r="G14" s="18">
        <f>[10]Setembro!$B$10</f>
        <v>25.083333333333332</v>
      </c>
      <c r="H14" s="18">
        <f>[10]Setembro!$B$11</f>
        <v>24.458333333333332</v>
      </c>
      <c r="I14" s="18">
        <f>[10]Setembro!$B$12</f>
        <v>22.399999999999995</v>
      </c>
      <c r="J14" s="18">
        <f>[10]Setembro!$B$13</f>
        <v>24.508333333333336</v>
      </c>
      <c r="K14" s="18">
        <f>[10]Setembro!$B$14</f>
        <v>25.529166666666665</v>
      </c>
      <c r="L14" s="18">
        <f>[10]Setembro!$B$15</f>
        <v>23.904166666666669</v>
      </c>
      <c r="M14" s="18">
        <f>[10]Setembro!$B$15</f>
        <v>23.904166666666669</v>
      </c>
      <c r="N14" s="18">
        <f>[10]Setembro!$B$17</f>
        <v>24.825000000000003</v>
      </c>
      <c r="O14" s="18">
        <f>[10]Setembro!$B$18</f>
        <v>25.112499999999994</v>
      </c>
      <c r="P14" s="18">
        <f>[10]Setembro!$B$19</f>
        <v>25.808333333333334</v>
      </c>
      <c r="Q14" s="18">
        <f>[10]Setembro!$B$20</f>
        <v>27.095833333333331</v>
      </c>
      <c r="R14" s="18">
        <f>[10]Setembro!$B$21</f>
        <v>22.487500000000001</v>
      </c>
      <c r="S14" s="18">
        <f>[10]Setembro!$B$22</f>
        <v>20.295833333333334</v>
      </c>
      <c r="T14" s="18">
        <f>[10]Setembro!$B$23</f>
        <v>23.95</v>
      </c>
      <c r="U14" s="18">
        <f>[10]Setembro!$B$24</f>
        <v>26.754166666666659</v>
      </c>
      <c r="V14" s="18">
        <f>[10]Setembro!$B$25</f>
        <v>28.200000000000003</v>
      </c>
      <c r="W14" s="18">
        <f>[10]Setembro!$B$25</f>
        <v>28.200000000000003</v>
      </c>
      <c r="X14" s="18">
        <f>[10]Setembro!$B$27</f>
        <v>25.200000000000003</v>
      </c>
      <c r="Y14" s="18">
        <f>[10]Setembro!$B$28</f>
        <v>16.379166666666663</v>
      </c>
      <c r="Z14" s="18">
        <f>[10]Setembro!$B$29</f>
        <v>16.179166666666667</v>
      </c>
      <c r="AA14" s="18">
        <f>[10]Setembro!$B$30</f>
        <v>20.991666666666667</v>
      </c>
      <c r="AB14" s="18">
        <f>[10]Setembro!$B$31</f>
        <v>25.295833333333334</v>
      </c>
      <c r="AC14" s="18">
        <f>[10]Setembro!$B$32</f>
        <v>28.466666666666669</v>
      </c>
      <c r="AD14" s="18">
        <f>[10]Setembro!$B$33</f>
        <v>24.479166666666668</v>
      </c>
      <c r="AE14" s="18">
        <f>[10]Setembro!$B$34</f>
        <v>22.654166666666665</v>
      </c>
      <c r="AF14" s="36">
        <f t="shared" si="1"/>
        <v>23.846666666666675</v>
      </c>
    </row>
    <row r="15" spans="1:33" ht="17.100000000000001" customHeight="1" x14ac:dyDescent="0.2">
      <c r="A15" s="16" t="s">
        <v>6</v>
      </c>
      <c r="B15" s="18">
        <f>[11]Setembro!$B$5</f>
        <v>26.904166666666669</v>
      </c>
      <c r="C15" s="18">
        <f>[11]Setembro!$B$5</f>
        <v>26.904166666666669</v>
      </c>
      <c r="D15" s="18">
        <f>[11]Setembro!$B$7</f>
        <v>21.116666666666664</v>
      </c>
      <c r="E15" s="18">
        <f>[11]Setembro!$B$8</f>
        <v>23.258333333333329</v>
      </c>
      <c r="F15" s="18">
        <f>[11]Setembro!$B$9</f>
        <v>24.837500000000002</v>
      </c>
      <c r="G15" s="18">
        <f>[11]Setembro!$B$10</f>
        <v>26.770833333333329</v>
      </c>
      <c r="H15" s="18">
        <f>[11]Setembro!$B$11</f>
        <v>26.604166666666668</v>
      </c>
      <c r="I15" s="18">
        <f>[11]Setembro!$B$12</f>
        <v>27.3125</v>
      </c>
      <c r="J15" s="18">
        <f>[11]Setembro!$B$13</f>
        <v>27.337500000000002</v>
      </c>
      <c r="K15" s="18">
        <f>[11]Setembro!$B$14</f>
        <v>27.320833333333329</v>
      </c>
      <c r="L15" s="18">
        <f>[11]Setembro!$B$15</f>
        <v>25.287499999999998</v>
      </c>
      <c r="M15" s="18">
        <f>[11]Setembro!$B$15</f>
        <v>25.287499999999998</v>
      </c>
      <c r="N15" s="18">
        <f>[11]Setembro!$B$17</f>
        <v>26.491666666666671</v>
      </c>
      <c r="O15" s="18">
        <f>[11]Setembro!$B$18</f>
        <v>26.949999999999992</v>
      </c>
      <c r="P15" s="18">
        <f>[11]Setembro!$B$19</f>
        <v>26.1875</v>
      </c>
      <c r="Q15" s="18">
        <f>[11]Setembro!$B$20</f>
        <v>28.354166666666661</v>
      </c>
      <c r="R15" s="18">
        <f>[11]Setembro!$B$21</f>
        <v>22.483333333333334</v>
      </c>
      <c r="S15" s="18">
        <f>[11]Setembro!$B$22</f>
        <v>21.845833333333331</v>
      </c>
      <c r="T15" s="18">
        <f>[11]Setembro!$B$23</f>
        <v>25.966666666666665</v>
      </c>
      <c r="U15" s="18">
        <f>[11]Setembro!$B$24</f>
        <v>28.191666666666666</v>
      </c>
      <c r="V15" s="18">
        <f>[11]Setembro!$B$25</f>
        <v>29.724999999999998</v>
      </c>
      <c r="W15" s="18">
        <f>[11]Setembro!$B$25</f>
        <v>29.724999999999998</v>
      </c>
      <c r="X15" s="18">
        <f>[11]Setembro!$B$27</f>
        <v>24.212500000000002</v>
      </c>
      <c r="Y15" s="18">
        <f>[11]Setembro!$B$28</f>
        <v>18.974999999999998</v>
      </c>
      <c r="Z15" s="18">
        <f>[11]Setembro!$B$29</f>
        <v>19.333333333333332</v>
      </c>
      <c r="AA15" s="18">
        <f>[11]Setembro!$B$30</f>
        <v>22.145833333333332</v>
      </c>
      <c r="AB15" s="18">
        <f>[11]Setembro!$B$31</f>
        <v>26.191666666666666</v>
      </c>
      <c r="AC15" s="18">
        <f>[11]Setembro!$B$32</f>
        <v>28.908333333333335</v>
      </c>
      <c r="AD15" s="18">
        <f>[11]Setembro!$B$33</f>
        <v>26.854166666666668</v>
      </c>
      <c r="AE15" s="18">
        <f>[11]Setembro!$B$34</f>
        <v>25.216666666666665</v>
      </c>
      <c r="AF15" s="36">
        <f t="shared" ref="AF15:AF30" si="3">AVERAGE(B15:AE15)</f>
        <v>25.556666666666672</v>
      </c>
    </row>
    <row r="16" spans="1:33" ht="17.100000000000001" customHeight="1" x14ac:dyDescent="0.2">
      <c r="A16" s="16" t="s">
        <v>7</v>
      </c>
      <c r="B16" s="18">
        <f>[12]Setembro!$B$5</f>
        <v>25.6875</v>
      </c>
      <c r="C16" s="18">
        <f>[12]Setembro!$B$5</f>
        <v>25.6875</v>
      </c>
      <c r="D16" s="18">
        <f>[12]Setembro!$B$7</f>
        <v>19.841666666666669</v>
      </c>
      <c r="E16" s="18">
        <f>[12]Setembro!$B$8</f>
        <v>20.554166666666667</v>
      </c>
      <c r="F16" s="18">
        <f>[12]Setembro!$B$9</f>
        <v>22.183333333333334</v>
      </c>
      <c r="G16" s="18">
        <f>[12]Setembro!$B$10</f>
        <v>23.266666666666666</v>
      </c>
      <c r="H16" s="18">
        <f>[12]Setembro!$B$11</f>
        <v>25.012499999999999</v>
      </c>
      <c r="I16" s="18">
        <f>[12]Setembro!$B$12</f>
        <v>24.520833333333332</v>
      </c>
      <c r="J16" s="18">
        <f>[12]Setembro!$B$13</f>
        <v>23.541666666666661</v>
      </c>
      <c r="K16" s="18">
        <f>[12]Setembro!$B$14</f>
        <v>26.841666666666665</v>
      </c>
      <c r="L16" s="18">
        <f>[12]Setembro!$B$15</f>
        <v>27.083333333333339</v>
      </c>
      <c r="M16" s="18">
        <f>[12]Setembro!$B$15</f>
        <v>27.083333333333339</v>
      </c>
      <c r="N16" s="18">
        <f>[12]Setembro!$B$17</f>
        <v>26.787499999999994</v>
      </c>
      <c r="O16" s="18">
        <f>[12]Setembro!$B$18</f>
        <v>26.762500000000003</v>
      </c>
      <c r="P16" s="18">
        <f>[12]Setembro!$B$19</f>
        <v>26.795833333333334</v>
      </c>
      <c r="Q16" s="18">
        <f>[12]Setembro!$B$20</f>
        <v>22.704166666666666</v>
      </c>
      <c r="R16" s="18">
        <f>[12]Setembro!$B$21</f>
        <v>13.91666666666667</v>
      </c>
      <c r="S16" s="18">
        <f>[12]Setembro!$B$22</f>
        <v>13.741666666666667</v>
      </c>
      <c r="T16" s="18">
        <f>[12]Setembro!$B$23</f>
        <v>19.087500000000002</v>
      </c>
      <c r="U16" s="18">
        <f>[12]Setembro!$B$24</f>
        <v>26.320833333333336</v>
      </c>
      <c r="V16" s="18">
        <f>[12]Setembro!$B$25</f>
        <v>28.466666666666669</v>
      </c>
      <c r="W16" s="18">
        <f>[12]Setembro!$B$25</f>
        <v>28.466666666666669</v>
      </c>
      <c r="X16" s="18">
        <f>[12]Setembro!$B$27</f>
        <v>15.166666666666666</v>
      </c>
      <c r="Y16" s="18">
        <f>[12]Setembro!$B$28</f>
        <v>13.27083333333333</v>
      </c>
      <c r="Z16" s="18">
        <f>[12]Setembro!$B$29</f>
        <v>12.625</v>
      </c>
      <c r="AA16" s="18">
        <f>[12]Setembro!$B$30</f>
        <v>18.554166666666671</v>
      </c>
      <c r="AB16" s="18">
        <f>[12]Setembro!$B$31</f>
        <v>22.116666666666664</v>
      </c>
      <c r="AC16" s="18">
        <f>[12]Setembro!$B$32</f>
        <v>24.474999999999998</v>
      </c>
      <c r="AD16" s="18">
        <f>[12]Setembro!$B$33</f>
        <v>21.616666666666671</v>
      </c>
      <c r="AE16" s="18">
        <f>[12]Setembro!$B$34</f>
        <v>20.358333333333334</v>
      </c>
      <c r="AF16" s="36">
        <f>AVERAGE(B16:AE16)</f>
        <v>22.41791666666667</v>
      </c>
    </row>
    <row r="17" spans="1:32" ht="17.100000000000001" customHeight="1" x14ac:dyDescent="0.2">
      <c r="A17" s="16" t="s">
        <v>8</v>
      </c>
      <c r="B17" s="18">
        <f>[13]Setembro!$B$5</f>
        <v>23.320833333333336</v>
      </c>
      <c r="C17" s="18">
        <f>[13]Setembro!$B$5</f>
        <v>23.320833333333336</v>
      </c>
      <c r="D17" s="18">
        <f>[13]Setembro!$B$7</f>
        <v>20.587499999999999</v>
      </c>
      <c r="E17" s="18">
        <f>[13]Setembro!$B$8</f>
        <v>21.441666666666666</v>
      </c>
      <c r="F17" s="18">
        <f>[13]Setembro!$B$9</f>
        <v>20.962500000000002</v>
      </c>
      <c r="G17" s="18">
        <f>[13]Setembro!$B$10</f>
        <v>21.895833333333329</v>
      </c>
      <c r="H17" s="18">
        <f>[13]Setembro!$B$11</f>
        <v>23.445833333333329</v>
      </c>
      <c r="I17" s="18">
        <f>[13]Setembro!$B$12</f>
        <v>24.074999999999999</v>
      </c>
      <c r="J17" s="18">
        <f>[13]Setembro!$B$13</f>
        <v>23.804166666666671</v>
      </c>
      <c r="K17" s="18">
        <f>[13]Setembro!$B$14</f>
        <v>25.25833333333334</v>
      </c>
      <c r="L17" s="18">
        <f>[13]Setembro!$B$15</f>
        <v>25.887500000000003</v>
      </c>
      <c r="M17" s="18">
        <f>[13]Setembro!$B$15</f>
        <v>25.887500000000003</v>
      </c>
      <c r="N17" s="18">
        <f>[13]Setembro!$B$17</f>
        <v>26.095833333333335</v>
      </c>
      <c r="O17" s="18">
        <f>[13]Setembro!$B$18</f>
        <v>26.887499999999992</v>
      </c>
      <c r="P17" s="18">
        <f>[13]Setembro!$B$19</f>
        <v>26.433333333333334</v>
      </c>
      <c r="Q17" s="18">
        <f>[13]Setembro!$B$20</f>
        <v>20.608333333333334</v>
      </c>
      <c r="R17" s="18">
        <f>[13]Setembro!$B$21</f>
        <v>14.091666666666667</v>
      </c>
      <c r="S17" s="18">
        <f>[13]Setembro!$B$22</f>
        <v>13.625</v>
      </c>
      <c r="T17" s="18">
        <f>[13]Setembro!$B$23</f>
        <v>19.379166666666666</v>
      </c>
      <c r="U17" s="18">
        <f>[13]Setembro!$B$24</f>
        <v>24.870833333333334</v>
      </c>
      <c r="V17" s="18">
        <f>[13]Setembro!$B$25</f>
        <v>29.533333333333331</v>
      </c>
      <c r="W17" s="18">
        <f>[13]Setembro!$B$25</f>
        <v>29.533333333333331</v>
      </c>
      <c r="X17" s="18">
        <f>[13]Setembro!$B$27</f>
        <v>15.166666666666666</v>
      </c>
      <c r="Y17" s="18">
        <f>[13]Setembro!$B$28</f>
        <v>13.662500000000001</v>
      </c>
      <c r="Z17" s="18">
        <f>[13]Setembro!$B$29</f>
        <v>13.06666666666667</v>
      </c>
      <c r="AA17" s="18">
        <f>[13]Setembro!$B$30</f>
        <v>17.404166666666665</v>
      </c>
      <c r="AB17" s="18">
        <f>[13]Setembro!$B$31</f>
        <v>20.525000000000002</v>
      </c>
      <c r="AC17" s="18">
        <f>[13]Setembro!$B$32</f>
        <v>20.491666666666671</v>
      </c>
      <c r="AD17" s="18">
        <f>[13]Setembro!$B$33</f>
        <v>21.058333333333334</v>
      </c>
      <c r="AE17" s="18">
        <f>[13]Setembro!$B$34</f>
        <v>21.116666666666671</v>
      </c>
      <c r="AF17" s="36">
        <f t="shared" si="3"/>
        <v>21.78125</v>
      </c>
    </row>
    <row r="18" spans="1:32" ht="17.100000000000001" customHeight="1" x14ac:dyDescent="0.2">
      <c r="A18" s="16" t="s">
        <v>9</v>
      </c>
      <c r="B18" s="18">
        <f>[14]Setembro!$B$5</f>
        <v>26.25</v>
      </c>
      <c r="C18" s="18">
        <f>[14]Setembro!$B$5</f>
        <v>26.25</v>
      </c>
      <c r="D18" s="18">
        <f>[14]Setembro!$B$7</f>
        <v>20.75416666666667</v>
      </c>
      <c r="E18" s="18">
        <f>[14]Setembro!$B$8</f>
        <v>22.529166666666669</v>
      </c>
      <c r="F18" s="18">
        <f>[14]Setembro!$B$9</f>
        <v>22.3125</v>
      </c>
      <c r="G18" s="18">
        <f>[14]Setembro!$B$10</f>
        <v>23.162500000000005</v>
      </c>
      <c r="H18" s="18">
        <f>[14]Setembro!$B$11</f>
        <v>24.875</v>
      </c>
      <c r="I18" s="18">
        <f>[14]Setembro!$B$12</f>
        <v>25.691666666666666</v>
      </c>
      <c r="J18" s="18">
        <f>[14]Setembro!$B$13</f>
        <v>25.000000000000004</v>
      </c>
      <c r="K18" s="18">
        <f>[14]Setembro!$B$14</f>
        <v>26.716666666666669</v>
      </c>
      <c r="L18" s="18">
        <f>[14]Setembro!$B$15</f>
        <v>27.179166666666674</v>
      </c>
      <c r="M18" s="18">
        <f>[14]Setembro!$B$15</f>
        <v>27.179166666666674</v>
      </c>
      <c r="N18" s="18">
        <f>[14]Setembro!$B$17</f>
        <v>26.912499999999998</v>
      </c>
      <c r="O18" s="18">
        <f>[14]Setembro!$B$18</f>
        <v>27.870833333333326</v>
      </c>
      <c r="P18" s="18">
        <f>[14]Setembro!$B$19</f>
        <v>27.512500000000003</v>
      </c>
      <c r="Q18" s="18">
        <f>[14]Setembro!$B$20</f>
        <v>25.791666666666661</v>
      </c>
      <c r="R18" s="18">
        <f>[14]Setembro!$B$21</f>
        <v>15.262500000000003</v>
      </c>
      <c r="S18" s="18">
        <f>[14]Setembro!$B$22</f>
        <v>14.85</v>
      </c>
      <c r="T18" s="18">
        <f>[14]Setembro!$B$23</f>
        <v>20.129166666666666</v>
      </c>
      <c r="U18" s="18">
        <f>[14]Setembro!$B$24</f>
        <v>26.845833333333331</v>
      </c>
      <c r="V18" s="18">
        <f>[14]Setembro!$B$25</f>
        <v>29.654166666666669</v>
      </c>
      <c r="W18" s="18">
        <f>[14]Setembro!$B$25</f>
        <v>29.654166666666669</v>
      </c>
      <c r="X18" s="18">
        <f>[14]Setembro!$B$27</f>
        <v>16.941666666666666</v>
      </c>
      <c r="Y18" s="18">
        <f>[14]Setembro!$B$28</f>
        <v>14.041666666666664</v>
      </c>
      <c r="Z18" s="18">
        <f>[14]Setembro!$B$29</f>
        <v>13.741666666666667</v>
      </c>
      <c r="AA18" s="18">
        <f>[14]Setembro!$B$30</f>
        <v>18.854166666666671</v>
      </c>
      <c r="AB18" s="18">
        <f>[14]Setembro!$B$31</f>
        <v>21.641666666666666</v>
      </c>
      <c r="AC18" s="18">
        <f>[14]Setembro!$B$32</f>
        <v>23.629166666666674</v>
      </c>
      <c r="AD18" s="18">
        <f>[14]Setembro!$B$33</f>
        <v>20.916666666666668</v>
      </c>
      <c r="AE18" s="18">
        <f>[14]Setembro!$B$34</f>
        <v>21.458333333333339</v>
      </c>
      <c r="AF18" s="36">
        <f t="shared" si="3"/>
        <v>23.120277777777783</v>
      </c>
    </row>
    <row r="19" spans="1:32" ht="17.100000000000001" customHeight="1" x14ac:dyDescent="0.2">
      <c r="A19" s="16" t="s">
        <v>50</v>
      </c>
      <c r="B19" s="18">
        <f>[15]Setembro!$B$5</f>
        <v>26.516666666666666</v>
      </c>
      <c r="C19" s="18">
        <f>[15]Setembro!$B$5</f>
        <v>26.516666666666666</v>
      </c>
      <c r="D19" s="18">
        <f>[15]Setembro!$B$7</f>
        <v>21.545833333333324</v>
      </c>
      <c r="E19" s="18">
        <f>[15]Setembro!$B$8</f>
        <v>23.583333333333329</v>
      </c>
      <c r="F19" s="18">
        <f>[15]Setembro!$B$9</f>
        <v>24.329166666666669</v>
      </c>
      <c r="G19" s="18">
        <f>[15]Setembro!$B$10</f>
        <v>26.304166666666664</v>
      </c>
      <c r="H19" s="18">
        <f>[15]Setembro!$B$11</f>
        <v>26.112500000000001</v>
      </c>
      <c r="I19" s="18">
        <f>[15]Setembro!$B$12</f>
        <v>26.891666666666666</v>
      </c>
      <c r="J19" s="18">
        <f>[15]Setembro!$B$13</f>
        <v>25.875</v>
      </c>
      <c r="K19" s="18">
        <f>[15]Setembro!$B$14</f>
        <v>27.816666666666666</v>
      </c>
      <c r="L19" s="18">
        <f>[15]Setembro!$B$15</f>
        <v>26.349999999999998</v>
      </c>
      <c r="M19" s="18">
        <v>27.13</v>
      </c>
      <c r="N19" s="18">
        <f>[15]Setembro!$B$17</f>
        <v>26.295833333333334</v>
      </c>
      <c r="O19" s="18">
        <f>[15]Setembro!$B$18</f>
        <v>28.062499999999996</v>
      </c>
      <c r="P19" s="18">
        <f>[15]Setembro!$B$19</f>
        <v>25.841666666666665</v>
      </c>
      <c r="Q19" s="18">
        <f>[15]Setembro!$B$20</f>
        <v>21.799999999999997</v>
      </c>
      <c r="R19" s="18">
        <f>[15]Setembro!$B$21</f>
        <v>15.208333333333336</v>
      </c>
      <c r="S19" s="18">
        <f>[15]Setembro!$B$22</f>
        <v>16.170833333333331</v>
      </c>
      <c r="T19" s="18">
        <f>[15]Setembro!$B$23</f>
        <v>21.495833333333337</v>
      </c>
      <c r="U19" s="18">
        <f>[15]Setembro!$B$24</f>
        <v>26.299999999999997</v>
      </c>
      <c r="V19" s="18">
        <f>[15]Setembro!$B$25</f>
        <v>29.883333333333336</v>
      </c>
      <c r="W19" s="18">
        <f>[15]Setembro!$B$25</f>
        <v>29.883333333333336</v>
      </c>
      <c r="X19" s="18">
        <f>[15]Setembro!$B$27</f>
        <v>16.091666666666669</v>
      </c>
      <c r="Y19" s="18">
        <f>[15]Setembro!$B$28</f>
        <v>15.862499999999999</v>
      </c>
      <c r="Z19" s="18">
        <f>[15]Setembro!$B$29</f>
        <v>15.245833333333332</v>
      </c>
      <c r="AA19" s="18">
        <f>[15]Setembro!$B$30</f>
        <v>19.112500000000001</v>
      </c>
      <c r="AB19" s="18">
        <f>[15]Setembro!$B$31</f>
        <v>24.916666666666668</v>
      </c>
      <c r="AC19" s="18">
        <f>[15]Setembro!$B$32</f>
        <v>27.470833333333331</v>
      </c>
      <c r="AD19" s="18">
        <f>[15]Setembro!$B$33</f>
        <v>25.741666666666671</v>
      </c>
      <c r="AE19" s="18">
        <f>[15]Setembro!$B$34</f>
        <v>21.037499999999998</v>
      </c>
      <c r="AF19" s="36">
        <f t="shared" si="3"/>
        <v>23.846416666666663</v>
      </c>
    </row>
    <row r="20" spans="1:32" ht="17.100000000000001" customHeight="1" x14ac:dyDescent="0.2">
      <c r="A20" s="16" t="s">
        <v>10</v>
      </c>
      <c r="B20" s="18">
        <f>[16]Setembro!$B$5</f>
        <v>24.849999999999998</v>
      </c>
      <c r="C20" s="18">
        <f>[16]Setembro!$B$5</f>
        <v>24.849999999999998</v>
      </c>
      <c r="D20" s="18">
        <f>[16]Setembro!$B$7</f>
        <v>20.737500000000001</v>
      </c>
      <c r="E20" s="18">
        <f>[16]Setembro!$B$8</f>
        <v>21.095833333333335</v>
      </c>
      <c r="F20" s="18">
        <f>[16]Setembro!$B$9</f>
        <v>21.995833333333337</v>
      </c>
      <c r="G20" s="18">
        <f>[16]Setembro!$B$10</f>
        <v>23.354166666666668</v>
      </c>
      <c r="H20" s="18">
        <f>[16]Setembro!$B$11</f>
        <v>24.825000000000003</v>
      </c>
      <c r="I20" s="18">
        <f>[16]Setembro!$B$12</f>
        <v>23.887499999999999</v>
      </c>
      <c r="J20" s="18">
        <f>[16]Setembro!$B$13</f>
        <v>23.933333333333334</v>
      </c>
      <c r="K20" s="18">
        <f>[16]Setembro!$B$14</f>
        <v>25.645833333333332</v>
      </c>
      <c r="L20" s="18">
        <f>[16]Setembro!$B$15</f>
        <v>26.541666666666668</v>
      </c>
      <c r="M20" s="18">
        <f>[16]Setembro!$B$15</f>
        <v>26.541666666666668</v>
      </c>
      <c r="N20" s="18">
        <f>[16]Setembro!$B$17</f>
        <v>26.879166666666666</v>
      </c>
      <c r="O20" s="18">
        <f>[16]Setembro!$B$18</f>
        <v>27.770833333333329</v>
      </c>
      <c r="P20" s="18">
        <f>[16]Setembro!$B$19</f>
        <v>26.562500000000011</v>
      </c>
      <c r="Q20" s="18">
        <f>[16]Setembro!$B$20</f>
        <v>21.000000000000004</v>
      </c>
      <c r="R20" s="18">
        <f>[16]Setembro!$B$21</f>
        <v>14.3375</v>
      </c>
      <c r="S20" s="18">
        <f>[16]Setembro!$B$22</f>
        <v>13.975000000000003</v>
      </c>
      <c r="T20" s="18">
        <f>[16]Setembro!$B$23</f>
        <v>19.416666666666668</v>
      </c>
      <c r="U20" s="18">
        <f>[16]Setembro!$B$24</f>
        <v>26.379166666666666</v>
      </c>
      <c r="V20" s="18">
        <f>[16]Setembro!$B$25</f>
        <v>29.770833333333339</v>
      </c>
      <c r="W20" s="18">
        <f>[16]Setembro!$B$25</f>
        <v>29.770833333333339</v>
      </c>
      <c r="X20" s="18">
        <f>[16]Setembro!$B$27</f>
        <v>15.262500000000001</v>
      </c>
      <c r="Y20" s="18">
        <f>[16]Setembro!$B$28</f>
        <v>13.65</v>
      </c>
      <c r="Z20" s="18">
        <f>[16]Setembro!$B$29</f>
        <v>12.808333333333332</v>
      </c>
      <c r="AA20" s="18">
        <f>[16]Setembro!$B$30</f>
        <v>17.591666666666665</v>
      </c>
      <c r="AB20" s="18">
        <f>[16]Setembro!$B$31</f>
        <v>22.041666666666668</v>
      </c>
      <c r="AC20" s="18">
        <f>[16]Setembro!$B$32</f>
        <v>22.958333333333332</v>
      </c>
      <c r="AD20" s="18">
        <f>[16]Setembro!$B$33</f>
        <v>21.354166666666668</v>
      </c>
      <c r="AE20" s="18">
        <f>[16]Setembro!$B$34</f>
        <v>21.633333333333336</v>
      </c>
      <c r="AF20" s="36">
        <f t="shared" si="3"/>
        <v>22.38069444444444</v>
      </c>
    </row>
    <row r="21" spans="1:32" ht="17.100000000000001" customHeight="1" x14ac:dyDescent="0.2">
      <c r="A21" s="16" t="s">
        <v>11</v>
      </c>
      <c r="B21" s="18">
        <f>[17]Setembro!$B$5</f>
        <v>24.537499999999998</v>
      </c>
      <c r="C21" s="18">
        <f>[17]Setembro!$B$5</f>
        <v>24.537499999999998</v>
      </c>
      <c r="D21" s="18">
        <f>[17]Setembro!$B$7</f>
        <v>20.087500000000002</v>
      </c>
      <c r="E21" s="18">
        <f>[17]Setembro!$B$8</f>
        <v>21.516666666666669</v>
      </c>
      <c r="F21" s="18">
        <f>[17]Setembro!$B$9</f>
        <v>21.599999999999994</v>
      </c>
      <c r="G21" s="18">
        <f>[17]Setembro!$B$10</f>
        <v>22.862499999999997</v>
      </c>
      <c r="H21" s="18">
        <f>[17]Setembro!$B$11</f>
        <v>23.8</v>
      </c>
      <c r="I21" s="18">
        <f>[17]Setembro!$B$12</f>
        <v>23.020833333333339</v>
      </c>
      <c r="J21" s="18">
        <f>[17]Setembro!$B$13</f>
        <v>23.037499999999998</v>
      </c>
      <c r="K21" s="18">
        <f>[17]Setembro!$B$14</f>
        <v>23.95</v>
      </c>
      <c r="L21" s="18">
        <f>[17]Setembro!$B$15</f>
        <v>23.012499999999999</v>
      </c>
      <c r="M21" s="18">
        <f>[17]Setembro!$B$15</f>
        <v>23.012499999999999</v>
      </c>
      <c r="N21" s="18">
        <f>[17]Setembro!$B$17</f>
        <v>23.808333333333337</v>
      </c>
      <c r="O21" s="18">
        <f>[17]Setembro!$B$18</f>
        <v>24.345833333333331</v>
      </c>
      <c r="P21" s="18">
        <f>[17]Setembro!$B$19</f>
        <v>24.145833333333329</v>
      </c>
      <c r="Q21" s="18">
        <f>[17]Setembro!$B$20</f>
        <v>24.362500000000001</v>
      </c>
      <c r="R21" s="18">
        <f>[17]Setembro!$B$21</f>
        <v>15.112500000000004</v>
      </c>
      <c r="S21" s="18">
        <f>[17]Setembro!$B$22</f>
        <v>15.137500000000001</v>
      </c>
      <c r="T21" s="18">
        <f>[17]Setembro!$B$23</f>
        <v>19.966666666666665</v>
      </c>
      <c r="U21" s="18">
        <f>[17]Setembro!$B$24</f>
        <v>25.283333333333335</v>
      </c>
      <c r="V21" s="18">
        <f>[17]Setembro!$B$25</f>
        <v>28.279166666666672</v>
      </c>
      <c r="W21" s="18">
        <f>[17]Setembro!$B$25</f>
        <v>28.279166666666672</v>
      </c>
      <c r="X21" s="18">
        <f>[17]Setembro!$B$27</f>
        <v>16.891666666666662</v>
      </c>
      <c r="Y21" s="18">
        <f>[17]Setembro!$B$28</f>
        <v>14.674999999999997</v>
      </c>
      <c r="Z21" s="18">
        <f>[17]Setembro!$B$29</f>
        <v>14.475000000000001</v>
      </c>
      <c r="AA21" s="18">
        <f>[17]Setembro!$B$30</f>
        <v>17.683333333333334</v>
      </c>
      <c r="AB21" s="18">
        <f>[17]Setembro!$B$31</f>
        <v>17.866666666666664</v>
      </c>
      <c r="AC21" s="53" t="str">
        <f>[17]Setembro!$B$32</f>
        <v>*</v>
      </c>
      <c r="AD21" s="53" t="str">
        <f>[17]Setembro!$B$33</f>
        <v>*</v>
      </c>
      <c r="AE21" s="53" t="str">
        <f>[17]Setembro!$B$34</f>
        <v>*</v>
      </c>
      <c r="AF21" s="36">
        <f t="shared" si="3"/>
        <v>21.67731481481481</v>
      </c>
    </row>
    <row r="22" spans="1:32" ht="17.100000000000001" customHeight="1" x14ac:dyDescent="0.2">
      <c r="A22" s="16" t="s">
        <v>12</v>
      </c>
      <c r="B22" s="18">
        <f>[18]Setembro!$B$5</f>
        <v>26.137500000000003</v>
      </c>
      <c r="C22" s="18">
        <f>[18]Setembro!$B$5</f>
        <v>26.137500000000003</v>
      </c>
      <c r="D22" s="18">
        <f>[18]Setembro!$B$7</f>
        <v>21.012500000000003</v>
      </c>
      <c r="E22" s="18">
        <f>[18]Setembro!$B$8</f>
        <v>23.158333333333331</v>
      </c>
      <c r="F22" s="18">
        <f>[18]Setembro!$B$9</f>
        <v>24.254166666666663</v>
      </c>
      <c r="G22" s="18">
        <f>[18]Setembro!$B$10</f>
        <v>25.541666666666668</v>
      </c>
      <c r="H22" s="18">
        <f>[18]Setembro!$B$11</f>
        <v>26.091666666666669</v>
      </c>
      <c r="I22" s="18">
        <f>[18]Setembro!$B$12</f>
        <v>26.829166666666666</v>
      </c>
      <c r="J22" s="18">
        <f>[18]Setembro!$B$13</f>
        <v>25.3125</v>
      </c>
      <c r="K22" s="18">
        <f>[18]Setembro!$B$14</f>
        <v>27.870833333333326</v>
      </c>
      <c r="L22" s="18">
        <f>[18]Setembro!$B$15</f>
        <v>26.766666666666669</v>
      </c>
      <c r="M22" s="18">
        <f>[18]Setembro!$B$15</f>
        <v>26.766666666666669</v>
      </c>
      <c r="N22" s="18">
        <f>[18]Setembro!$B$17</f>
        <v>27.150000000000006</v>
      </c>
      <c r="O22" s="18">
        <f>[18]Setembro!$B$18</f>
        <v>27.966666666666658</v>
      </c>
      <c r="P22" s="18">
        <f>[18]Setembro!$B$19</f>
        <v>26.629166666666666</v>
      </c>
      <c r="Q22" s="18">
        <f>[18]Setembro!$B$20</f>
        <v>26.400000000000009</v>
      </c>
      <c r="R22" s="18">
        <f>[18]Setembro!$B$21</f>
        <v>17.420833333333334</v>
      </c>
      <c r="S22" s="18">
        <f>[18]Setembro!$B$22</f>
        <v>17.383333333333336</v>
      </c>
      <c r="T22" s="18">
        <f>[18]Setembro!$B$23</f>
        <v>22.429166666666671</v>
      </c>
      <c r="U22" s="18">
        <f>[18]Setembro!$B$24</f>
        <v>26.904166666666669</v>
      </c>
      <c r="V22" s="18">
        <f>[18]Setembro!$B$25</f>
        <v>30.074999999999999</v>
      </c>
      <c r="W22" s="18">
        <f>[18]Setembro!$B$25</f>
        <v>30.074999999999999</v>
      </c>
      <c r="X22" s="18">
        <f>[18]Setembro!$B$27</f>
        <v>18.108333333333331</v>
      </c>
      <c r="Y22" s="18">
        <f>[18]Setembro!$B$28</f>
        <v>17.554166666666667</v>
      </c>
      <c r="Z22" s="18">
        <f>[18]Setembro!$B$29</f>
        <v>17.141666666666666</v>
      </c>
      <c r="AA22" s="18">
        <f>[18]Setembro!$B$30</f>
        <v>19.933333333333334</v>
      </c>
      <c r="AB22" s="18">
        <f>[18]Setembro!$B$31</f>
        <v>25.358333333333331</v>
      </c>
      <c r="AC22" s="18">
        <f>[18]Setembro!$B$32</f>
        <v>28.345833333333331</v>
      </c>
      <c r="AD22" s="18">
        <f>[18]Setembro!$B$33</f>
        <v>28.541666666666661</v>
      </c>
      <c r="AE22" s="18">
        <f>[18]Setembro!$B$34</f>
        <v>25.270833333333329</v>
      </c>
      <c r="AF22" s="36">
        <f t="shared" si="3"/>
        <v>24.61888888888889</v>
      </c>
    </row>
    <row r="23" spans="1:32" ht="17.100000000000001" customHeight="1" x14ac:dyDescent="0.2">
      <c r="A23" s="16" t="s">
        <v>13</v>
      </c>
      <c r="B23" s="18">
        <f>[19]Setembro!$B$5</f>
        <v>27.737500000000008</v>
      </c>
      <c r="C23" s="18">
        <f>[19]Setembro!$B$5</f>
        <v>27.737500000000008</v>
      </c>
      <c r="D23" s="18">
        <f>[19]Setembro!$B$7</f>
        <v>21.391666666666666</v>
      </c>
      <c r="E23" s="18">
        <f>[19]Setembro!$B$8</f>
        <v>23.150000000000002</v>
      </c>
      <c r="F23" s="18">
        <f>[19]Setembro!$B$9</f>
        <v>24.991666666666671</v>
      </c>
      <c r="G23" s="18">
        <f>[19]Setembro!$B$10</f>
        <v>26.954166666666669</v>
      </c>
      <c r="H23" s="18">
        <f>[19]Setembro!$B$11</f>
        <v>26.383333333333329</v>
      </c>
      <c r="I23" s="18">
        <f>[19]Setembro!$B$12</f>
        <v>28.308333333333337</v>
      </c>
      <c r="J23" s="18">
        <f>[19]Setembro!$B$13</f>
        <v>27.658333333333335</v>
      </c>
      <c r="K23" s="18">
        <f>[19]Setembro!$B$14</f>
        <v>27.062499999999996</v>
      </c>
      <c r="L23" s="18">
        <f>[19]Setembro!$B$15</f>
        <v>27.895652173913046</v>
      </c>
      <c r="M23" s="18">
        <f>[19]Setembro!$B$15</f>
        <v>27.895652173913046</v>
      </c>
      <c r="N23" s="18">
        <f>[19]Setembro!$B$17</f>
        <v>27.299999999999997</v>
      </c>
      <c r="O23" s="18">
        <f>[19]Setembro!$B$18</f>
        <v>26.679166666666664</v>
      </c>
      <c r="P23" s="18">
        <f>[19]Setembro!$B$19</f>
        <v>27.2304347826087</v>
      </c>
      <c r="Q23" s="18">
        <f>[19]Setembro!$B$20</f>
        <v>26.05</v>
      </c>
      <c r="R23" s="18">
        <f>[19]Setembro!$B$21</f>
        <v>18.504166666666663</v>
      </c>
      <c r="S23" s="18">
        <f>[19]Setembro!$B$22</f>
        <v>18.683333333333334</v>
      </c>
      <c r="T23" s="18">
        <f>[19]Setembro!$B$23</f>
        <v>23.445833333333336</v>
      </c>
      <c r="U23" s="18">
        <f>[19]Setembro!$B$24</f>
        <v>28.249999999999996</v>
      </c>
      <c r="V23" s="18">
        <f>[19]Setembro!$B$25</f>
        <v>30.908333333333335</v>
      </c>
      <c r="W23" s="18">
        <f>[19]Setembro!$B$25</f>
        <v>30.908333333333335</v>
      </c>
      <c r="X23" s="18">
        <f>[19]Setembro!$B$27</f>
        <v>18.333333333333332</v>
      </c>
      <c r="Y23" s="18">
        <f>[19]Setembro!$B$28</f>
        <v>18.604166666666664</v>
      </c>
      <c r="Z23" s="18">
        <f>[19]Setembro!$B$29</f>
        <v>17.883333333333329</v>
      </c>
      <c r="AA23" s="18">
        <f>[19]Setembro!$B$30</f>
        <v>20.725000000000005</v>
      </c>
      <c r="AB23" s="18">
        <f>[19]Setembro!$B$31</f>
        <v>25.195833333333336</v>
      </c>
      <c r="AC23" s="18">
        <f>[19]Setembro!$B$32</f>
        <v>28.945833333333336</v>
      </c>
      <c r="AD23" s="18">
        <f>[19]Setembro!$B$33</f>
        <v>30.316666666666666</v>
      </c>
      <c r="AE23" s="18">
        <f>[19]Setembro!$B$34</f>
        <v>25.533333333333335</v>
      </c>
      <c r="AF23" s="36">
        <f t="shared" si="3"/>
        <v>25.355446859903381</v>
      </c>
    </row>
    <row r="24" spans="1:32" ht="17.100000000000001" customHeight="1" x14ac:dyDescent="0.2">
      <c r="A24" s="16" t="s">
        <v>14</v>
      </c>
      <c r="B24" s="18">
        <f>[20]Setembro!$B$5</f>
        <v>27.383333333333326</v>
      </c>
      <c r="C24" s="18">
        <f>[20]Setembro!$B$5</f>
        <v>27.383333333333326</v>
      </c>
      <c r="D24" s="18">
        <f>[20]Setembro!$B$7</f>
        <v>20.62916666666667</v>
      </c>
      <c r="E24" s="18">
        <f>[20]Setembro!$B$8</f>
        <v>22.037499999999998</v>
      </c>
      <c r="F24" s="18">
        <f>[20]Setembro!$B$9</f>
        <v>23</v>
      </c>
      <c r="G24" s="18">
        <f>[20]Setembro!$B$10</f>
        <v>25.195833333333336</v>
      </c>
      <c r="H24" s="18">
        <f>[20]Setembro!$B$11</f>
        <v>25.541666666666668</v>
      </c>
      <c r="I24" s="18">
        <f>[20]Setembro!$B$12</f>
        <v>26.662499999999998</v>
      </c>
      <c r="J24" s="18">
        <f>[20]Setembro!$B$13</f>
        <v>26.429166666666664</v>
      </c>
      <c r="K24" s="18">
        <f>[20]Setembro!$B$14</f>
        <v>25.675000000000001</v>
      </c>
      <c r="L24" s="18">
        <f>[20]Setembro!$B$15</f>
        <v>26.337500000000006</v>
      </c>
      <c r="M24" s="18">
        <f>[20]Setembro!$B$15</f>
        <v>26.337500000000006</v>
      </c>
      <c r="N24" s="18">
        <f>[20]Setembro!$B$17</f>
        <v>25.583333333333339</v>
      </c>
      <c r="O24" s="18">
        <f>[20]Setembro!$B$18</f>
        <v>26.162499999999998</v>
      </c>
      <c r="P24" s="18">
        <f>[20]Setembro!$B$19</f>
        <v>27.783333333333331</v>
      </c>
      <c r="Q24" s="18">
        <f>[20]Setembro!$B$20</f>
        <v>29.708333333333329</v>
      </c>
      <c r="R24" s="18">
        <f>[20]Setembro!$B$21</f>
        <v>21.945833333333329</v>
      </c>
      <c r="S24" s="18">
        <f>[20]Setembro!$B$22</f>
        <v>19.395833333333332</v>
      </c>
      <c r="T24" s="18">
        <f>[20]Setembro!$B$23</f>
        <v>24.350000000000005</v>
      </c>
      <c r="U24" s="18">
        <f>[20]Setembro!$B$24</f>
        <v>28.683333333333337</v>
      </c>
      <c r="V24" s="18">
        <f>[20]Setembro!$B$25</f>
        <v>28.608333333333334</v>
      </c>
      <c r="W24" s="18">
        <f>[20]Setembro!$B$25</f>
        <v>28.608333333333334</v>
      </c>
      <c r="X24" s="18">
        <f>[20]Setembro!$B$27</f>
        <v>26.341666666666669</v>
      </c>
      <c r="Y24" s="18">
        <f>[20]Setembro!$B$28</f>
        <v>19.224999999999998</v>
      </c>
      <c r="Z24" s="18">
        <f>[20]Setembro!$B$29</f>
        <v>17.216666666666665</v>
      </c>
      <c r="AA24" s="18">
        <f>[20]Setembro!$B$30</f>
        <v>20.458333333333336</v>
      </c>
      <c r="AB24" s="18">
        <f>[20]Setembro!$B$31</f>
        <v>24.045833333333331</v>
      </c>
      <c r="AC24" s="18">
        <f>[20]Setembro!$B$32</f>
        <v>27.866666666666674</v>
      </c>
      <c r="AD24" s="18">
        <f>[20]Setembro!$B$33</f>
        <v>22.533333333333331</v>
      </c>
      <c r="AE24" s="18">
        <f>[20]Setembro!$B$34</f>
        <v>22.612500000000001</v>
      </c>
      <c r="AF24" s="36">
        <f t="shared" si="3"/>
        <v>24.791388888888889</v>
      </c>
    </row>
    <row r="25" spans="1:32" ht="17.100000000000001" customHeight="1" x14ac:dyDescent="0.2">
      <c r="A25" s="16" t="s">
        <v>15</v>
      </c>
      <c r="B25" s="18">
        <f>[21]Setembro!$B$5</f>
        <v>26.108333333333334</v>
      </c>
      <c r="C25" s="18">
        <f>[21]Setembro!$B$5</f>
        <v>26.108333333333334</v>
      </c>
      <c r="D25" s="18">
        <f>[21]Setembro!$B$7</f>
        <v>20.012499999999999</v>
      </c>
      <c r="E25" s="18">
        <f>[21]Setembro!$B$8</f>
        <v>20.312499999999996</v>
      </c>
      <c r="F25" s="18">
        <f>[21]Setembro!$B$9</f>
        <v>21.004166666666666</v>
      </c>
      <c r="G25" s="18">
        <f>[21]Setembro!$B$10</f>
        <v>21.670833333333331</v>
      </c>
      <c r="H25" s="18">
        <f>[21]Setembro!$B$11</f>
        <v>23.208333333333332</v>
      </c>
      <c r="I25" s="18">
        <f>[21]Setembro!$B$12</f>
        <v>23.433333333333337</v>
      </c>
      <c r="J25" s="18">
        <f>[21]Setembro!$B$13</f>
        <v>23.4375</v>
      </c>
      <c r="K25" s="18">
        <f>[21]Setembro!$B$14</f>
        <v>24.633333333333336</v>
      </c>
      <c r="L25" s="18">
        <f>[21]Setembro!$B$15</f>
        <v>24.833333333333332</v>
      </c>
      <c r="M25" s="18">
        <f>[21]Setembro!$B$15</f>
        <v>24.833333333333332</v>
      </c>
      <c r="N25" s="18">
        <f>[21]Setembro!$B$17</f>
        <v>26.025000000000002</v>
      </c>
      <c r="O25" s="18">
        <f>[21]Setembro!$B$18</f>
        <v>25.833333333333339</v>
      </c>
      <c r="P25" s="18">
        <f>[21]Setembro!$B$19</f>
        <v>24.379166666666666</v>
      </c>
      <c r="Q25" s="18">
        <f>[21]Setembro!$B$20</f>
        <v>16.366666666666664</v>
      </c>
      <c r="R25" s="18">
        <f>[21]Setembro!$B$21</f>
        <v>10.700000000000001</v>
      </c>
      <c r="S25" s="18">
        <f>[21]Setembro!$B$22</f>
        <v>12.712499999999999</v>
      </c>
      <c r="T25" s="18">
        <f>[21]Setembro!$B$23</f>
        <v>18.116666666666664</v>
      </c>
      <c r="U25" s="18">
        <f>[21]Setembro!$B$24</f>
        <v>24.029166666666665</v>
      </c>
      <c r="V25" s="18">
        <f>[21]Setembro!$B$25</f>
        <v>29.037499999999998</v>
      </c>
      <c r="W25" s="18">
        <f>[21]Setembro!$B$25</f>
        <v>29.037499999999998</v>
      </c>
      <c r="X25" s="18">
        <f>[21]Setembro!$B$27</f>
        <v>11.958333333333336</v>
      </c>
      <c r="Y25" s="18">
        <f>[21]Setembro!$B$28</f>
        <v>11.270833333333334</v>
      </c>
      <c r="Z25" s="18">
        <f>[21]Setembro!$B$29</f>
        <v>12.216666666666669</v>
      </c>
      <c r="AA25" s="18">
        <f>[21]Setembro!$B$30</f>
        <v>17.383333333333333</v>
      </c>
      <c r="AB25" s="18">
        <f>[21]Setembro!$B$31</f>
        <v>21.116666666666664</v>
      </c>
      <c r="AC25" s="18">
        <f>[21]Setembro!$B$32</f>
        <v>22.466666666666672</v>
      </c>
      <c r="AD25" s="18">
        <f>[21]Setembro!$B$33</f>
        <v>21.283333333333331</v>
      </c>
      <c r="AE25" s="18">
        <f>[21]Setembro!$B$34</f>
        <v>18.087499999999999</v>
      </c>
      <c r="AF25" s="36">
        <f t="shared" si="3"/>
        <v>21.053888888888888</v>
      </c>
    </row>
    <row r="26" spans="1:32" ht="17.100000000000001" customHeight="1" x14ac:dyDescent="0.2">
      <c r="A26" s="16" t="s">
        <v>16</v>
      </c>
      <c r="B26" s="18">
        <f>[22]Setembro!$B$5</f>
        <v>29.608333333333338</v>
      </c>
      <c r="C26" s="18">
        <f>[22]Setembro!$B$5</f>
        <v>29.608333333333338</v>
      </c>
      <c r="D26" s="18">
        <f>[22]Setembro!$B$7</f>
        <v>24.945833333333336</v>
      </c>
      <c r="E26" s="18">
        <f>[22]Setembro!$B$8</f>
        <v>23.058333333333337</v>
      </c>
      <c r="F26" s="18">
        <f>[22]Setembro!$B$9</f>
        <v>24.520833333333332</v>
      </c>
      <c r="G26" s="18">
        <f>[22]Setembro!$B$10</f>
        <v>27.504166666666666</v>
      </c>
      <c r="H26" s="18">
        <f>[22]Setembro!$B$11</f>
        <v>28.091666666666669</v>
      </c>
      <c r="I26" s="18">
        <f>[22]Setembro!$B$12</f>
        <v>28.037499999999998</v>
      </c>
      <c r="J26" s="18">
        <f>[22]Setembro!$B$13</f>
        <v>25.3125</v>
      </c>
      <c r="K26" s="18">
        <f>[22]Setembro!$B$14</f>
        <v>28.579166666666669</v>
      </c>
      <c r="L26" s="18">
        <f>[22]Setembro!$B$15</f>
        <v>29.274999999999991</v>
      </c>
      <c r="M26" s="18">
        <f>[22]Setembro!$B$15</f>
        <v>29.274999999999991</v>
      </c>
      <c r="N26" s="18">
        <f>[22]Setembro!$B$17</f>
        <v>29.299999999999997</v>
      </c>
      <c r="O26" s="18">
        <f>[22]Setembro!$B$18</f>
        <v>24.420833333333334</v>
      </c>
      <c r="P26" s="18">
        <f>[22]Setembro!$B$19</f>
        <v>24.789473684210527</v>
      </c>
      <c r="Q26" s="18">
        <f>[22]Setembro!$B$20</f>
        <v>18.5</v>
      </c>
      <c r="R26" s="18">
        <f>[22]Setembro!$B$21</f>
        <v>15.404761904761902</v>
      </c>
      <c r="S26" s="18">
        <f>[22]Setembro!$B$22</f>
        <v>17.649999999999999</v>
      </c>
      <c r="T26" s="18">
        <f>[22]Setembro!$B$23</f>
        <v>21.808333333333334</v>
      </c>
      <c r="U26" s="18">
        <f>[22]Setembro!$B$24</f>
        <v>26.799999999999997</v>
      </c>
      <c r="V26" s="18">
        <f>[22]Setembro!$B$25</f>
        <v>33.041666666666671</v>
      </c>
      <c r="W26" s="18">
        <f>[22]Setembro!$B$25</f>
        <v>33.041666666666671</v>
      </c>
      <c r="X26" s="18">
        <f>[22]Setembro!$B$27</f>
        <v>17.112500000000001</v>
      </c>
      <c r="Y26" s="18">
        <f>[22]Setembro!$B$28</f>
        <v>17.541666666666668</v>
      </c>
      <c r="Z26" s="18">
        <f>[22]Setembro!$B$29</f>
        <v>15.695833333333333</v>
      </c>
      <c r="AA26" s="18">
        <f>[22]Setembro!$B$30</f>
        <v>20.020833333333336</v>
      </c>
      <c r="AB26" s="18">
        <f>[22]Setembro!$B$31</f>
        <v>25.570833333333329</v>
      </c>
      <c r="AC26" s="18">
        <f>[22]Setembro!$B$32</f>
        <v>30.766666666666666</v>
      </c>
      <c r="AD26" s="18">
        <f>[22]Setembro!$B$33</f>
        <v>27.583333333333332</v>
      </c>
      <c r="AE26" s="18">
        <f>[22]Setembro!$B$34</f>
        <v>19.562499999999993</v>
      </c>
      <c r="AF26" s="36">
        <f>AVERAGE(B26:AE26)</f>
        <v>24.880918964076855</v>
      </c>
    </row>
    <row r="27" spans="1:32" ht="17.100000000000001" customHeight="1" x14ac:dyDescent="0.2">
      <c r="A27" s="16" t="s">
        <v>17</v>
      </c>
      <c r="B27" s="18">
        <f>[23]Setembro!$B$5</f>
        <v>25.762499999999992</v>
      </c>
      <c r="C27" s="18">
        <f>[23]Setembro!$B$5</f>
        <v>25.762499999999992</v>
      </c>
      <c r="D27" s="18">
        <f>[23]Setembro!$B$7</f>
        <v>20.62083333333333</v>
      </c>
      <c r="E27" s="18">
        <f>[23]Setembro!$B$8</f>
        <v>21.170833333333338</v>
      </c>
      <c r="F27" s="18">
        <f>[23]Setembro!$B$9</f>
        <v>23.183333333333334</v>
      </c>
      <c r="G27" s="18">
        <f>[23]Setembro!$B$10</f>
        <v>23.995652173913044</v>
      </c>
      <c r="H27" s="18">
        <f>[23]Setembro!$B$11</f>
        <v>25.266666666666666</v>
      </c>
      <c r="I27" s="18">
        <f>[23]Setembro!$B$12</f>
        <v>25.083333333333339</v>
      </c>
      <c r="J27" s="18">
        <f>[23]Setembro!$B$13</f>
        <v>24.533333333333335</v>
      </c>
      <c r="K27" s="18">
        <f>[23]Setembro!$B$14</f>
        <v>25.262499999999999</v>
      </c>
      <c r="L27" s="18">
        <f>[23]Setembro!$B$15</f>
        <v>25.820833333333329</v>
      </c>
      <c r="M27" s="18">
        <f>[23]Setembro!$B$15</f>
        <v>25.820833333333329</v>
      </c>
      <c r="N27" s="18">
        <f>[23]Setembro!$B$17</f>
        <v>26.583333333333332</v>
      </c>
      <c r="O27" s="18">
        <f>[23]Setembro!$B$18</f>
        <v>27.545833333333338</v>
      </c>
      <c r="P27" s="18">
        <f>[23]Setembro!$B$19</f>
        <v>26.008333333333336</v>
      </c>
      <c r="Q27" s="18">
        <f>[23]Setembro!$B$20</f>
        <v>25.133333333333336</v>
      </c>
      <c r="R27" s="18">
        <f>[23]Setembro!$B$21</f>
        <v>15.6875</v>
      </c>
      <c r="S27" s="18">
        <f>[23]Setembro!$B$22</f>
        <v>14.862499999999999</v>
      </c>
      <c r="T27" s="18">
        <f>[23]Setembro!$B$23</f>
        <v>20.691666666666666</v>
      </c>
      <c r="U27" s="18">
        <f>[23]Setembro!$B$24</f>
        <v>27.254166666666663</v>
      </c>
      <c r="V27" s="18">
        <f>[23]Setembro!$B$25</f>
        <v>28.887499999999999</v>
      </c>
      <c r="W27" s="18">
        <f>[23]Setembro!$B$25</f>
        <v>28.887499999999999</v>
      </c>
      <c r="X27" s="18">
        <f>[23]Setembro!$B$27</f>
        <v>17.354166666666668</v>
      </c>
      <c r="Y27" s="18">
        <f>[23]Setembro!$B$28</f>
        <v>14.999999999999998</v>
      </c>
      <c r="Z27" s="18">
        <f>[23]Setembro!$B$29</f>
        <v>14.049999999999999</v>
      </c>
      <c r="AA27" s="18">
        <f>[23]Setembro!$B$30</f>
        <v>17.791666666666668</v>
      </c>
      <c r="AB27" s="18">
        <f>[23]Setembro!$B$31</f>
        <v>17.644444444444446</v>
      </c>
      <c r="AC27" s="53" t="str">
        <f>[23]Setembro!$B$32</f>
        <v>*</v>
      </c>
      <c r="AD27" s="53" t="str">
        <f>[23]Setembro!$B$33</f>
        <v>*</v>
      </c>
      <c r="AE27" s="53" t="str">
        <f>[23]Setembro!$B$34</f>
        <v>*</v>
      </c>
      <c r="AF27" s="36">
        <f t="shared" si="3"/>
        <v>22.80241098586508</v>
      </c>
    </row>
    <row r="28" spans="1:32" ht="17.100000000000001" customHeight="1" x14ac:dyDescent="0.2">
      <c r="A28" s="16" t="s">
        <v>18</v>
      </c>
      <c r="B28" s="18">
        <f>[24]Setembro!$B$5</f>
        <v>32.766666666666673</v>
      </c>
      <c r="C28" s="18">
        <f>[24]Setembro!$B$5</f>
        <v>32.766666666666673</v>
      </c>
      <c r="D28" s="53" t="str">
        <f>[24]Setembro!$B$7</f>
        <v>*</v>
      </c>
      <c r="E28" s="18">
        <f>[24]Setembro!$B$8</f>
        <v>25.25714285714286</v>
      </c>
      <c r="F28" s="18">
        <f>[24]Setembro!$B$9</f>
        <v>27.955555555555556</v>
      </c>
      <c r="G28" s="18">
        <f>[24]Setembro!$B$10</f>
        <v>29.236363636363638</v>
      </c>
      <c r="H28" s="18">
        <f>[24]Setembro!$B$11</f>
        <v>24.458333333333332</v>
      </c>
      <c r="I28" s="18">
        <f>[24]Setembro!$B$12</f>
        <v>24.491666666666664</v>
      </c>
      <c r="J28" s="18">
        <f>[24]Setembro!$B$13</f>
        <v>24.320833333333336</v>
      </c>
      <c r="K28" s="18">
        <f>[24]Setembro!$B$14</f>
        <v>25.025000000000002</v>
      </c>
      <c r="L28" s="18">
        <f>[24]Setembro!$B$15</f>
        <v>24.983333333333334</v>
      </c>
      <c r="M28" s="18">
        <f>[24]Setembro!$B$15</f>
        <v>24.983333333333334</v>
      </c>
      <c r="N28" s="18">
        <f>[24]Setembro!$B$17</f>
        <v>24.891666666666662</v>
      </c>
      <c r="O28" s="18">
        <f>[24]Setembro!$B$18</f>
        <v>25.533333333333335</v>
      </c>
      <c r="P28" s="18">
        <f>[24]Setembro!$B$19</f>
        <v>25.500000000000004</v>
      </c>
      <c r="Q28" s="18">
        <f>[24]Setembro!$B$20</f>
        <v>25.900000000000002</v>
      </c>
      <c r="R28" s="18">
        <f>[24]Setembro!$B$21</f>
        <v>18.016666666666669</v>
      </c>
      <c r="S28" s="18">
        <f>[24]Setembro!$B$22</f>
        <v>17.195454545454542</v>
      </c>
      <c r="T28" s="18">
        <f>[24]Setembro!$B$23</f>
        <v>22.662499999999998</v>
      </c>
      <c r="U28" s="18">
        <f>[24]Setembro!$B$24</f>
        <v>25.891666666666666</v>
      </c>
      <c r="V28" s="18">
        <f>[24]Setembro!$B$25</f>
        <v>27.037500000000005</v>
      </c>
      <c r="W28" s="18">
        <f>[24]Setembro!$B$25</f>
        <v>27.037500000000005</v>
      </c>
      <c r="X28" s="18">
        <f>[24]Setembro!$B$27</f>
        <v>20.929166666666667</v>
      </c>
      <c r="Y28" s="18">
        <f>[24]Setembro!$B$28</f>
        <v>15.108333333333334</v>
      </c>
      <c r="Z28" s="18">
        <f>[24]Setembro!$B$29</f>
        <v>15.816666666666668</v>
      </c>
      <c r="AA28" s="18">
        <f>[24]Setembro!$B$30</f>
        <v>19.804166666666664</v>
      </c>
      <c r="AB28" s="18">
        <f>[24]Setembro!$B$31</f>
        <v>24.579166666666666</v>
      </c>
      <c r="AC28" s="18">
        <f>[24]Setembro!$B$32</f>
        <v>27.129166666666663</v>
      </c>
      <c r="AD28" s="18">
        <f>[24]Setembro!$B$33</f>
        <v>24.120833333333337</v>
      </c>
      <c r="AE28" s="18">
        <f>[24]Setembro!$B$34</f>
        <v>21.879166666666666</v>
      </c>
      <c r="AF28" s="36">
        <f t="shared" si="3"/>
        <v>24.319925859581037</v>
      </c>
    </row>
    <row r="29" spans="1:32" ht="17.100000000000001" customHeight="1" x14ac:dyDescent="0.2">
      <c r="A29" s="16" t="s">
        <v>19</v>
      </c>
      <c r="B29" s="18">
        <f>[25]Setembro!$B$5</f>
        <v>23.137499999999992</v>
      </c>
      <c r="C29" s="18">
        <f>[25]Setembro!$B$5</f>
        <v>23.137499999999992</v>
      </c>
      <c r="D29" s="18">
        <f>[25]Setembro!$B$7</f>
        <v>21.779999999999998</v>
      </c>
      <c r="E29" s="18">
        <f>[25]Setembro!$B$8</f>
        <v>19.554166666666664</v>
      </c>
      <c r="F29" s="18">
        <f>[25]Setembro!$B$9</f>
        <v>20.541666666666668</v>
      </c>
      <c r="G29" s="18">
        <f>[25]Setembro!$B$10</f>
        <v>22.395833333333332</v>
      </c>
      <c r="H29" s="18">
        <f>[25]Setembro!$B$11</f>
        <v>23.904166666666669</v>
      </c>
      <c r="I29" s="18">
        <f>[25]Setembro!$B$12</f>
        <v>22.541666666666668</v>
      </c>
      <c r="J29" s="18">
        <f>[25]Setembro!$B$13</f>
        <v>23.125</v>
      </c>
      <c r="K29" s="18">
        <f>[25]Setembro!$B$14</f>
        <v>25.925000000000001</v>
      </c>
      <c r="L29" s="18">
        <f>[25]Setembro!$B$15</f>
        <v>25.870833333333334</v>
      </c>
      <c r="M29" s="18">
        <f>[25]Setembro!$B$15</f>
        <v>25.870833333333334</v>
      </c>
      <c r="N29" s="18">
        <f>[25]Setembro!$B$17</f>
        <v>26.25</v>
      </c>
      <c r="O29" s="18">
        <f>[25]Setembro!$B$18</f>
        <v>26.525000000000006</v>
      </c>
      <c r="P29" s="18">
        <f>[25]Setembro!$B$19</f>
        <v>22.329166666666666</v>
      </c>
      <c r="Q29" s="18">
        <f>[25]Setembro!$B$20</f>
        <v>16.458333333333332</v>
      </c>
      <c r="R29" s="18">
        <f>[25]Setembro!$B$21</f>
        <v>12.2125</v>
      </c>
      <c r="S29" s="18">
        <f>[25]Setembro!$B$22</f>
        <v>11.816666666666668</v>
      </c>
      <c r="T29" s="18">
        <f>[25]Setembro!$B$23</f>
        <v>17.662500000000001</v>
      </c>
      <c r="U29" s="18">
        <f>[25]Setembro!$B$24</f>
        <v>25.195833333333336</v>
      </c>
      <c r="V29" s="18">
        <f>[25]Setembro!$B$25</f>
        <v>28.108333333333331</v>
      </c>
      <c r="W29" s="18">
        <f>[25]Setembro!$B$25</f>
        <v>28.108333333333331</v>
      </c>
      <c r="X29" s="18">
        <f>[25]Setembro!$B$27</f>
        <v>13.408333333333331</v>
      </c>
      <c r="Y29" s="18">
        <f>[25]Setembro!$B$28</f>
        <v>12.91578947368421</v>
      </c>
      <c r="Z29" s="18">
        <f>[25]Setembro!$B$29</f>
        <v>12.108333333333336</v>
      </c>
      <c r="AA29" s="18">
        <f>[25]Setembro!$B$30</f>
        <v>17.233333333333331</v>
      </c>
      <c r="AB29" s="18">
        <f>[25]Setembro!$B$31</f>
        <v>20.795833333333334</v>
      </c>
      <c r="AC29" s="18">
        <f>[25]Setembro!$B$32</f>
        <v>21.820833333333329</v>
      </c>
      <c r="AD29" s="18">
        <f>[25]Setembro!$B$33</f>
        <v>20.362499999999997</v>
      </c>
      <c r="AE29" s="18">
        <f>[25]Setembro!$B$34</f>
        <v>19.387499999999999</v>
      </c>
      <c r="AF29" s="36">
        <f t="shared" si="3"/>
        <v>21.016109649122807</v>
      </c>
    </row>
    <row r="30" spans="1:32" ht="17.100000000000001" customHeight="1" x14ac:dyDescent="0.2">
      <c r="A30" s="16" t="s">
        <v>31</v>
      </c>
      <c r="B30" s="18">
        <f>[26]Setembro!$B$5</f>
        <v>27.820833333333329</v>
      </c>
      <c r="C30" s="18">
        <f>[26]Setembro!$B$5</f>
        <v>27.820833333333329</v>
      </c>
      <c r="D30" s="18">
        <f>[26]Setembro!$B$7</f>
        <v>20.333333333333336</v>
      </c>
      <c r="E30" s="18">
        <f>[26]Setembro!$B$8</f>
        <v>21.075000000000003</v>
      </c>
      <c r="F30" s="18">
        <f>[26]Setembro!$B$9</f>
        <v>23.075000000000003</v>
      </c>
      <c r="G30" s="18">
        <f>[26]Setembro!$B$10</f>
        <v>24.691666666666663</v>
      </c>
      <c r="H30" s="18">
        <f>[26]Setembro!$B$11</f>
        <v>26.508333333333336</v>
      </c>
      <c r="I30" s="18">
        <f>[26]Setembro!$B$12</f>
        <v>26.783333333333331</v>
      </c>
      <c r="J30" s="18">
        <f>[26]Setembro!$B$13</f>
        <v>23.912499999999998</v>
      </c>
      <c r="K30" s="18">
        <f>[26]Setembro!$B$14</f>
        <v>26.062500000000004</v>
      </c>
      <c r="L30" s="18">
        <f>[26]Setembro!$B$15</f>
        <v>27.416666666666661</v>
      </c>
      <c r="M30" s="18">
        <f>[26]Setembro!$B$15</f>
        <v>27.416666666666661</v>
      </c>
      <c r="N30" s="18">
        <f>[26]Setembro!$B$17</f>
        <v>27.283333333333335</v>
      </c>
      <c r="O30" s="18">
        <f>[26]Setembro!$B$18</f>
        <v>28.287499999999998</v>
      </c>
      <c r="P30" s="18">
        <f>[26]Setembro!$B$19</f>
        <v>26.308333333333341</v>
      </c>
      <c r="Q30" s="18">
        <f>[26]Setembro!$B$20</f>
        <v>26.479166666666668</v>
      </c>
      <c r="R30" s="18">
        <f>[26]Setembro!$B$21</f>
        <v>15.883333333333331</v>
      </c>
      <c r="S30" s="18">
        <f>[26]Setembro!$B$22</f>
        <v>14.704166666666667</v>
      </c>
      <c r="T30" s="18">
        <f>[26]Setembro!$B$23</f>
        <v>20.533333333333335</v>
      </c>
      <c r="U30" s="18">
        <f>[26]Setembro!$B$24</f>
        <v>28.000000000000004</v>
      </c>
      <c r="V30" s="18">
        <f>[26]Setembro!$B$25</f>
        <v>29.216666666666665</v>
      </c>
      <c r="W30" s="18">
        <f>[26]Setembro!$B$25</f>
        <v>29.216666666666665</v>
      </c>
      <c r="X30" s="18">
        <f>[26]Setembro!$B$27</f>
        <v>16.929166666666667</v>
      </c>
      <c r="Y30" s="18">
        <f>[26]Setembro!$B$28</f>
        <v>14.462499999999999</v>
      </c>
      <c r="Z30" s="18">
        <f>[26]Setembro!$B$29</f>
        <v>13.570833333333331</v>
      </c>
      <c r="AA30" s="18">
        <f>[26]Setembro!$B$30</f>
        <v>18.787500000000001</v>
      </c>
      <c r="AB30" s="18">
        <f>[26]Setembro!$B$31</f>
        <v>24.345833333333331</v>
      </c>
      <c r="AC30" s="18">
        <f>[26]Setembro!$B$32</f>
        <v>28.258333333333329</v>
      </c>
      <c r="AD30" s="18">
        <f>[26]Setembro!$B$33</f>
        <v>23.987500000000001</v>
      </c>
      <c r="AE30" s="18">
        <f>[26]Setembro!$B$34</f>
        <v>22.650000000000002</v>
      </c>
      <c r="AF30" s="36">
        <f t="shared" si="3"/>
        <v>23.727361111111112</v>
      </c>
    </row>
    <row r="31" spans="1:32" ht="17.100000000000001" customHeight="1" x14ac:dyDescent="0.2">
      <c r="A31" s="16" t="s">
        <v>52</v>
      </c>
      <c r="B31" s="18">
        <f>[27]Setembro!$B$5</f>
        <v>26.908333333333331</v>
      </c>
      <c r="C31" s="18">
        <f>[27]Setembro!$B$5</f>
        <v>26.908333333333331</v>
      </c>
      <c r="D31" s="18">
        <f>[27]Setembro!$B$7</f>
        <v>20.508333333333336</v>
      </c>
      <c r="E31" s="18">
        <f>[27]Setembro!$B$8</f>
        <v>21.620833333333334</v>
      </c>
      <c r="F31" s="18">
        <f>[27]Setembro!$B$9</f>
        <v>24.816666666666663</v>
      </c>
      <c r="G31" s="18">
        <f>[27]Setembro!$B$10</f>
        <v>26</v>
      </c>
      <c r="H31" s="18">
        <f>[27]Setembro!$B$11</f>
        <v>25.291666666666668</v>
      </c>
      <c r="I31" s="18">
        <f>[27]Setembro!$B$12</f>
        <v>26.516666666666669</v>
      </c>
      <c r="J31" s="18">
        <f>[27]Setembro!$B$13</f>
        <v>27.229166666666668</v>
      </c>
      <c r="K31" s="18">
        <f>[27]Setembro!$B$14</f>
        <v>27.370833333333337</v>
      </c>
      <c r="L31" s="18">
        <f>[27]Setembro!$B$15</f>
        <v>26.649999999999995</v>
      </c>
      <c r="M31" s="18">
        <f>[27]Setembro!$B$15</f>
        <v>26.649999999999995</v>
      </c>
      <c r="N31" s="18">
        <f>[27]Setembro!$B$17</f>
        <v>27.649999999999991</v>
      </c>
      <c r="O31" s="18">
        <f>[27]Setembro!$B$18</f>
        <v>27.887499999999999</v>
      </c>
      <c r="P31" s="18">
        <f>[27]Setembro!$B$19</f>
        <v>28.170833333333331</v>
      </c>
      <c r="Q31" s="18">
        <f>[27]Setembro!$B$20</f>
        <v>28.724999999999998</v>
      </c>
      <c r="R31" s="18">
        <f>[27]Setembro!$B$21</f>
        <v>22.641666666666669</v>
      </c>
      <c r="S31" s="18">
        <f>[27]Setembro!$B$22</f>
        <v>21.320833333333336</v>
      </c>
      <c r="T31" s="18">
        <f>[27]Setembro!$B$23</f>
        <v>24.708333333333329</v>
      </c>
      <c r="U31" s="18">
        <f>[27]Setembro!$B$24</f>
        <v>27.387500000000003</v>
      </c>
      <c r="V31" s="18">
        <f>[27]Setembro!$B$25</f>
        <v>28.845833333333331</v>
      </c>
      <c r="W31" s="18">
        <f>[27]Setembro!$B$25</f>
        <v>28.845833333333331</v>
      </c>
      <c r="X31" s="18">
        <f>[27]Setembro!$B$27</f>
        <v>21.424999999999997</v>
      </c>
      <c r="Y31" s="18">
        <f>[27]Setembro!$B$28</f>
        <v>16.116666666666667</v>
      </c>
      <c r="Z31" s="18">
        <f>[27]Setembro!$B$29</f>
        <v>17.74583333333333</v>
      </c>
      <c r="AA31" s="18">
        <f>[27]Setembro!$B$30</f>
        <v>22.616666666666664</v>
      </c>
      <c r="AB31" s="18">
        <f>[27]Setembro!$B$31</f>
        <v>27.558333333333326</v>
      </c>
      <c r="AC31" s="18">
        <f>[27]Setembro!$B$32</f>
        <v>30.224999999999998</v>
      </c>
      <c r="AD31" s="18">
        <f>[27]Setembro!$B$33</f>
        <v>26.529166666666665</v>
      </c>
      <c r="AE31" s="18">
        <f>[27]Setembro!$B$34</f>
        <v>23.995833333333334</v>
      </c>
      <c r="AF31" s="36">
        <f>AVERAGE(B31:AE31)</f>
        <v>25.295555555555548</v>
      </c>
    </row>
    <row r="32" spans="1:32" ht="17.100000000000001" customHeight="1" x14ac:dyDescent="0.2">
      <c r="A32" s="16" t="s">
        <v>20</v>
      </c>
      <c r="B32" s="18">
        <f>[28]Setembro!$B$5</f>
        <v>27.108333333333334</v>
      </c>
      <c r="C32" s="18">
        <f>[28]Setembro!$B$5</f>
        <v>27.108333333333334</v>
      </c>
      <c r="D32" s="18">
        <f>[28]Setembro!$B$7</f>
        <v>21.058333333333334</v>
      </c>
      <c r="E32" s="18">
        <f>[28]Setembro!$B$8</f>
        <v>22.7</v>
      </c>
      <c r="F32" s="18">
        <f>[28]Setembro!$B$9</f>
        <v>23.549999999999997</v>
      </c>
      <c r="G32" s="18">
        <f>[28]Setembro!$B$10</f>
        <v>24.666666666666668</v>
      </c>
      <c r="H32" s="18">
        <f>[28]Setembro!$B$11</f>
        <v>26.145833333333332</v>
      </c>
      <c r="I32" s="18">
        <f>[28]Setembro!$B$12</f>
        <v>27.108333333333331</v>
      </c>
      <c r="J32" s="18">
        <f>[28]Setembro!$B$13</f>
        <v>26.486956521739131</v>
      </c>
      <c r="K32" s="18">
        <f>[28]Setembro!$B$14</f>
        <v>26.245833333333334</v>
      </c>
      <c r="L32" s="18">
        <f>[28]Setembro!$B$15</f>
        <v>26.491666666666671</v>
      </c>
      <c r="M32" s="18">
        <f>[28]Setembro!$B$15</f>
        <v>26.491666666666671</v>
      </c>
      <c r="N32" s="18">
        <f>[28]Setembro!$B$17</f>
        <v>26.470833333333331</v>
      </c>
      <c r="O32" s="18">
        <f>[28]Setembro!$B$18</f>
        <v>27.662499999999998</v>
      </c>
      <c r="P32" s="18">
        <f>[28]Setembro!$B$19</f>
        <v>28.074999999999999</v>
      </c>
      <c r="Q32" s="18">
        <f>[28]Setembro!$B$20</f>
        <v>29.241666666666664</v>
      </c>
      <c r="R32" s="18">
        <f>[28]Setembro!$B$21</f>
        <v>19.779166666666665</v>
      </c>
      <c r="S32" s="18">
        <f>[28]Setembro!$B$22</f>
        <v>18.3125</v>
      </c>
      <c r="T32" s="18">
        <f>[28]Setembro!$B$23</f>
        <v>23.908333333333331</v>
      </c>
      <c r="U32" s="18">
        <f>[28]Setembro!$B$24</f>
        <v>28.191666666666666</v>
      </c>
      <c r="V32" s="18">
        <f>[28]Setembro!$B$25</f>
        <v>29.650000000000006</v>
      </c>
      <c r="W32" s="18">
        <f>[28]Setembro!$B$25</f>
        <v>29.650000000000006</v>
      </c>
      <c r="X32" s="18">
        <f>[28]Setembro!$B$27</f>
        <v>24.362500000000001</v>
      </c>
      <c r="Y32" s="18">
        <f>[28]Setembro!$B$28</f>
        <v>18.337499999999999</v>
      </c>
      <c r="Z32" s="18">
        <f>[28]Setembro!$B$29</f>
        <v>17.083333333333332</v>
      </c>
      <c r="AA32" s="18">
        <f>[28]Setembro!$B$30</f>
        <v>20.962500000000002</v>
      </c>
      <c r="AB32" s="18">
        <f>[28]Setembro!$B$31</f>
        <v>22.895833333333339</v>
      </c>
      <c r="AC32" s="18">
        <f>[28]Setembro!$B$32</f>
        <v>26.529166666666665</v>
      </c>
      <c r="AD32" s="18">
        <f>[28]Setembro!$B$33</f>
        <v>23.012499999999999</v>
      </c>
      <c r="AE32" s="18">
        <f>[28]Setembro!$B$34</f>
        <v>23.266666666666666</v>
      </c>
      <c r="AF32" s="36">
        <f>AVERAGE(B32:AE32)</f>
        <v>24.751787439613526</v>
      </c>
    </row>
    <row r="33" spans="1:33" s="5" customFormat="1" ht="17.100000000000001" customHeight="1" x14ac:dyDescent="0.2">
      <c r="A33" s="38" t="s">
        <v>34</v>
      </c>
      <c r="B33" s="32">
        <f>AVERAGE(B5:B32)</f>
        <v>26.57872023809524</v>
      </c>
      <c r="C33" s="32">
        <f t="shared" ref="C33:AF33" si="4">AVERAGE(C5:C32)</f>
        <v>26.57872023809524</v>
      </c>
      <c r="D33" s="32">
        <f t="shared" si="4"/>
        <v>21.034290123456785</v>
      </c>
      <c r="E33" s="32">
        <f t="shared" si="4"/>
        <v>21.959183673469386</v>
      </c>
      <c r="F33" s="32">
        <f t="shared" si="4"/>
        <v>23.140525793650788</v>
      </c>
      <c r="G33" s="32">
        <f t="shared" si="4"/>
        <v>24.693405326557503</v>
      </c>
      <c r="H33" s="32">
        <f t="shared" si="4"/>
        <v>25.30654761904762</v>
      </c>
      <c r="I33" s="32">
        <f t="shared" si="4"/>
        <v>25.762967687074827</v>
      </c>
      <c r="J33" s="32">
        <f t="shared" si="4"/>
        <v>25.295091134279797</v>
      </c>
      <c r="K33" s="32">
        <f t="shared" si="4"/>
        <v>26.312946428571419</v>
      </c>
      <c r="L33" s="32">
        <f t="shared" si="4"/>
        <v>26.167553053830225</v>
      </c>
      <c r="M33" s="32">
        <f t="shared" si="4"/>
        <v>26.178892339544511</v>
      </c>
      <c r="N33" s="32">
        <f t="shared" si="4"/>
        <v>26.383184523809522</v>
      </c>
      <c r="O33" s="32">
        <f t="shared" si="4"/>
        <v>26.707142857142859</v>
      </c>
      <c r="P33" s="32">
        <f t="shared" si="4"/>
        <v>26.231216969053072</v>
      </c>
      <c r="Q33" s="32">
        <f t="shared" si="4"/>
        <v>24.557738095238097</v>
      </c>
      <c r="R33" s="32">
        <f t="shared" si="4"/>
        <v>17.220556972789112</v>
      </c>
      <c r="S33" s="32">
        <f t="shared" si="4"/>
        <v>16.716355519480516</v>
      </c>
      <c r="T33" s="32">
        <f t="shared" si="4"/>
        <v>21.766666666666669</v>
      </c>
      <c r="U33" s="32">
        <f t="shared" si="4"/>
        <v>26.892113095238098</v>
      </c>
      <c r="V33" s="32">
        <f t="shared" si="4"/>
        <v>29.333184523809528</v>
      </c>
      <c r="W33" s="32">
        <f t="shared" si="4"/>
        <v>29.333184523809528</v>
      </c>
      <c r="X33" s="32">
        <f t="shared" si="4"/>
        <v>18.721726190476193</v>
      </c>
      <c r="Y33" s="32">
        <f t="shared" si="4"/>
        <v>15.865653195488722</v>
      </c>
      <c r="Z33" s="32">
        <f t="shared" si="4"/>
        <v>15.294940476190476</v>
      </c>
      <c r="AA33" s="32">
        <f t="shared" si="4"/>
        <v>19.427083333333336</v>
      </c>
      <c r="AB33" s="32">
        <f t="shared" si="4"/>
        <v>23.390724206349205</v>
      </c>
      <c r="AC33" s="32">
        <f t="shared" si="4"/>
        <v>26.55288461538462</v>
      </c>
      <c r="AD33" s="32">
        <f t="shared" si="4"/>
        <v>24.216346153846153</v>
      </c>
      <c r="AE33" s="32">
        <f t="shared" si="4"/>
        <v>22.119391025641018</v>
      </c>
      <c r="AF33" s="36">
        <f t="shared" si="4"/>
        <v>23.647187850395454</v>
      </c>
      <c r="AG33" s="8"/>
    </row>
    <row r="36" spans="1:33" x14ac:dyDescent="0.2">
      <c r="A36" s="2" t="s">
        <v>53</v>
      </c>
      <c r="C36" s="46"/>
      <c r="D36" s="46" t="s">
        <v>57</v>
      </c>
      <c r="E36" s="46"/>
      <c r="F36" s="46"/>
      <c r="G36" s="46"/>
      <c r="N36" s="2" t="s">
        <v>58</v>
      </c>
      <c r="W36" s="2" t="s">
        <v>61</v>
      </c>
    </row>
    <row r="37" spans="1:33" x14ac:dyDescent="0.2">
      <c r="K37" s="47"/>
      <c r="L37" s="47"/>
      <c r="M37" s="47"/>
      <c r="N37" s="47" t="s">
        <v>59</v>
      </c>
      <c r="O37" s="47"/>
      <c r="P37" s="47"/>
      <c r="Q37" s="47"/>
      <c r="W37" s="47" t="s">
        <v>62</v>
      </c>
      <c r="X37" s="47"/>
      <c r="Y37" s="47"/>
      <c r="Z37" s="47"/>
      <c r="AA37" s="47"/>
    </row>
    <row r="38" spans="1:33" x14ac:dyDescent="0.2">
      <c r="B38" s="46"/>
      <c r="C38" s="46"/>
      <c r="D38" s="46"/>
      <c r="E38" s="46"/>
      <c r="F38" s="46" t="s">
        <v>64</v>
      </c>
      <c r="G38" s="46"/>
      <c r="H38" s="46"/>
      <c r="I38" s="46"/>
      <c r="J38" s="46"/>
      <c r="N38" s="56"/>
      <c r="O38" s="56"/>
      <c r="P38" s="56"/>
      <c r="Q38" s="56"/>
      <c r="R38" s="56"/>
      <c r="S38" s="56" t="s">
        <v>71</v>
      </c>
      <c r="T38" s="56"/>
      <c r="U38" s="56"/>
      <c r="V38" s="56"/>
      <c r="W38" s="56"/>
      <c r="X38" s="56"/>
      <c r="Y38" s="56"/>
      <c r="Z38" s="52"/>
      <c r="AA38" s="52"/>
      <c r="AB38" s="52"/>
      <c r="AC38" s="52"/>
      <c r="AD38" s="52"/>
    </row>
    <row r="39" spans="1:33" x14ac:dyDescent="0.2"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</row>
    <row r="42" spans="1:33" x14ac:dyDescent="0.2">
      <c r="AC42" s="2" t="s">
        <v>53</v>
      </c>
    </row>
    <row r="43" spans="1:33" x14ac:dyDescent="0.2">
      <c r="V43" s="2" t="s">
        <v>53</v>
      </c>
    </row>
  </sheetData>
  <mergeCells count="33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zoomScale="88" zoomScaleNormal="88" workbookViewId="0">
      <selection activeCell="P25" sqref="P25"/>
    </sheetView>
  </sheetViews>
  <sheetFormatPr defaultRowHeight="12.75" x14ac:dyDescent="0.2"/>
  <cols>
    <col min="1" max="1" width="22.7109375" style="2" customWidth="1"/>
    <col min="2" max="2" width="6.5703125" style="2" bestFit="1" customWidth="1"/>
    <col min="3" max="3" width="7.28515625" style="2" customWidth="1"/>
    <col min="4" max="4" width="7.7109375" style="2" customWidth="1"/>
    <col min="5" max="6" width="6.5703125" style="2" bestFit="1" customWidth="1"/>
    <col min="7" max="7" width="7.7109375" style="2" bestFit="1" customWidth="1"/>
    <col min="8" max="8" width="6.5703125" style="2" bestFit="1" customWidth="1"/>
    <col min="9" max="9" width="7.42578125" style="2" bestFit="1" customWidth="1"/>
    <col min="10" max="10" width="7.140625" style="2" bestFit="1" customWidth="1"/>
    <col min="11" max="11" width="5.28515625" style="2" customWidth="1"/>
    <col min="12" max="12" width="5.5703125" style="2" customWidth="1"/>
    <col min="13" max="13" width="5.7109375" style="2" customWidth="1"/>
    <col min="14" max="14" width="5.5703125" style="2" customWidth="1"/>
    <col min="15" max="15" width="5.140625" style="2" customWidth="1"/>
    <col min="16" max="16" width="5.7109375" style="2" customWidth="1"/>
    <col min="17" max="17" width="6.5703125" style="2" customWidth="1"/>
    <col min="18" max="18" width="7.42578125" style="2" customWidth="1"/>
    <col min="19" max="19" width="6.42578125" style="2" customWidth="1"/>
    <col min="20" max="20" width="6" style="2" customWidth="1"/>
    <col min="21" max="21" width="6.5703125" style="2" customWidth="1"/>
    <col min="22" max="25" width="6.42578125" style="2" customWidth="1"/>
    <col min="26" max="26" width="7.140625" style="2" customWidth="1"/>
    <col min="27" max="27" width="6.5703125" style="2" customWidth="1"/>
    <col min="28" max="28" width="5.7109375" style="2" customWidth="1"/>
    <col min="29" max="29" width="6.5703125" style="2" bestFit="1" customWidth="1"/>
    <col min="30" max="30" width="7.7109375" style="2" customWidth="1"/>
    <col min="31" max="31" width="7.85546875" style="2" customWidth="1"/>
    <col min="32" max="32" width="8.85546875" style="9" bestFit="1" customWidth="1"/>
    <col min="33" max="33" width="8.28515625" style="1" bestFit="1" customWidth="1"/>
    <col min="34" max="34" width="15.5703125" style="15" bestFit="1" customWidth="1"/>
  </cols>
  <sheetData>
    <row r="1" spans="1:34" ht="20.100000000000001" customHeight="1" x14ac:dyDescent="0.2">
      <c r="A1" s="62" t="s">
        <v>30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4" s="4" customFormat="1" ht="20.100000000000001" customHeight="1" x14ac:dyDescent="0.2">
      <c r="A2" s="61" t="s">
        <v>21</v>
      </c>
      <c r="B2" s="59" t="s">
        <v>60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26" t="s">
        <v>46</v>
      </c>
    </row>
    <row r="3" spans="1:34" s="5" customFormat="1" ht="20.100000000000001" customHeight="1" x14ac:dyDescent="0.2">
      <c r="A3" s="61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34" t="s">
        <v>45</v>
      </c>
      <c r="AG3" s="39" t="s">
        <v>41</v>
      </c>
      <c r="AH3" s="26" t="s">
        <v>47</v>
      </c>
    </row>
    <row r="4" spans="1:34" s="5" customFormat="1" ht="20.100000000000001" customHeight="1" x14ac:dyDescent="0.2">
      <c r="A4" s="61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34" t="s">
        <v>39</v>
      </c>
      <c r="AG4" s="39" t="s">
        <v>39</v>
      </c>
      <c r="AH4" s="27"/>
    </row>
    <row r="5" spans="1:34" s="5" customFormat="1" ht="20.100000000000001" customHeight="1" x14ac:dyDescent="0.2">
      <c r="A5" s="16" t="s">
        <v>48</v>
      </c>
      <c r="B5" s="25">
        <f>[1]Setembro!$K$5</f>
        <v>1.2</v>
      </c>
      <c r="C5" s="25">
        <f>[1]Setembro!$K$6</f>
        <v>5.4</v>
      </c>
      <c r="D5" s="25">
        <f>[1]Setembro!$K$7</f>
        <v>19.599999999999998</v>
      </c>
      <c r="E5" s="25">
        <f>[1]Setembro!$K$8</f>
        <v>0</v>
      </c>
      <c r="F5" s="25">
        <f>[1]Setembro!$K$9</f>
        <v>0</v>
      </c>
      <c r="G5" s="25">
        <f>[1]Setembro!$K$10</f>
        <v>0</v>
      </c>
      <c r="H5" s="25">
        <f>[1]Setembro!$K$11</f>
        <v>0</v>
      </c>
      <c r="I5" s="25">
        <f>[1]Setembro!$K$12</f>
        <v>0</v>
      </c>
      <c r="J5" s="25">
        <f>[1]Setembro!$K$13</f>
        <v>0</v>
      </c>
      <c r="K5" s="25">
        <f>[1]Setembro!$K$14</f>
        <v>0</v>
      </c>
      <c r="L5" s="25">
        <f>[1]Setembro!$K$15</f>
        <v>0</v>
      </c>
      <c r="M5" s="25">
        <f>[1]Setembro!$K$16</f>
        <v>0</v>
      </c>
      <c r="N5" s="25">
        <f>[1]Setembro!$K$17</f>
        <v>0</v>
      </c>
      <c r="O5" s="25">
        <f>[1]Setembro!$K$18</f>
        <v>0</v>
      </c>
      <c r="P5" s="25">
        <f>[1]Setembro!$K$19</f>
        <v>0</v>
      </c>
      <c r="Q5" s="25">
        <f>[1]Setembro!$K$20</f>
        <v>21.6</v>
      </c>
      <c r="R5" s="25">
        <f>[1]Setembro!$K$21</f>
        <v>38.199999999999996</v>
      </c>
      <c r="S5" s="25">
        <f>[1]Setembro!$K$22</f>
        <v>3.2</v>
      </c>
      <c r="T5" s="25">
        <f>[1]Setembro!$K$23</f>
        <v>0</v>
      </c>
      <c r="U5" s="25">
        <f>[1]Setembro!$K$24</f>
        <v>0</v>
      </c>
      <c r="V5" s="25">
        <f>[1]Setembro!$K$25</f>
        <v>0</v>
      </c>
      <c r="W5" s="25">
        <f>[1]Setembro!$K$26</f>
        <v>0</v>
      </c>
      <c r="X5" s="25">
        <f>[1]Setembro!$K$27</f>
        <v>0</v>
      </c>
      <c r="Y5" s="25">
        <f>[1]Setembro!$K$28</f>
        <v>0</v>
      </c>
      <c r="Z5" s="25">
        <f>[1]Setembro!$K$29</f>
        <v>0</v>
      </c>
      <c r="AA5" s="25">
        <f>[1]Setembro!$K$30</f>
        <v>0</v>
      </c>
      <c r="AB5" s="25">
        <f>[1]Setembro!$K$31</f>
        <v>0</v>
      </c>
      <c r="AC5" s="25">
        <f>[1]Setembro!$K$32</f>
        <v>0</v>
      </c>
      <c r="AD5" s="25">
        <f>[1]Setembro!$K$33</f>
        <v>6.2</v>
      </c>
      <c r="AE5" s="25">
        <f>[1]Setembro!$K$34</f>
        <v>10.399999999999999</v>
      </c>
      <c r="AF5" s="35">
        <f t="shared" ref="AF5:AF32" si="1">SUM(B5:AE5)</f>
        <v>105.80000000000001</v>
      </c>
      <c r="AG5" s="40">
        <f t="shared" ref="AG5:AG30" si="2">MAX(B5:AE5)</f>
        <v>38.199999999999996</v>
      </c>
      <c r="AH5" s="30">
        <f>COUNTIF(B5:AE5,"=0,0")</f>
        <v>22</v>
      </c>
    </row>
    <row r="6" spans="1:34" ht="17.100000000000001" customHeight="1" x14ac:dyDescent="0.2">
      <c r="A6" s="16" t="s">
        <v>0</v>
      </c>
      <c r="B6" s="18">
        <f>[2]Setembro!$K$5</f>
        <v>2.2000000000000002</v>
      </c>
      <c r="C6" s="18">
        <f>[2]Setembro!$K$6</f>
        <v>11.6</v>
      </c>
      <c r="D6" s="18">
        <f>[2]Setembro!$K$7</f>
        <v>0</v>
      </c>
      <c r="E6" s="18">
        <f>[2]Setembro!$K$8</f>
        <v>0</v>
      </c>
      <c r="F6" s="18">
        <f>[2]Setembro!$K$9</f>
        <v>0</v>
      </c>
      <c r="G6" s="18">
        <f>[2]Setembro!$K$10</f>
        <v>0</v>
      </c>
      <c r="H6" s="18">
        <f>[2]Setembro!$K$11</f>
        <v>0</v>
      </c>
      <c r="I6" s="18">
        <f>[2]Setembro!$K$12</f>
        <v>0.4</v>
      </c>
      <c r="J6" s="18">
        <f>[2]Setembro!$K$13</f>
        <v>0</v>
      </c>
      <c r="K6" s="18">
        <f>[2]Setembro!$K$14</f>
        <v>0</v>
      </c>
      <c r="L6" s="18">
        <f>[2]Setembro!$K$15</f>
        <v>0</v>
      </c>
      <c r="M6" s="18">
        <f>[2]Setembro!$K$16</f>
        <v>0</v>
      </c>
      <c r="N6" s="18">
        <f>[2]Setembro!$K$17</f>
        <v>0</v>
      </c>
      <c r="O6" s="18">
        <f>[2]Setembro!$K$18</f>
        <v>0</v>
      </c>
      <c r="P6" s="18">
        <f>[2]Setembro!$K$19</f>
        <v>0</v>
      </c>
      <c r="Q6" s="18">
        <f>[2]Setembro!$K$20</f>
        <v>0</v>
      </c>
      <c r="R6" s="18">
        <f>[2]Setembro!$K$21</f>
        <v>1.9999999999999998</v>
      </c>
      <c r="S6" s="18">
        <f>[2]Setembro!$K$22</f>
        <v>0</v>
      </c>
      <c r="T6" s="18">
        <f>[2]Setembro!$K$23</f>
        <v>0</v>
      </c>
      <c r="U6" s="18">
        <f>[2]Setembro!$K$24</f>
        <v>0</v>
      </c>
      <c r="V6" s="18">
        <f>[2]Setembro!$K$25</f>
        <v>0</v>
      </c>
      <c r="W6" s="18">
        <f>[2]Setembro!$K$26</f>
        <v>0</v>
      </c>
      <c r="X6" s="18">
        <f>[2]Setembro!$K$27</f>
        <v>2</v>
      </c>
      <c r="Y6" s="18">
        <f>[2]Setembro!$K$28</f>
        <v>0</v>
      </c>
      <c r="Z6" s="18">
        <f>[2]Setembro!$K$29</f>
        <v>0</v>
      </c>
      <c r="AA6" s="18">
        <f>[2]Setembro!$K$30</f>
        <v>0</v>
      </c>
      <c r="AB6" s="18">
        <f>[2]Setembro!$K$31</f>
        <v>0</v>
      </c>
      <c r="AC6" s="18">
        <f>[2]Setembro!$K$32</f>
        <v>0.4</v>
      </c>
      <c r="AD6" s="18">
        <f>[2]Setembro!$K$33</f>
        <v>0.8</v>
      </c>
      <c r="AE6" s="18">
        <f>[2]Setembro!$K$34</f>
        <v>25.599999999999998</v>
      </c>
      <c r="AF6" s="36">
        <f t="shared" si="1"/>
        <v>45</v>
      </c>
      <c r="AG6" s="37">
        <f t="shared" si="2"/>
        <v>25.599999999999998</v>
      </c>
      <c r="AH6" s="30">
        <f t="shared" ref="AH6:AH32" si="3">COUNTIF(B6:AE6,"=0,0")</f>
        <v>22</v>
      </c>
    </row>
    <row r="7" spans="1:34" ht="17.100000000000001" customHeight="1" x14ac:dyDescent="0.2">
      <c r="A7" s="16" t="s">
        <v>1</v>
      </c>
      <c r="B7" s="18">
        <f>[3]Setembro!$K$5</f>
        <v>0</v>
      </c>
      <c r="C7" s="18">
        <f>[3]Setembro!$K$6</f>
        <v>18.200000000000003</v>
      </c>
      <c r="D7" s="18">
        <f>[3]Setembro!$K$7</f>
        <v>0.4</v>
      </c>
      <c r="E7" s="18">
        <f>[3]Setembro!$K$8</f>
        <v>0.2</v>
      </c>
      <c r="F7" s="18">
        <f>[3]Setembro!$K$9</f>
        <v>0</v>
      </c>
      <c r="G7" s="18">
        <f>[3]Setembro!$K$10</f>
        <v>0</v>
      </c>
      <c r="H7" s="18">
        <f>[3]Setembro!$K$11</f>
        <v>0</v>
      </c>
      <c r="I7" s="18">
        <f>[3]Setembro!$K$12</f>
        <v>0</v>
      </c>
      <c r="J7" s="18">
        <f>[3]Setembro!$K$13</f>
        <v>0.2</v>
      </c>
      <c r="K7" s="18">
        <f>[3]Setembro!$K$14</f>
        <v>0</v>
      </c>
      <c r="L7" s="18">
        <f>[3]Setembro!$K$15</f>
        <v>0</v>
      </c>
      <c r="M7" s="18">
        <f>[3]Setembro!$K$16</f>
        <v>0</v>
      </c>
      <c r="N7" s="18">
        <f>[3]Setembro!$K$17</f>
        <v>0</v>
      </c>
      <c r="O7" s="18">
        <f>[3]Setembro!$K$18</f>
        <v>0</v>
      </c>
      <c r="P7" s="18">
        <f>[3]Setembro!$K$19</f>
        <v>0</v>
      </c>
      <c r="Q7" s="18">
        <f>[3]Setembro!$K$20</f>
        <v>0</v>
      </c>
      <c r="R7" s="18">
        <f>[3]Setembro!$K$21</f>
        <v>11.999999999999998</v>
      </c>
      <c r="S7" s="18">
        <f>[3]Setembro!$K$22</f>
        <v>0</v>
      </c>
      <c r="T7" s="18">
        <f>[3]Setembro!$K$23</f>
        <v>0.2</v>
      </c>
      <c r="U7" s="18">
        <f>[3]Setembro!$K$24</f>
        <v>0.2</v>
      </c>
      <c r="V7" s="18">
        <f>[3]Setembro!$K$25</f>
        <v>0</v>
      </c>
      <c r="W7" s="18">
        <f>[3]Setembro!$K$26</f>
        <v>0.6</v>
      </c>
      <c r="X7" s="18">
        <f>[3]Setembro!$K$27</f>
        <v>7</v>
      </c>
      <c r="Y7" s="18">
        <f>[3]Setembro!$K$28</f>
        <v>0</v>
      </c>
      <c r="Z7" s="18">
        <f>[3]Setembro!$K$29</f>
        <v>0</v>
      </c>
      <c r="AA7" s="18">
        <f>[3]Setembro!$K$30</f>
        <v>0</v>
      </c>
      <c r="AB7" s="18">
        <f>[3]Setembro!$K$31</f>
        <v>0</v>
      </c>
      <c r="AC7" s="18">
        <f>[3]Setembro!$K$32</f>
        <v>0</v>
      </c>
      <c r="AD7" s="18">
        <f>[3]Setembro!$K$33</f>
        <v>0</v>
      </c>
      <c r="AE7" s="18">
        <f>[3]Setembro!$K$34</f>
        <v>1.7999999999999998</v>
      </c>
      <c r="AF7" s="36">
        <f t="shared" si="1"/>
        <v>40.799999999999997</v>
      </c>
      <c r="AG7" s="37">
        <f t="shared" si="2"/>
        <v>18.200000000000003</v>
      </c>
      <c r="AH7" s="30">
        <f t="shared" si="3"/>
        <v>20</v>
      </c>
    </row>
    <row r="8" spans="1:34" ht="17.100000000000001" customHeight="1" x14ac:dyDescent="0.2">
      <c r="A8" s="16" t="s">
        <v>55</v>
      </c>
      <c r="B8" s="18">
        <f>[4]Setembro!$K$5</f>
        <v>0</v>
      </c>
      <c r="C8" s="18">
        <f>[4]Setembro!$K$6</f>
        <v>10.799999999999999</v>
      </c>
      <c r="D8" s="18">
        <f>[4]Setembro!$K$7</f>
        <v>1</v>
      </c>
      <c r="E8" s="18">
        <f>[4]Setembro!$K$8</f>
        <v>1.4</v>
      </c>
      <c r="F8" s="18">
        <f>[4]Setembro!$K$9</f>
        <v>0</v>
      </c>
      <c r="G8" s="18">
        <f>[4]Setembro!$K$10</f>
        <v>0</v>
      </c>
      <c r="H8" s="18">
        <f>[4]Setembro!$K$11</f>
        <v>0</v>
      </c>
      <c r="I8" s="18">
        <f>[4]Setembro!$K$12</f>
        <v>0</v>
      </c>
      <c r="J8" s="18">
        <f>[4]Setembro!$K$13</f>
        <v>0</v>
      </c>
      <c r="K8" s="18">
        <f>[4]Setembro!$K$14</f>
        <v>0</v>
      </c>
      <c r="L8" s="18">
        <f>[4]Setembro!$K$15</f>
        <v>0</v>
      </c>
      <c r="M8" s="18">
        <f>[4]Setembro!$K$16</f>
        <v>0</v>
      </c>
      <c r="N8" s="18">
        <f>[4]Setembro!$K$17</f>
        <v>0</v>
      </c>
      <c r="O8" s="18">
        <f>[4]Setembro!$K$18</f>
        <v>0</v>
      </c>
      <c r="P8" s="18">
        <f>[4]Setembro!$K$19</f>
        <v>0</v>
      </c>
      <c r="Q8" s="18">
        <f>[4]Setembro!$K$20</f>
        <v>2.6</v>
      </c>
      <c r="R8" s="18">
        <f>[4]Setembro!$K$21</f>
        <v>29.199999999999996</v>
      </c>
      <c r="S8" s="18">
        <f>[4]Setembro!$K$22</f>
        <v>0</v>
      </c>
      <c r="T8" s="18">
        <f>[4]Setembro!$K$23</f>
        <v>2</v>
      </c>
      <c r="U8" s="18">
        <f>[4]Setembro!$K$24</f>
        <v>0</v>
      </c>
      <c r="V8" s="18">
        <f>[4]Setembro!$K$25</f>
        <v>0.2</v>
      </c>
      <c r="W8" s="18">
        <f>[4]Setembro!$K$26</f>
        <v>0.8</v>
      </c>
      <c r="X8" s="18">
        <f>[4]Setembro!$K$27</f>
        <v>5.2</v>
      </c>
      <c r="Y8" s="18">
        <f>[4]Setembro!$K$28</f>
        <v>0</v>
      </c>
      <c r="Z8" s="18">
        <f>[4]Setembro!$K$29</f>
        <v>0</v>
      </c>
      <c r="AA8" s="18">
        <f>[4]Setembro!$K$30</f>
        <v>0</v>
      </c>
      <c r="AB8" s="18">
        <f>[4]Setembro!$K$31</f>
        <v>0</v>
      </c>
      <c r="AC8" s="18">
        <f>[4]Setembro!$K$32</f>
        <v>0</v>
      </c>
      <c r="AD8" s="18">
        <f>[4]Setembro!$K$33</f>
        <v>5.4</v>
      </c>
      <c r="AE8" s="18">
        <f>[4]Setembro!$K$34</f>
        <v>56.599999999999994</v>
      </c>
      <c r="AF8" s="36">
        <f>SUM(B8:AE8)</f>
        <v>115.19999999999999</v>
      </c>
      <c r="AG8" s="37">
        <f t="shared" ref="AG8" si="4">MAX(B8:AE8)</f>
        <v>56.599999999999994</v>
      </c>
      <c r="AH8" s="30">
        <f t="shared" si="3"/>
        <v>19</v>
      </c>
    </row>
    <row r="9" spans="1:34" ht="17.100000000000001" customHeight="1" x14ac:dyDescent="0.2">
      <c r="A9" s="16" t="s">
        <v>49</v>
      </c>
      <c r="B9" s="18">
        <f>[5]Setembro!$K$5</f>
        <v>0</v>
      </c>
      <c r="C9" s="18">
        <f>[5]Setembro!$K$6</f>
        <v>44.800000000000004</v>
      </c>
      <c r="D9" s="18">
        <f>[5]Setembro!$K$7</f>
        <v>1</v>
      </c>
      <c r="E9" s="18">
        <f>[5]Setembro!$K$8</f>
        <v>0</v>
      </c>
      <c r="F9" s="18">
        <f>[5]Setembro!$K$9</f>
        <v>0</v>
      </c>
      <c r="G9" s="18">
        <f>[5]Setembro!$K$10</f>
        <v>0</v>
      </c>
      <c r="H9" s="18">
        <f>[5]Setembro!$K$11</f>
        <v>0</v>
      </c>
      <c r="I9" s="18">
        <f>[5]Setembro!$K$12</f>
        <v>0</v>
      </c>
      <c r="J9" s="18">
        <f>[5]Setembro!$K$13</f>
        <v>0</v>
      </c>
      <c r="K9" s="18">
        <f>[5]Setembro!$K$14</f>
        <v>0</v>
      </c>
      <c r="L9" s="18">
        <f>[5]Setembro!$K$15</f>
        <v>0</v>
      </c>
      <c r="M9" s="18">
        <f>[5]Setembro!$K$16</f>
        <v>0</v>
      </c>
      <c r="N9" s="18">
        <f>[5]Setembro!$K$17</f>
        <v>0</v>
      </c>
      <c r="O9" s="18">
        <f>[5]Setembro!$K$18</f>
        <v>0</v>
      </c>
      <c r="P9" s="18">
        <f>[5]Setembro!$K$19</f>
        <v>0</v>
      </c>
      <c r="Q9" s="18">
        <f>[5]Setembro!$K$20</f>
        <v>0</v>
      </c>
      <c r="R9" s="18">
        <f>[5]Setembro!$K$21</f>
        <v>4.4000000000000004</v>
      </c>
      <c r="S9" s="18">
        <f>[5]Setembro!$K$22</f>
        <v>0</v>
      </c>
      <c r="T9" s="18">
        <f>[5]Setembro!$K$23</f>
        <v>0</v>
      </c>
      <c r="U9" s="18">
        <f>[5]Setembro!$K$24</f>
        <v>0</v>
      </c>
      <c r="V9" s="18">
        <f>[5]Setembro!$K$25</f>
        <v>0</v>
      </c>
      <c r="W9" s="18">
        <f>[5]Setembro!$K$26</f>
        <v>0</v>
      </c>
      <c r="X9" s="18">
        <f>[5]Setembro!$K$27</f>
        <v>4.2</v>
      </c>
      <c r="Y9" s="18">
        <f>[5]Setembro!$K$28</f>
        <v>0</v>
      </c>
      <c r="Z9" s="18">
        <f>[5]Setembro!$K$29</f>
        <v>0</v>
      </c>
      <c r="AA9" s="18">
        <f>[5]Setembro!$K$30</f>
        <v>0</v>
      </c>
      <c r="AB9" s="18">
        <f>[5]Setembro!$K$31</f>
        <v>0</v>
      </c>
      <c r="AC9" s="18">
        <f>[5]Setembro!$K$32</f>
        <v>4.4000000000000004</v>
      </c>
      <c r="AD9" s="18">
        <f>[5]Setembro!$K$33</f>
        <v>0.2</v>
      </c>
      <c r="AE9" s="18">
        <f>[5]Setembro!$K$34</f>
        <v>0.8</v>
      </c>
      <c r="AF9" s="36">
        <f t="shared" si="1"/>
        <v>59.800000000000004</v>
      </c>
      <c r="AG9" s="37">
        <f t="shared" si="2"/>
        <v>44.800000000000004</v>
      </c>
      <c r="AH9" s="30">
        <f t="shared" si="3"/>
        <v>23</v>
      </c>
    </row>
    <row r="10" spans="1:34" ht="17.100000000000001" customHeight="1" x14ac:dyDescent="0.2">
      <c r="A10" s="16" t="s">
        <v>2</v>
      </c>
      <c r="B10" s="18">
        <f>[6]Setembro!$K$5</f>
        <v>4.5999999999999996</v>
      </c>
      <c r="C10" s="18">
        <f>[6]Setembro!$K$6</f>
        <v>15</v>
      </c>
      <c r="D10" s="18">
        <f>[6]Setembro!$K$7</f>
        <v>3.8</v>
      </c>
      <c r="E10" s="18">
        <f>[6]Setembro!$K$8</f>
        <v>0</v>
      </c>
      <c r="F10" s="18">
        <f>[6]Setembro!$K$9</f>
        <v>0</v>
      </c>
      <c r="G10" s="18">
        <f>[6]Setembro!$K$10</f>
        <v>0</v>
      </c>
      <c r="H10" s="18">
        <f>[6]Setembro!$K$11</f>
        <v>0</v>
      </c>
      <c r="I10" s="18">
        <f>[6]Setembro!$K$12</f>
        <v>0.4</v>
      </c>
      <c r="J10" s="18">
        <f>[6]Setembro!$K$13</f>
        <v>0</v>
      </c>
      <c r="K10" s="18">
        <f>[6]Setembro!$K$14</f>
        <v>0</v>
      </c>
      <c r="L10" s="18">
        <f>[6]Setembro!$K$15</f>
        <v>0</v>
      </c>
      <c r="M10" s="18">
        <f>[6]Setembro!$K$16</f>
        <v>0</v>
      </c>
      <c r="N10" s="18">
        <f>[6]Setembro!$K$17</f>
        <v>0</v>
      </c>
      <c r="O10" s="18">
        <f>[6]Setembro!$K$18</f>
        <v>0</v>
      </c>
      <c r="P10" s="18">
        <f>[6]Setembro!$K$19</f>
        <v>0</v>
      </c>
      <c r="Q10" s="18">
        <f>[6]Setembro!$K$20</f>
        <v>0</v>
      </c>
      <c r="R10" s="18">
        <f>[6]Setembro!$K$21</f>
        <v>28.599999999999998</v>
      </c>
      <c r="S10" s="18">
        <f>[6]Setembro!$K$22</f>
        <v>0</v>
      </c>
      <c r="T10" s="18">
        <f>[6]Setembro!$K$23</f>
        <v>0.60000000000000009</v>
      </c>
      <c r="U10" s="18">
        <f>[6]Setembro!$K$24</f>
        <v>0</v>
      </c>
      <c r="V10" s="18">
        <f>[6]Setembro!$K$25</f>
        <v>0</v>
      </c>
      <c r="W10" s="18">
        <f>[6]Setembro!$K$26</f>
        <v>6.6</v>
      </c>
      <c r="X10" s="18">
        <f>[6]Setembro!$K$27</f>
        <v>1.4</v>
      </c>
      <c r="Y10" s="18">
        <f>[6]Setembro!$K$28</f>
        <v>0.4</v>
      </c>
      <c r="Z10" s="18">
        <f>[6]Setembro!$K$29</f>
        <v>0</v>
      </c>
      <c r="AA10" s="18">
        <f>[6]Setembro!$K$30</f>
        <v>0</v>
      </c>
      <c r="AB10" s="18">
        <f>[6]Setembro!$K$31</f>
        <v>0</v>
      </c>
      <c r="AC10" s="18">
        <f>[6]Setembro!$K$32</f>
        <v>0</v>
      </c>
      <c r="AD10" s="18">
        <f>[6]Setembro!$K$33</f>
        <v>29.4</v>
      </c>
      <c r="AE10" s="18">
        <f>[6]Setembro!$K$34</f>
        <v>11</v>
      </c>
      <c r="AF10" s="36">
        <f t="shared" si="1"/>
        <v>101.8</v>
      </c>
      <c r="AG10" s="37">
        <f t="shared" si="2"/>
        <v>29.4</v>
      </c>
      <c r="AH10" s="30">
        <f t="shared" si="3"/>
        <v>19</v>
      </c>
    </row>
    <row r="11" spans="1:34" ht="17.100000000000001" customHeight="1" x14ac:dyDescent="0.2">
      <c r="A11" s="16" t="s">
        <v>3</v>
      </c>
      <c r="B11" s="18">
        <f>[7]Setembro!$K$5</f>
        <v>0</v>
      </c>
      <c r="C11" s="18">
        <f>[7]Setembro!$K$6</f>
        <v>0</v>
      </c>
      <c r="D11" s="18">
        <f>[7]Setembro!$K$7</f>
        <v>0.2</v>
      </c>
      <c r="E11" s="18">
        <f>[7]Setembro!$K$8</f>
        <v>4.8000000000000007</v>
      </c>
      <c r="F11" s="18">
        <f>[7]Setembro!$K$9</f>
        <v>0</v>
      </c>
      <c r="G11" s="18">
        <f>[7]Setembro!$K$10</f>
        <v>0</v>
      </c>
      <c r="H11" s="18">
        <f>[7]Setembro!$K$11</f>
        <v>0</v>
      </c>
      <c r="I11" s="18">
        <f>[7]Setembro!$K$12</f>
        <v>0</v>
      </c>
      <c r="J11" s="18">
        <f>[7]Setembro!$K$13</f>
        <v>0</v>
      </c>
      <c r="K11" s="18">
        <f>[7]Setembro!$K$14</f>
        <v>0</v>
      </c>
      <c r="L11" s="18">
        <f>[7]Setembro!$K$15</f>
        <v>0</v>
      </c>
      <c r="M11" s="18">
        <f>[7]Setembro!$K$16</f>
        <v>0</v>
      </c>
      <c r="N11" s="18">
        <f>[7]Setembro!$K$17</f>
        <v>0</v>
      </c>
      <c r="O11" s="18">
        <f>[7]Setembro!$K$18</f>
        <v>0</v>
      </c>
      <c r="P11" s="18">
        <f>[7]Setembro!$K$19</f>
        <v>0</v>
      </c>
      <c r="Q11" s="18">
        <f>[7]Setembro!$K$20</f>
        <v>0.2</v>
      </c>
      <c r="R11" s="18">
        <f>[7]Setembro!$K$21</f>
        <v>8.1999999999999993</v>
      </c>
      <c r="S11" s="18">
        <f>[7]Setembro!$K$22</f>
        <v>0</v>
      </c>
      <c r="T11" s="18">
        <f>[7]Setembro!$K$23</f>
        <v>0</v>
      </c>
      <c r="U11" s="18">
        <f>[7]Setembro!$K$24</f>
        <v>0</v>
      </c>
      <c r="V11" s="18">
        <f>[7]Setembro!$K$25</f>
        <v>23.599999999999998</v>
      </c>
      <c r="W11" s="18">
        <f>[7]Setembro!$K$26</f>
        <v>0</v>
      </c>
      <c r="X11" s="18">
        <f>[7]Setembro!$K$27</f>
        <v>7</v>
      </c>
      <c r="Y11" s="18">
        <f>[7]Setembro!$K$28</f>
        <v>0</v>
      </c>
      <c r="Z11" s="18">
        <f>[7]Setembro!$K$29</f>
        <v>0</v>
      </c>
      <c r="AA11" s="18">
        <f>[7]Setembro!$K$30</f>
        <v>0</v>
      </c>
      <c r="AB11" s="18">
        <f>[7]Setembro!$K$31</f>
        <v>0</v>
      </c>
      <c r="AC11" s="18">
        <f>[7]Setembro!$K$32</f>
        <v>0</v>
      </c>
      <c r="AD11" s="18">
        <f>[7]Setembro!$K$33</f>
        <v>6.4</v>
      </c>
      <c r="AE11" s="18">
        <f>[7]Setembro!$K$34</f>
        <v>27.2</v>
      </c>
      <c r="AF11" s="36">
        <f t="shared" si="1"/>
        <v>77.599999999999994</v>
      </c>
      <c r="AG11" s="37">
        <f t="shared" si="2"/>
        <v>27.2</v>
      </c>
      <c r="AH11" s="30">
        <f t="shared" si="3"/>
        <v>22</v>
      </c>
    </row>
    <row r="12" spans="1:34" ht="17.100000000000001" customHeight="1" x14ac:dyDescent="0.2">
      <c r="A12" s="16" t="s">
        <v>4</v>
      </c>
      <c r="B12" s="18">
        <f>[8]Setembro!$K$5</f>
        <v>0</v>
      </c>
      <c r="C12" s="18">
        <f>[8]Setembro!$K$6</f>
        <v>0</v>
      </c>
      <c r="D12" s="18">
        <f>[8]Setembro!$K$7</f>
        <v>2.6</v>
      </c>
      <c r="E12" s="18">
        <f>[8]Setembro!$K$8</f>
        <v>0</v>
      </c>
      <c r="F12" s="18">
        <f>[8]Setembro!$K$9</f>
        <v>0</v>
      </c>
      <c r="G12" s="18">
        <f>[8]Setembro!$K$10</f>
        <v>0</v>
      </c>
      <c r="H12" s="18">
        <f>[8]Setembro!$K$11</f>
        <v>0</v>
      </c>
      <c r="I12" s="18">
        <f>[8]Setembro!$K$12</f>
        <v>0</v>
      </c>
      <c r="J12" s="18">
        <f>[8]Setembro!$K$13</f>
        <v>0</v>
      </c>
      <c r="K12" s="18">
        <f>[8]Setembro!$K$14</f>
        <v>0</v>
      </c>
      <c r="L12" s="18">
        <f>[8]Setembro!$K$15</f>
        <v>0</v>
      </c>
      <c r="M12" s="18">
        <f>[8]Setembro!$K$16</f>
        <v>0</v>
      </c>
      <c r="N12" s="18">
        <f>[8]Setembro!$K$17</f>
        <v>0</v>
      </c>
      <c r="O12" s="18">
        <f>[8]Setembro!$K$18</f>
        <v>0</v>
      </c>
      <c r="P12" s="18">
        <f>[8]Setembro!$K$19</f>
        <v>0</v>
      </c>
      <c r="Q12" s="18">
        <f>[8]Setembro!$K$20</f>
        <v>0</v>
      </c>
      <c r="R12" s="18">
        <f>[8]Setembro!$K$21</f>
        <v>0</v>
      </c>
      <c r="S12" s="18">
        <f>[8]Setembro!$K$22</f>
        <v>0</v>
      </c>
      <c r="T12" s="18">
        <f>[8]Setembro!$K$23</f>
        <v>0</v>
      </c>
      <c r="U12" s="18">
        <f>[8]Setembro!$K$24</f>
        <v>0</v>
      </c>
      <c r="V12" s="18">
        <f>[8]Setembro!$K$25</f>
        <v>0</v>
      </c>
      <c r="W12" s="18">
        <f>[8]Setembro!$K$26</f>
        <v>0</v>
      </c>
      <c r="X12" s="18">
        <f>[8]Setembro!$K$27</f>
        <v>0.60000000000000009</v>
      </c>
      <c r="Y12" s="18">
        <f>[8]Setembro!$K$28</f>
        <v>0</v>
      </c>
      <c r="Z12" s="18">
        <f>[8]Setembro!$K$29</f>
        <v>0</v>
      </c>
      <c r="AA12" s="18">
        <f>[8]Setembro!$K$30</f>
        <v>0</v>
      </c>
      <c r="AB12" s="18">
        <f>[8]Setembro!$K$31</f>
        <v>0</v>
      </c>
      <c r="AC12" s="18">
        <f>[8]Setembro!$K$32</f>
        <v>0</v>
      </c>
      <c r="AD12" s="18">
        <f>[8]Setembro!$K$33</f>
        <v>1.5999999999999999</v>
      </c>
      <c r="AE12" s="18">
        <f>[8]Setembro!$K$34</f>
        <v>0.8</v>
      </c>
      <c r="AF12" s="36">
        <f t="shared" si="1"/>
        <v>5.6</v>
      </c>
      <c r="AG12" s="37">
        <f t="shared" si="2"/>
        <v>2.6</v>
      </c>
      <c r="AH12" s="30">
        <f t="shared" si="3"/>
        <v>26</v>
      </c>
    </row>
    <row r="13" spans="1:34" ht="17.100000000000001" customHeight="1" x14ac:dyDescent="0.2">
      <c r="A13" s="16" t="s">
        <v>5</v>
      </c>
      <c r="B13" s="20">
        <f>[9]Setembro!$K$5</f>
        <v>0</v>
      </c>
      <c r="C13" s="20">
        <f>[9]Setembro!$K$6</f>
        <v>11.6</v>
      </c>
      <c r="D13" s="20">
        <f>[9]Setembro!$K$7</f>
        <v>36.000000000000007</v>
      </c>
      <c r="E13" s="20">
        <f>[9]Setembro!$K$8</f>
        <v>0</v>
      </c>
      <c r="F13" s="20">
        <f>[9]Setembro!$K$9</f>
        <v>0</v>
      </c>
      <c r="G13" s="20">
        <f>[9]Setembro!$K$10</f>
        <v>0</v>
      </c>
      <c r="H13" s="20">
        <f>[9]Setembro!$K$11</f>
        <v>0</v>
      </c>
      <c r="I13" s="20">
        <f>[9]Setembro!$K$12</f>
        <v>0</v>
      </c>
      <c r="J13" s="20">
        <f>[9]Setembro!$K$13</f>
        <v>0</v>
      </c>
      <c r="K13" s="20">
        <f>[9]Setembro!$K$14</f>
        <v>0</v>
      </c>
      <c r="L13" s="20">
        <f>[9]Setembro!$K$15</f>
        <v>0</v>
      </c>
      <c r="M13" s="20">
        <f>[9]Setembro!$K$16</f>
        <v>0</v>
      </c>
      <c r="N13" s="20">
        <f>[9]Setembro!$K$17</f>
        <v>0</v>
      </c>
      <c r="O13" s="20">
        <f>[9]Setembro!$K$18</f>
        <v>0</v>
      </c>
      <c r="P13" s="20">
        <f>[9]Setembro!$K$19</f>
        <v>0</v>
      </c>
      <c r="Q13" s="20">
        <f>[9]Setembro!$K$20</f>
        <v>0</v>
      </c>
      <c r="R13" s="20">
        <f>[9]Setembro!$K$21</f>
        <v>0.2</v>
      </c>
      <c r="S13" s="20">
        <f>[9]Setembro!$K$22</f>
        <v>0</v>
      </c>
      <c r="T13" s="20">
        <f>[9]Setembro!$K$23</f>
        <v>0</v>
      </c>
      <c r="U13" s="20">
        <f>[9]Setembro!$K$24</f>
        <v>0</v>
      </c>
      <c r="V13" s="20">
        <f>[9]Setembro!$K$25</f>
        <v>0</v>
      </c>
      <c r="W13" s="20">
        <f>[9]Setembro!$K$26</f>
        <v>0</v>
      </c>
      <c r="X13" s="20">
        <f>[9]Setembro!$K$27</f>
        <v>0</v>
      </c>
      <c r="Y13" s="20">
        <f>[9]Setembro!$K$28</f>
        <v>0</v>
      </c>
      <c r="Z13" s="20">
        <f>[9]Setembro!$K$29</f>
        <v>0</v>
      </c>
      <c r="AA13" s="20">
        <f>[9]Setembro!$K$30</f>
        <v>0</v>
      </c>
      <c r="AB13" s="20">
        <f>[9]Setembro!$K$31</f>
        <v>0</v>
      </c>
      <c r="AC13" s="20">
        <f>[9]Setembro!$K$32</f>
        <v>0</v>
      </c>
      <c r="AD13" s="20">
        <f>[9]Setembro!$K$33</f>
        <v>0</v>
      </c>
      <c r="AE13" s="20">
        <f>[9]Setembro!$K$34</f>
        <v>8.2000000000000011</v>
      </c>
      <c r="AF13" s="36">
        <f t="shared" si="1"/>
        <v>56.000000000000014</v>
      </c>
      <c r="AG13" s="37">
        <f t="shared" si="2"/>
        <v>36.000000000000007</v>
      </c>
      <c r="AH13" s="30">
        <f t="shared" si="3"/>
        <v>26</v>
      </c>
    </row>
    <row r="14" spans="1:34" ht="17.100000000000001" customHeight="1" x14ac:dyDescent="0.2">
      <c r="A14" s="16" t="s">
        <v>51</v>
      </c>
      <c r="B14" s="20">
        <f>[10]Setembro!$K$5</f>
        <v>0.60000000000000009</v>
      </c>
      <c r="C14" s="20">
        <f>[10]Setembro!$K$6</f>
        <v>0.4</v>
      </c>
      <c r="D14" s="20">
        <f>[10]Setembro!$K$7</f>
        <v>14.799999999999999</v>
      </c>
      <c r="E14" s="20">
        <f>[10]Setembro!$K$8</f>
        <v>2</v>
      </c>
      <c r="F14" s="20">
        <f>[10]Setembro!$K$9</f>
        <v>0</v>
      </c>
      <c r="G14" s="20">
        <f>[10]Setembro!$K$10</f>
        <v>0</v>
      </c>
      <c r="H14" s="20">
        <f>[10]Setembro!$K$11</f>
        <v>4.6000000000000005</v>
      </c>
      <c r="I14" s="20">
        <f>[10]Setembro!$K$12</f>
        <v>18.399999999999999</v>
      </c>
      <c r="J14" s="20">
        <f>[10]Setembro!$K$13</f>
        <v>0</v>
      </c>
      <c r="K14" s="20">
        <f>[10]Setembro!$K$14</f>
        <v>0</v>
      </c>
      <c r="L14" s="20">
        <f>[10]Setembro!$K$15</f>
        <v>0</v>
      </c>
      <c r="M14" s="20">
        <f>[10]Setembro!$K$16</f>
        <v>0</v>
      </c>
      <c r="N14" s="20">
        <f>[10]Setembro!$K$17</f>
        <v>0</v>
      </c>
      <c r="O14" s="20">
        <f>[10]Setembro!$K$18</f>
        <v>0</v>
      </c>
      <c r="P14" s="20">
        <f>[10]Setembro!$K$19</f>
        <v>0</v>
      </c>
      <c r="Q14" s="20">
        <f>[10]Setembro!$K$20</f>
        <v>0</v>
      </c>
      <c r="R14" s="20">
        <f>[10]Setembro!$K$21</f>
        <v>0</v>
      </c>
      <c r="S14" s="20">
        <f>[10]Setembro!$K$22</f>
        <v>0</v>
      </c>
      <c r="T14" s="20">
        <f>[10]Setembro!$K$23</f>
        <v>0.2</v>
      </c>
      <c r="U14" s="20">
        <f>[10]Setembro!$K$24</f>
        <v>0.2</v>
      </c>
      <c r="V14" s="20">
        <f>[10]Setembro!$K$25</f>
        <v>0</v>
      </c>
      <c r="W14" s="20">
        <f>[10]Setembro!$K$26</f>
        <v>0</v>
      </c>
      <c r="X14" s="20">
        <f>[10]Setembro!$K$27</f>
        <v>0</v>
      </c>
      <c r="Y14" s="20">
        <f>[10]Setembro!$K$28</f>
        <v>1</v>
      </c>
      <c r="Z14" s="20">
        <f>[10]Setembro!$K$29</f>
        <v>0</v>
      </c>
      <c r="AA14" s="20">
        <f>[10]Setembro!$K$30</f>
        <v>0</v>
      </c>
      <c r="AB14" s="20">
        <f>[10]Setembro!$K$31</f>
        <v>0</v>
      </c>
      <c r="AC14" s="20">
        <f>[10]Setembro!$K$32</f>
        <v>0</v>
      </c>
      <c r="AD14" s="20">
        <f>[10]Setembro!$K$33</f>
        <v>0.2</v>
      </c>
      <c r="AE14" s="20">
        <f>[10]Setembro!$K$34</f>
        <v>10.399999999999999</v>
      </c>
      <c r="AF14" s="36">
        <f t="shared" si="1"/>
        <v>52.800000000000004</v>
      </c>
      <c r="AG14" s="37">
        <f t="shared" si="2"/>
        <v>18.399999999999999</v>
      </c>
      <c r="AH14" s="30">
        <f t="shared" si="3"/>
        <v>19</v>
      </c>
    </row>
    <row r="15" spans="1:34" ht="17.100000000000001" customHeight="1" x14ac:dyDescent="0.2">
      <c r="A15" s="16" t="s">
        <v>6</v>
      </c>
      <c r="B15" s="20">
        <f>[11]Setembro!$K$5</f>
        <v>0</v>
      </c>
      <c r="C15" s="20">
        <f>[11]Setembro!$K$6</f>
        <v>41</v>
      </c>
      <c r="D15" s="20">
        <f>[11]Setembro!$K$7</f>
        <v>22.599999999999994</v>
      </c>
      <c r="E15" s="20">
        <f>[11]Setembro!$K$8</f>
        <v>0.2</v>
      </c>
      <c r="F15" s="20">
        <f>[11]Setembro!$K$9</f>
        <v>0</v>
      </c>
      <c r="G15" s="20">
        <f>[11]Setembro!$K$10</f>
        <v>0</v>
      </c>
      <c r="H15" s="20">
        <f>[11]Setembro!$K$11</f>
        <v>0</v>
      </c>
      <c r="I15" s="20">
        <f>[11]Setembro!$K$12</f>
        <v>0</v>
      </c>
      <c r="J15" s="20">
        <f>[11]Setembro!$K$13</f>
        <v>0</v>
      </c>
      <c r="K15" s="20">
        <f>[11]Setembro!$K$14</f>
        <v>0</v>
      </c>
      <c r="L15" s="20">
        <f>[11]Setembro!$K$15</f>
        <v>0</v>
      </c>
      <c r="M15" s="20">
        <f>[11]Setembro!$K$16</f>
        <v>0</v>
      </c>
      <c r="N15" s="20">
        <f>[11]Setembro!$K$17</f>
        <v>0</v>
      </c>
      <c r="O15" s="20">
        <f>[11]Setembro!$K$18</f>
        <v>0</v>
      </c>
      <c r="P15" s="20">
        <f>[11]Setembro!$K$19</f>
        <v>0</v>
      </c>
      <c r="Q15" s="20">
        <f>[11]Setembro!$K$20</f>
        <v>0</v>
      </c>
      <c r="R15" s="20">
        <f>[11]Setembro!$K$21</f>
        <v>2.4000000000000004</v>
      </c>
      <c r="S15" s="20">
        <f>[11]Setembro!$K$22</f>
        <v>0</v>
      </c>
      <c r="T15" s="20">
        <f>[11]Setembro!$K$23</f>
        <v>0</v>
      </c>
      <c r="U15" s="20">
        <f>[11]Setembro!$K$24</f>
        <v>0</v>
      </c>
      <c r="V15" s="20">
        <f>[11]Setembro!$K$25</f>
        <v>0</v>
      </c>
      <c r="W15" s="20">
        <f>[11]Setembro!$K$26</f>
        <v>0</v>
      </c>
      <c r="X15" s="20">
        <f>[11]Setembro!$K$27</f>
        <v>0</v>
      </c>
      <c r="Y15" s="20">
        <f>[11]Setembro!$K$28</f>
        <v>0</v>
      </c>
      <c r="Z15" s="20">
        <f>[11]Setembro!$K$29</f>
        <v>0</v>
      </c>
      <c r="AA15" s="20">
        <f>[11]Setembro!$K$30</f>
        <v>0</v>
      </c>
      <c r="AB15" s="20">
        <f>[11]Setembro!$K$31</f>
        <v>0</v>
      </c>
      <c r="AC15" s="20">
        <f>[11]Setembro!$K$32</f>
        <v>0</v>
      </c>
      <c r="AD15" s="20">
        <f>[11]Setembro!$K$33</f>
        <v>13.600000000000001</v>
      </c>
      <c r="AE15" s="20">
        <f>[11]Setembro!$K$34</f>
        <v>0.2</v>
      </c>
      <c r="AF15" s="36">
        <f t="shared" si="1"/>
        <v>80.000000000000014</v>
      </c>
      <c r="AG15" s="37">
        <f t="shared" si="2"/>
        <v>41</v>
      </c>
      <c r="AH15" s="30">
        <f t="shared" si="3"/>
        <v>24</v>
      </c>
    </row>
    <row r="16" spans="1:34" ht="17.100000000000001" customHeight="1" x14ac:dyDescent="0.2">
      <c r="A16" s="16" t="s">
        <v>7</v>
      </c>
      <c r="B16" s="20">
        <f>[12]Setembro!$K$5</f>
        <v>0.2</v>
      </c>
      <c r="C16" s="20">
        <f>[12]Setembro!$K$6</f>
        <v>24.199999999999996</v>
      </c>
      <c r="D16" s="20">
        <f>[12]Setembro!$K$7</f>
        <v>14.799999999999999</v>
      </c>
      <c r="E16" s="20">
        <f>[12]Setembro!$K$8</f>
        <v>0.2</v>
      </c>
      <c r="F16" s="20">
        <f>[12]Setembro!$K$9</f>
        <v>0</v>
      </c>
      <c r="G16" s="20">
        <f>[12]Setembro!$K$10</f>
        <v>0</v>
      </c>
      <c r="H16" s="20">
        <f>[12]Setembro!$K$11</f>
        <v>0</v>
      </c>
      <c r="I16" s="20">
        <f>[12]Setembro!$K$12</f>
        <v>16.599999999999998</v>
      </c>
      <c r="J16" s="20">
        <f>[12]Setembro!$K$13</f>
        <v>0</v>
      </c>
      <c r="K16" s="20">
        <f>[12]Setembro!$K$14</f>
        <v>0</v>
      </c>
      <c r="L16" s="20">
        <f>[12]Setembro!$K$15</f>
        <v>0</v>
      </c>
      <c r="M16" s="20">
        <f>[12]Setembro!$K$16</f>
        <v>0</v>
      </c>
      <c r="N16" s="20">
        <f>[12]Setembro!$K$17</f>
        <v>0</v>
      </c>
      <c r="O16" s="20">
        <f>[12]Setembro!$K$18</f>
        <v>0</v>
      </c>
      <c r="P16" s="20">
        <f>[12]Setembro!$K$19</f>
        <v>0</v>
      </c>
      <c r="Q16" s="20">
        <f>[12]Setembro!$K$20</f>
        <v>0</v>
      </c>
      <c r="R16" s="20">
        <f>[12]Setembro!$K$21</f>
        <v>13.4</v>
      </c>
      <c r="S16" s="20">
        <f>[12]Setembro!$K$22</f>
        <v>0</v>
      </c>
      <c r="T16" s="20">
        <f>[12]Setembro!$K$23</f>
        <v>0</v>
      </c>
      <c r="U16" s="20">
        <f>[12]Setembro!$K$24</f>
        <v>0</v>
      </c>
      <c r="V16" s="20">
        <f>[12]Setembro!$K$25</f>
        <v>0</v>
      </c>
      <c r="W16" s="20">
        <f>[12]Setembro!$K$26</f>
        <v>0</v>
      </c>
      <c r="X16" s="20">
        <f>[12]Setembro!$K$27</f>
        <v>2</v>
      </c>
      <c r="Y16" s="20">
        <f>[12]Setembro!$K$28</f>
        <v>1</v>
      </c>
      <c r="Z16" s="20">
        <f>[12]Setembro!$K$29</f>
        <v>0</v>
      </c>
      <c r="AA16" s="20">
        <f>[12]Setembro!$K$30</f>
        <v>0</v>
      </c>
      <c r="AB16" s="20">
        <f>[12]Setembro!$K$31</f>
        <v>0</v>
      </c>
      <c r="AC16" s="20">
        <f>[12]Setembro!$K$32</f>
        <v>8.1999999999999993</v>
      </c>
      <c r="AD16" s="20">
        <f>[12]Setembro!$K$33</f>
        <v>6.4</v>
      </c>
      <c r="AE16" s="20">
        <f>[12]Setembro!$K$34</f>
        <v>17.599999999999998</v>
      </c>
      <c r="AF16" s="36">
        <f t="shared" si="1"/>
        <v>104.60000000000001</v>
      </c>
      <c r="AG16" s="37">
        <f t="shared" si="2"/>
        <v>24.199999999999996</v>
      </c>
      <c r="AH16" s="30">
        <f t="shared" si="3"/>
        <v>19</v>
      </c>
    </row>
    <row r="17" spans="1:35" ht="17.100000000000001" customHeight="1" x14ac:dyDescent="0.2">
      <c r="A17" s="16" t="s">
        <v>8</v>
      </c>
      <c r="B17" s="18">
        <f>[13]Setembro!$K$5</f>
        <v>0</v>
      </c>
      <c r="C17" s="18">
        <f>[13]Setembro!$K$6</f>
        <v>14</v>
      </c>
      <c r="D17" s="18">
        <f>[13]Setembro!$K$7</f>
        <v>0</v>
      </c>
      <c r="E17" s="18">
        <f>[13]Setembro!$K$8</f>
        <v>0</v>
      </c>
      <c r="F17" s="18">
        <f>[13]Setembro!$K$9</f>
        <v>0</v>
      </c>
      <c r="G17" s="18">
        <f>[13]Setembro!$K$10</f>
        <v>0</v>
      </c>
      <c r="H17" s="18">
        <f>[13]Setembro!$K$11</f>
        <v>0</v>
      </c>
      <c r="I17" s="18">
        <f>[13]Setembro!$K$12</f>
        <v>5.2</v>
      </c>
      <c r="J17" s="18">
        <f>[13]Setembro!$K$13</f>
        <v>0.8</v>
      </c>
      <c r="K17" s="18">
        <f>[13]Setembro!$K$14</f>
        <v>0</v>
      </c>
      <c r="L17" s="18">
        <f>[13]Setembro!$K$15</f>
        <v>0</v>
      </c>
      <c r="M17" s="18">
        <f>[13]Setembro!$K$16</f>
        <v>0</v>
      </c>
      <c r="N17" s="18">
        <f>[13]Setembro!$K$17</f>
        <v>0</v>
      </c>
      <c r="O17" s="18">
        <f>[13]Setembro!$K$18</f>
        <v>0</v>
      </c>
      <c r="P17" s="18">
        <f>[13]Setembro!$K$19</f>
        <v>0</v>
      </c>
      <c r="Q17" s="18">
        <f>[13]Setembro!$K$20</f>
        <v>0.4</v>
      </c>
      <c r="R17" s="18">
        <f>[13]Setembro!$K$21</f>
        <v>1.5999999999999999</v>
      </c>
      <c r="S17" s="18">
        <f>[13]Setembro!$K$22</f>
        <v>0</v>
      </c>
      <c r="T17" s="18">
        <f>[13]Setembro!$K$23</f>
        <v>0</v>
      </c>
      <c r="U17" s="18">
        <f>[13]Setembro!$K$24</f>
        <v>0.2</v>
      </c>
      <c r="V17" s="18">
        <f>[13]Setembro!$K$25</f>
        <v>0</v>
      </c>
      <c r="W17" s="18">
        <f>[13]Setembro!$K$26</f>
        <v>4.8</v>
      </c>
      <c r="X17" s="18">
        <f>[13]Setembro!$K$27</f>
        <v>8.6000000000000014</v>
      </c>
      <c r="Y17" s="18">
        <f>[13]Setembro!$K$28</f>
        <v>0</v>
      </c>
      <c r="Z17" s="18">
        <f>[13]Setembro!$K$29</f>
        <v>0</v>
      </c>
      <c r="AA17" s="18">
        <f>[13]Setembro!$K$30</f>
        <v>0</v>
      </c>
      <c r="AB17" s="18">
        <f>[13]Setembro!$K$31</f>
        <v>0</v>
      </c>
      <c r="AC17" s="18">
        <f>[13]Setembro!$K$32</f>
        <v>0.6</v>
      </c>
      <c r="AD17" s="18">
        <f>[13]Setembro!$K$33</f>
        <v>0.2</v>
      </c>
      <c r="AE17" s="18">
        <f>[13]Setembro!$K$34</f>
        <v>24.2</v>
      </c>
      <c r="AF17" s="36">
        <f t="shared" si="1"/>
        <v>60.600000000000009</v>
      </c>
      <c r="AG17" s="37">
        <f t="shared" si="2"/>
        <v>24.2</v>
      </c>
      <c r="AH17" s="30">
        <f t="shared" si="3"/>
        <v>19</v>
      </c>
    </row>
    <row r="18" spans="1:35" ht="17.100000000000001" customHeight="1" x14ac:dyDescent="0.2">
      <c r="A18" s="16" t="s">
        <v>9</v>
      </c>
      <c r="B18" s="20">
        <f>[14]Setembro!$K$5</f>
        <v>9</v>
      </c>
      <c r="C18" s="20">
        <f>[14]Setembro!$K$6</f>
        <v>39.000000000000007</v>
      </c>
      <c r="D18" s="20">
        <f>[14]Setembro!$K$7</f>
        <v>0</v>
      </c>
      <c r="E18" s="20">
        <f>[14]Setembro!$K$8</f>
        <v>0.2</v>
      </c>
      <c r="F18" s="20">
        <f>[14]Setembro!$K$9</f>
        <v>0</v>
      </c>
      <c r="G18" s="20">
        <f>[14]Setembro!$K$10</f>
        <v>0</v>
      </c>
      <c r="H18" s="20">
        <f>[14]Setembro!$K$11</f>
        <v>0</v>
      </c>
      <c r="I18" s="20">
        <f>[14]Setembro!$K$12</f>
        <v>0</v>
      </c>
      <c r="J18" s="20">
        <f>[14]Setembro!$K$13</f>
        <v>4.5999999999999996</v>
      </c>
      <c r="K18" s="20">
        <f>[14]Setembro!$K$14</f>
        <v>0</v>
      </c>
      <c r="L18" s="20">
        <f>[14]Setembro!$K$15</f>
        <v>0</v>
      </c>
      <c r="M18" s="20">
        <f>[14]Setembro!$K$16</f>
        <v>0</v>
      </c>
      <c r="N18" s="20">
        <f>[14]Setembro!$K$17</f>
        <v>0</v>
      </c>
      <c r="O18" s="20">
        <f>[14]Setembro!$K$18</f>
        <v>0</v>
      </c>
      <c r="P18" s="20">
        <f>[14]Setembro!$K$19</f>
        <v>0</v>
      </c>
      <c r="Q18" s="20">
        <f>[14]Setembro!$K$20</f>
        <v>0</v>
      </c>
      <c r="R18" s="20">
        <f>[14]Setembro!$K$21</f>
        <v>9.3999999999999986</v>
      </c>
      <c r="S18" s="20">
        <f>[14]Setembro!$K$22</f>
        <v>0</v>
      </c>
      <c r="T18" s="20">
        <f>[14]Setembro!$K$23</f>
        <v>0.2</v>
      </c>
      <c r="U18" s="20">
        <f>[14]Setembro!$K$24</f>
        <v>0</v>
      </c>
      <c r="V18" s="20">
        <f>[14]Setembro!$K$25</f>
        <v>0</v>
      </c>
      <c r="W18" s="20">
        <f>[14]Setembro!$K$26</f>
        <v>5.8000000000000007</v>
      </c>
      <c r="X18" s="20">
        <f>[14]Setembro!$K$27</f>
        <v>3.6</v>
      </c>
      <c r="Y18" s="20">
        <f>[14]Setembro!$K$28</f>
        <v>2</v>
      </c>
      <c r="Z18" s="20">
        <f>[14]Setembro!$K$29</f>
        <v>0</v>
      </c>
      <c r="AA18" s="20">
        <f>[14]Setembro!$K$30</f>
        <v>0</v>
      </c>
      <c r="AB18" s="20">
        <f>[14]Setembro!$K$31</f>
        <v>0</v>
      </c>
      <c r="AC18" s="20">
        <f>[14]Setembro!$K$32</f>
        <v>0</v>
      </c>
      <c r="AD18" s="20">
        <f>[14]Setembro!$K$33</f>
        <v>14.599999999999998</v>
      </c>
      <c r="AE18" s="20">
        <f>[14]Setembro!$K$34</f>
        <v>31.399999999999995</v>
      </c>
      <c r="AF18" s="36">
        <f t="shared" si="1"/>
        <v>119.8</v>
      </c>
      <c r="AG18" s="37">
        <f t="shared" si="2"/>
        <v>39.000000000000007</v>
      </c>
      <c r="AH18" s="30">
        <f t="shared" si="3"/>
        <v>19</v>
      </c>
    </row>
    <row r="19" spans="1:35" ht="17.100000000000001" customHeight="1" x14ac:dyDescent="0.2">
      <c r="A19" s="16" t="s">
        <v>50</v>
      </c>
      <c r="B19" s="20">
        <f>[15]Setembro!$K$5</f>
        <v>0</v>
      </c>
      <c r="C19" s="20">
        <f>[15]Setembro!$K$6</f>
        <v>20.599999999999998</v>
      </c>
      <c r="D19" s="20">
        <f>[15]Setembro!$K$7</f>
        <v>0</v>
      </c>
      <c r="E19" s="20">
        <f>[15]Setembro!$K$8</f>
        <v>0</v>
      </c>
      <c r="F19" s="20">
        <f>[15]Setembro!$K$9</f>
        <v>0</v>
      </c>
      <c r="G19" s="20">
        <f>[15]Setembro!$K$10</f>
        <v>0</v>
      </c>
      <c r="H19" s="20">
        <f>[15]Setembro!$K$11</f>
        <v>0</v>
      </c>
      <c r="I19" s="20">
        <f>[15]Setembro!$K$12</f>
        <v>0</v>
      </c>
      <c r="J19" s="20">
        <f>[15]Setembro!$K$13</f>
        <v>0</v>
      </c>
      <c r="K19" s="20">
        <f>[15]Setembro!$K$14</f>
        <v>0</v>
      </c>
      <c r="L19" s="20">
        <f>[15]Setembro!$K$15</f>
        <v>0</v>
      </c>
      <c r="M19" s="20">
        <f>[15]Setembro!$K$16</f>
        <v>0</v>
      </c>
      <c r="N19" s="20">
        <f>[15]Setembro!$K$17</f>
        <v>0</v>
      </c>
      <c r="O19" s="20">
        <f>[15]Setembro!$K$18</f>
        <v>0</v>
      </c>
      <c r="P19" s="20">
        <f>[15]Setembro!$K$19</f>
        <v>0</v>
      </c>
      <c r="Q19" s="20">
        <f>[15]Setembro!$K$20</f>
        <v>0</v>
      </c>
      <c r="R19" s="20">
        <f>[15]Setembro!$K$21</f>
        <v>22.799999999999997</v>
      </c>
      <c r="S19" s="20">
        <f>[15]Setembro!$K$22</f>
        <v>0</v>
      </c>
      <c r="T19" s="20">
        <f>[15]Setembro!$K$23</f>
        <v>0</v>
      </c>
      <c r="U19" s="20">
        <f>[15]Setembro!$K$24</f>
        <v>0</v>
      </c>
      <c r="V19" s="20">
        <f>[15]Setembro!$K$25</f>
        <v>0</v>
      </c>
      <c r="W19" s="20">
        <f>[15]Setembro!$K$26</f>
        <v>0</v>
      </c>
      <c r="X19" s="20">
        <f>[15]Setembro!$K$27</f>
        <v>1.9999999999999998</v>
      </c>
      <c r="Y19" s="20">
        <f>[15]Setembro!$K$28</f>
        <v>0.4</v>
      </c>
      <c r="Z19" s="20">
        <f>[15]Setembro!$K$29</f>
        <v>0</v>
      </c>
      <c r="AA19" s="20">
        <f>[15]Setembro!$K$30</f>
        <v>0</v>
      </c>
      <c r="AB19" s="20">
        <f>[15]Setembro!$K$31</f>
        <v>0</v>
      </c>
      <c r="AC19" s="20">
        <f>[15]Setembro!$K$32</f>
        <v>2.8</v>
      </c>
      <c r="AD19" s="20">
        <f>[15]Setembro!$K$33</f>
        <v>0</v>
      </c>
      <c r="AE19" s="20">
        <f>[15]Setembro!$K$34</f>
        <v>1.5999999999999999</v>
      </c>
      <c r="AF19" s="36">
        <f t="shared" si="1"/>
        <v>50.199999999999989</v>
      </c>
      <c r="AG19" s="37">
        <f t="shared" si="2"/>
        <v>22.799999999999997</v>
      </c>
      <c r="AH19" s="30">
        <f t="shared" si="3"/>
        <v>24</v>
      </c>
    </row>
    <row r="20" spans="1:35" ht="17.100000000000001" customHeight="1" x14ac:dyDescent="0.2">
      <c r="A20" s="16" t="s">
        <v>10</v>
      </c>
      <c r="B20" s="20">
        <f>[16]Setembro!$K$5</f>
        <v>1.6</v>
      </c>
      <c r="C20" s="20">
        <f>[16]Setembro!$K$6</f>
        <v>21.199999999999992</v>
      </c>
      <c r="D20" s="20">
        <f>[16]Setembro!$K$7</f>
        <v>15</v>
      </c>
      <c r="E20" s="20">
        <f>[16]Setembro!$K$8</f>
        <v>0</v>
      </c>
      <c r="F20" s="20">
        <f>[16]Setembro!$K$9</f>
        <v>0</v>
      </c>
      <c r="G20" s="20">
        <f>[16]Setembro!$K$10</f>
        <v>0</v>
      </c>
      <c r="H20" s="20">
        <f>[16]Setembro!$K$11</f>
        <v>0</v>
      </c>
      <c r="I20" s="20">
        <f>[16]Setembro!$K$12</f>
        <v>71.199999999999989</v>
      </c>
      <c r="J20" s="20">
        <f>[16]Setembro!$K$13</f>
        <v>0.4</v>
      </c>
      <c r="K20" s="20">
        <f>[16]Setembro!$K$14</f>
        <v>0</v>
      </c>
      <c r="L20" s="20">
        <f>[16]Setembro!$K$15</f>
        <v>0</v>
      </c>
      <c r="M20" s="20">
        <f>[16]Setembro!$K$16</f>
        <v>0</v>
      </c>
      <c r="N20" s="20">
        <f>[16]Setembro!$K$17</f>
        <v>0</v>
      </c>
      <c r="O20" s="20">
        <f>[16]Setembro!$K$18</f>
        <v>0</v>
      </c>
      <c r="P20" s="20">
        <f>[16]Setembro!$K$19</f>
        <v>0</v>
      </c>
      <c r="Q20" s="20">
        <f>[16]Setembro!$K$20</f>
        <v>0.6</v>
      </c>
      <c r="R20" s="20">
        <f>[16]Setembro!$K$21</f>
        <v>2.6</v>
      </c>
      <c r="S20" s="20">
        <f>[16]Setembro!$K$22</f>
        <v>0</v>
      </c>
      <c r="T20" s="20">
        <f>[16]Setembro!$K$23</f>
        <v>0</v>
      </c>
      <c r="U20" s="20">
        <f>[16]Setembro!$K$24</f>
        <v>0</v>
      </c>
      <c r="V20" s="20">
        <f>[16]Setembro!$K$25</f>
        <v>0</v>
      </c>
      <c r="W20" s="20">
        <f>[16]Setembro!$K$26</f>
        <v>0</v>
      </c>
      <c r="X20" s="20">
        <f>[16]Setembro!$K$27</f>
        <v>11.2</v>
      </c>
      <c r="Y20" s="20">
        <f>[16]Setembro!$K$28</f>
        <v>0.2</v>
      </c>
      <c r="Z20" s="20">
        <f>[16]Setembro!$K$29</f>
        <v>0</v>
      </c>
      <c r="AA20" s="20">
        <f>[16]Setembro!$K$30</f>
        <v>0</v>
      </c>
      <c r="AB20" s="20">
        <f>[16]Setembro!$K$31</f>
        <v>0</v>
      </c>
      <c r="AC20" s="20">
        <f>[16]Setembro!$K$32</f>
        <v>3.6</v>
      </c>
      <c r="AD20" s="20">
        <f>[16]Setembro!$K$33</f>
        <v>1.7999999999999998</v>
      </c>
      <c r="AE20" s="20">
        <f>[16]Setembro!$K$34</f>
        <v>11.000000000000002</v>
      </c>
      <c r="AF20" s="36">
        <f t="shared" si="1"/>
        <v>140.39999999999998</v>
      </c>
      <c r="AG20" s="37">
        <f t="shared" si="2"/>
        <v>71.199999999999989</v>
      </c>
      <c r="AH20" s="30">
        <f t="shared" si="3"/>
        <v>18</v>
      </c>
    </row>
    <row r="21" spans="1:35" ht="17.100000000000001" customHeight="1" x14ac:dyDescent="0.2">
      <c r="A21" s="16" t="s">
        <v>11</v>
      </c>
      <c r="B21" s="20">
        <f>[17]Setembro!$K$5</f>
        <v>0</v>
      </c>
      <c r="C21" s="20">
        <f>[17]Setembro!$K$6</f>
        <v>15.6</v>
      </c>
      <c r="D21" s="20">
        <f>[17]Setembro!$K$7</f>
        <v>0</v>
      </c>
      <c r="E21" s="20">
        <f>[17]Setembro!$K$8</f>
        <v>0</v>
      </c>
      <c r="F21" s="20">
        <f>[17]Setembro!$K$9</f>
        <v>0</v>
      </c>
      <c r="G21" s="20">
        <f>[17]Setembro!$K$10</f>
        <v>0</v>
      </c>
      <c r="H21" s="20">
        <f>[17]Setembro!$K$11</f>
        <v>0</v>
      </c>
      <c r="I21" s="20">
        <f>[17]Setembro!$K$12</f>
        <v>7.6</v>
      </c>
      <c r="J21" s="20">
        <f>[17]Setembro!$K$13</f>
        <v>0</v>
      </c>
      <c r="K21" s="20">
        <f>[17]Setembro!$K$14</f>
        <v>0</v>
      </c>
      <c r="L21" s="20">
        <f>[17]Setembro!$K$15</f>
        <v>0</v>
      </c>
      <c r="M21" s="20">
        <f>[17]Setembro!$K$16</f>
        <v>0</v>
      </c>
      <c r="N21" s="20">
        <f>[17]Setembro!$K$17</f>
        <v>0</v>
      </c>
      <c r="O21" s="20">
        <f>[17]Setembro!$K$18</f>
        <v>0</v>
      </c>
      <c r="P21" s="20">
        <f>[17]Setembro!$K$19</f>
        <v>0</v>
      </c>
      <c r="Q21" s="20">
        <f>[17]Setembro!$K$20</f>
        <v>0</v>
      </c>
      <c r="R21" s="20">
        <f>[17]Setembro!$K$21</f>
        <v>6.4</v>
      </c>
      <c r="S21" s="20">
        <f>[17]Setembro!$K$22</f>
        <v>0</v>
      </c>
      <c r="T21" s="20">
        <f>[17]Setembro!$K$23</f>
        <v>0</v>
      </c>
      <c r="U21" s="20">
        <f>[17]Setembro!$K$24</f>
        <v>0</v>
      </c>
      <c r="V21" s="20">
        <f>[17]Setembro!$K$25</f>
        <v>0</v>
      </c>
      <c r="W21" s="20">
        <f>[17]Setembro!$K$26</f>
        <v>0.8</v>
      </c>
      <c r="X21" s="20">
        <f>[17]Setembro!$K$27</f>
        <v>0.2</v>
      </c>
      <c r="Y21" s="20">
        <f>[17]Setembro!$K$28</f>
        <v>0.2</v>
      </c>
      <c r="Z21" s="20">
        <f>[17]Setembro!$K$29</f>
        <v>0</v>
      </c>
      <c r="AA21" s="20">
        <f>[17]Setembro!$K$30</f>
        <v>0</v>
      </c>
      <c r="AB21" s="20">
        <f>[17]Setembro!$K$31</f>
        <v>0</v>
      </c>
      <c r="AC21" s="53" t="str">
        <f>[17]Setembro!$K$32</f>
        <v>*</v>
      </c>
      <c r="AD21" s="53" t="str">
        <f>[17]Setembro!$K$33</f>
        <v>*</v>
      </c>
      <c r="AE21" s="53" t="str">
        <f>[17]Setembro!$K$34</f>
        <v>*</v>
      </c>
      <c r="AF21" s="36">
        <f t="shared" si="1"/>
        <v>30.8</v>
      </c>
      <c r="AG21" s="37">
        <f t="shared" si="2"/>
        <v>15.6</v>
      </c>
      <c r="AH21" s="30">
        <f t="shared" si="3"/>
        <v>21</v>
      </c>
    </row>
    <row r="22" spans="1:35" ht="17.100000000000001" customHeight="1" x14ac:dyDescent="0.2">
      <c r="A22" s="16" t="s">
        <v>12</v>
      </c>
      <c r="B22" s="20">
        <f>[18]Setembro!$K$5</f>
        <v>0</v>
      </c>
      <c r="C22" s="20">
        <f>[18]Setembro!$K$6</f>
        <v>16.600000000000001</v>
      </c>
      <c r="D22" s="20">
        <f>[18]Setembro!$K$7</f>
        <v>1.2</v>
      </c>
      <c r="E22" s="20">
        <f>[18]Setembro!$K$8</f>
        <v>0</v>
      </c>
      <c r="F22" s="20">
        <f>[18]Setembro!$K$9</f>
        <v>0</v>
      </c>
      <c r="G22" s="20">
        <f>[18]Setembro!$K$10</f>
        <v>0</v>
      </c>
      <c r="H22" s="20">
        <f>[18]Setembro!$K$11</f>
        <v>0</v>
      </c>
      <c r="I22" s="20">
        <f>[18]Setembro!$K$12</f>
        <v>0</v>
      </c>
      <c r="J22" s="20">
        <f>[18]Setembro!$K$13</f>
        <v>4</v>
      </c>
      <c r="K22" s="20">
        <f>[18]Setembro!$K$14</f>
        <v>0</v>
      </c>
      <c r="L22" s="20">
        <f>[18]Setembro!$K$15</f>
        <v>0</v>
      </c>
      <c r="M22" s="20">
        <f>[18]Setembro!$K$16</f>
        <v>0</v>
      </c>
      <c r="N22" s="20">
        <f>[18]Setembro!$K$17</f>
        <v>0</v>
      </c>
      <c r="O22" s="20">
        <f>[18]Setembro!$K$18</f>
        <v>0</v>
      </c>
      <c r="P22" s="20">
        <f>[18]Setembro!$K$19</f>
        <v>0</v>
      </c>
      <c r="Q22" s="20">
        <f>[18]Setembro!$K$20</f>
        <v>0</v>
      </c>
      <c r="R22" s="20">
        <f>[18]Setembro!$K$21</f>
        <v>5.6</v>
      </c>
      <c r="S22" s="20">
        <f>[18]Setembro!$K$22</f>
        <v>0</v>
      </c>
      <c r="T22" s="20">
        <f>[18]Setembro!$K$23</f>
        <v>0</v>
      </c>
      <c r="U22" s="20">
        <f>[18]Setembro!$K$24</f>
        <v>0</v>
      </c>
      <c r="V22" s="20">
        <f>[18]Setembro!$K$25</f>
        <v>0</v>
      </c>
      <c r="W22" s="20">
        <f>[18]Setembro!$K$26</f>
        <v>1.2</v>
      </c>
      <c r="X22" s="20">
        <f>[18]Setembro!$K$27</f>
        <v>4.4000000000000004</v>
      </c>
      <c r="Y22" s="20">
        <f>[18]Setembro!$K$28</f>
        <v>0</v>
      </c>
      <c r="Z22" s="20">
        <f>[18]Setembro!$K$29</f>
        <v>0</v>
      </c>
      <c r="AA22" s="20">
        <f>[18]Setembro!$K$30</f>
        <v>0</v>
      </c>
      <c r="AB22" s="20">
        <f>[18]Setembro!$K$31</f>
        <v>0</v>
      </c>
      <c r="AC22" s="20">
        <f>[18]Setembro!$K$32</f>
        <v>0</v>
      </c>
      <c r="AD22" s="20">
        <f>[18]Setembro!$K$33</f>
        <v>0</v>
      </c>
      <c r="AE22" s="20">
        <f>[18]Setembro!$K$34</f>
        <v>0</v>
      </c>
      <c r="AF22" s="36">
        <f t="shared" si="1"/>
        <v>33</v>
      </c>
      <c r="AG22" s="37">
        <f t="shared" si="2"/>
        <v>16.600000000000001</v>
      </c>
      <c r="AH22" s="30">
        <f t="shared" si="3"/>
        <v>24</v>
      </c>
    </row>
    <row r="23" spans="1:35" ht="17.100000000000001" customHeight="1" x14ac:dyDescent="0.2">
      <c r="A23" s="16" t="s">
        <v>13</v>
      </c>
      <c r="B23" s="20">
        <f>[19]Setembro!$K$5</f>
        <v>0</v>
      </c>
      <c r="C23" s="20">
        <f>[19]Setembro!$K$6</f>
        <v>19</v>
      </c>
      <c r="D23" s="20">
        <f>[19]Setembro!$K$7</f>
        <v>1.8</v>
      </c>
      <c r="E23" s="20">
        <f>[19]Setembro!$K$8</f>
        <v>0</v>
      </c>
      <c r="F23" s="20">
        <f>[19]Setembro!$K$9</f>
        <v>0</v>
      </c>
      <c r="G23" s="20">
        <f>[19]Setembro!$K$10</f>
        <v>0</v>
      </c>
      <c r="H23" s="20">
        <f>[19]Setembro!$K$11</f>
        <v>0</v>
      </c>
      <c r="I23" s="20">
        <f>[19]Setembro!$K$12</f>
        <v>0</v>
      </c>
      <c r="J23" s="20">
        <f>[19]Setembro!$K$13</f>
        <v>0</v>
      </c>
      <c r="K23" s="20">
        <f>[19]Setembro!$K$14</f>
        <v>0</v>
      </c>
      <c r="L23" s="20">
        <f>[19]Setembro!$K$15</f>
        <v>0</v>
      </c>
      <c r="M23" s="20">
        <f>[19]Setembro!$K$16</f>
        <v>0</v>
      </c>
      <c r="N23" s="20">
        <f>[19]Setembro!$K$17</f>
        <v>0</v>
      </c>
      <c r="O23" s="20">
        <f>[19]Setembro!$K$18</f>
        <v>0</v>
      </c>
      <c r="P23" s="20">
        <f>[19]Setembro!$K$19</f>
        <v>0</v>
      </c>
      <c r="Q23" s="20">
        <f>[19]Setembro!$K$20</f>
        <v>0</v>
      </c>
      <c r="R23" s="20">
        <f>[19]Setembro!$K$21</f>
        <v>3.8000000000000003</v>
      </c>
      <c r="S23" s="20">
        <f>[19]Setembro!$K$22</f>
        <v>0</v>
      </c>
      <c r="T23" s="20">
        <f>[19]Setembro!$K$23</f>
        <v>0.2</v>
      </c>
      <c r="U23" s="20">
        <f>[19]Setembro!$K$24</f>
        <v>0</v>
      </c>
      <c r="V23" s="20">
        <f>[19]Setembro!$K$25</f>
        <v>0</v>
      </c>
      <c r="W23" s="20">
        <f>[19]Setembro!$K$26</f>
        <v>9.6000000000000014</v>
      </c>
      <c r="X23" s="20">
        <f>[19]Setembro!$K$27</f>
        <v>0.2</v>
      </c>
      <c r="Y23" s="20">
        <f>[19]Setembro!$K$28</f>
        <v>0</v>
      </c>
      <c r="Z23" s="20">
        <f>[19]Setembro!$K$29</f>
        <v>0</v>
      </c>
      <c r="AA23" s="20">
        <f>[19]Setembro!$K$30</f>
        <v>0</v>
      </c>
      <c r="AB23" s="20">
        <f>[19]Setembro!$K$31</f>
        <v>0</v>
      </c>
      <c r="AC23" s="20">
        <f>[19]Setembro!$K$32</f>
        <v>0</v>
      </c>
      <c r="AD23" s="20">
        <f>[19]Setembro!$K$33</f>
        <v>0</v>
      </c>
      <c r="AE23" s="20">
        <f>[19]Setembro!$K$34</f>
        <v>0.4</v>
      </c>
      <c r="AF23" s="36">
        <f t="shared" si="1"/>
        <v>35.000000000000007</v>
      </c>
      <c r="AG23" s="37">
        <f t="shared" si="2"/>
        <v>19</v>
      </c>
      <c r="AH23" s="30">
        <f t="shared" si="3"/>
        <v>23</v>
      </c>
    </row>
    <row r="24" spans="1:35" ht="17.100000000000001" customHeight="1" x14ac:dyDescent="0.2">
      <c r="A24" s="16" t="s">
        <v>14</v>
      </c>
      <c r="B24" s="20">
        <f>[20]Setembro!$K$5</f>
        <v>0</v>
      </c>
      <c r="C24" s="20">
        <f>[20]Setembro!$K$6</f>
        <v>0</v>
      </c>
      <c r="D24" s="20">
        <f>[20]Setembro!$K$7</f>
        <v>2.2000000000000002</v>
      </c>
      <c r="E24" s="20">
        <f>[20]Setembro!$K$8</f>
        <v>3.6000000000000005</v>
      </c>
      <c r="F24" s="20">
        <f>[20]Setembro!$K$9</f>
        <v>0</v>
      </c>
      <c r="G24" s="20">
        <f>[20]Setembro!$K$10</f>
        <v>0</v>
      </c>
      <c r="H24" s="20">
        <f>[20]Setembro!$K$11</f>
        <v>0</v>
      </c>
      <c r="I24" s="20">
        <f>[20]Setembro!$K$12</f>
        <v>0</v>
      </c>
      <c r="J24" s="20">
        <f>[20]Setembro!$K$13</f>
        <v>0</v>
      </c>
      <c r="K24" s="20">
        <f>[20]Setembro!$K$14</f>
        <v>0</v>
      </c>
      <c r="L24" s="20">
        <f>[20]Setembro!$K$15</f>
        <v>0</v>
      </c>
      <c r="M24" s="20">
        <f>[20]Setembro!$K$16</f>
        <v>0</v>
      </c>
      <c r="N24" s="20">
        <f>[20]Setembro!$K$17</f>
        <v>0</v>
      </c>
      <c r="O24" s="20">
        <f>[20]Setembro!$K$18</f>
        <v>0</v>
      </c>
      <c r="P24" s="20">
        <f>[20]Setembro!$K$19</f>
        <v>0</v>
      </c>
      <c r="Q24" s="20">
        <f>[20]Setembro!$K$20</f>
        <v>0</v>
      </c>
      <c r="R24" s="20">
        <f>[20]Setembro!$K$21</f>
        <v>3.2</v>
      </c>
      <c r="S24" s="20">
        <f>[20]Setembro!$K$22</f>
        <v>0.4</v>
      </c>
      <c r="T24" s="20">
        <f>[20]Setembro!$K$23</f>
        <v>0</v>
      </c>
      <c r="U24" s="20">
        <f>[20]Setembro!$K$24</f>
        <v>0</v>
      </c>
      <c r="V24" s="20">
        <f>[20]Setembro!$K$25</f>
        <v>0</v>
      </c>
      <c r="W24" s="20">
        <f>[20]Setembro!$K$26</f>
        <v>0</v>
      </c>
      <c r="X24" s="20">
        <f>[20]Setembro!$K$27</f>
        <v>0</v>
      </c>
      <c r="Y24" s="20">
        <f>[20]Setembro!$K$28</f>
        <v>0</v>
      </c>
      <c r="Z24" s="20">
        <f>[20]Setembro!$K$29</f>
        <v>0</v>
      </c>
      <c r="AA24" s="20">
        <f>[20]Setembro!$K$30</f>
        <v>0</v>
      </c>
      <c r="AB24" s="20">
        <f>[20]Setembro!$K$31</f>
        <v>0</v>
      </c>
      <c r="AC24" s="20">
        <f>[20]Setembro!$K$32</f>
        <v>0</v>
      </c>
      <c r="AD24" s="20">
        <f>[20]Setembro!$K$33</f>
        <v>6</v>
      </c>
      <c r="AE24" s="20">
        <f>[20]Setembro!$K$34</f>
        <v>21.6</v>
      </c>
      <c r="AF24" s="36">
        <f t="shared" si="1"/>
        <v>37</v>
      </c>
      <c r="AG24" s="37">
        <f t="shared" si="2"/>
        <v>21.6</v>
      </c>
      <c r="AH24" s="30">
        <f t="shared" si="3"/>
        <v>24</v>
      </c>
    </row>
    <row r="25" spans="1:35" ht="17.100000000000001" customHeight="1" x14ac:dyDescent="0.2">
      <c r="A25" s="16" t="s">
        <v>15</v>
      </c>
      <c r="B25" s="20">
        <f>[21]Setembro!$K$5</f>
        <v>0</v>
      </c>
      <c r="C25" s="20">
        <f>[21]Setembro!$K$6</f>
        <v>10.200000000000001</v>
      </c>
      <c r="D25" s="20">
        <f>[21]Setembro!$K$7</f>
        <v>0</v>
      </c>
      <c r="E25" s="20">
        <f>[21]Setembro!$K$8</f>
        <v>0</v>
      </c>
      <c r="F25" s="20">
        <f>[21]Setembro!$K$9</f>
        <v>0</v>
      </c>
      <c r="G25" s="20">
        <f>[21]Setembro!$K$10</f>
        <v>0</v>
      </c>
      <c r="H25" s="20">
        <f>[21]Setembro!$K$11</f>
        <v>0</v>
      </c>
      <c r="I25" s="20">
        <f>[21]Setembro!$K$12</f>
        <v>0</v>
      </c>
      <c r="J25" s="20">
        <f>[21]Setembro!$K$13</f>
        <v>0</v>
      </c>
      <c r="K25" s="20">
        <f>[21]Setembro!$K$14</f>
        <v>0</v>
      </c>
      <c r="L25" s="20">
        <f>[21]Setembro!$K$15</f>
        <v>0</v>
      </c>
      <c r="M25" s="20">
        <f>[21]Setembro!$K$16</f>
        <v>0</v>
      </c>
      <c r="N25" s="20">
        <f>[21]Setembro!$K$17</f>
        <v>0</v>
      </c>
      <c r="O25" s="20">
        <f>[21]Setembro!$K$18</f>
        <v>0</v>
      </c>
      <c r="P25" s="20">
        <f>[21]Setembro!$K$19</f>
        <v>0</v>
      </c>
      <c r="Q25" s="20">
        <f>[21]Setembro!$K$20</f>
        <v>0</v>
      </c>
      <c r="R25" s="20">
        <f>[21]Setembro!$K$21</f>
        <v>9.9999999999999982</v>
      </c>
      <c r="S25" s="20">
        <f>[21]Setembro!$K$22</f>
        <v>0</v>
      </c>
      <c r="T25" s="20">
        <f>[21]Setembro!$K$23</f>
        <v>0</v>
      </c>
      <c r="U25" s="20">
        <f>[21]Setembro!$K$24</f>
        <v>0</v>
      </c>
      <c r="V25" s="20">
        <f>[21]Setembro!$K$25</f>
        <v>0</v>
      </c>
      <c r="W25" s="20">
        <f>[21]Setembro!$K$26</f>
        <v>0</v>
      </c>
      <c r="X25" s="20">
        <f>[21]Setembro!$K$27</f>
        <v>4</v>
      </c>
      <c r="Y25" s="20">
        <f>[21]Setembro!$K$28</f>
        <v>0.2</v>
      </c>
      <c r="Z25" s="20">
        <f>[21]Setembro!$K$29</f>
        <v>0</v>
      </c>
      <c r="AA25" s="20">
        <f>[21]Setembro!$K$30</f>
        <v>0</v>
      </c>
      <c r="AB25" s="20">
        <f>[21]Setembro!$K$31</f>
        <v>0</v>
      </c>
      <c r="AC25" s="20">
        <f>[21]Setembro!$K$32</f>
        <v>0.8</v>
      </c>
      <c r="AD25" s="20">
        <f>[21]Setembro!$K$33</f>
        <v>1.7999999999999998</v>
      </c>
      <c r="AE25" s="20">
        <f>[21]Setembro!$K$34</f>
        <v>27</v>
      </c>
      <c r="AF25" s="36">
        <f t="shared" si="1"/>
        <v>54</v>
      </c>
      <c r="AG25" s="37">
        <f t="shared" si="2"/>
        <v>27</v>
      </c>
      <c r="AH25" s="30">
        <f t="shared" si="3"/>
        <v>23</v>
      </c>
    </row>
    <row r="26" spans="1:35" ht="17.100000000000001" customHeight="1" x14ac:dyDescent="0.2">
      <c r="A26" s="16" t="s">
        <v>16</v>
      </c>
      <c r="B26" s="20">
        <f>[22]Setembro!$K$5</f>
        <v>0</v>
      </c>
      <c r="C26" s="20">
        <f>[22]Setembro!$K$6</f>
        <v>4.8000000000000007</v>
      </c>
      <c r="D26" s="20">
        <f>[22]Setembro!$K$7</f>
        <v>0</v>
      </c>
      <c r="E26" s="20">
        <f>[22]Setembro!$K$8</f>
        <v>0</v>
      </c>
      <c r="F26" s="20">
        <f>[22]Setembro!$K$9</f>
        <v>0</v>
      </c>
      <c r="G26" s="20">
        <f>[22]Setembro!$K$10</f>
        <v>0</v>
      </c>
      <c r="H26" s="20">
        <f>[22]Setembro!$K$11</f>
        <v>0</v>
      </c>
      <c r="I26" s="20">
        <f>[22]Setembro!$K$12</f>
        <v>0.4</v>
      </c>
      <c r="J26" s="20">
        <f>[22]Setembro!$K$13</f>
        <v>4</v>
      </c>
      <c r="K26" s="20">
        <f>[22]Setembro!$K$14</f>
        <v>0</v>
      </c>
      <c r="L26" s="20">
        <f>[22]Setembro!$K$15</f>
        <v>0</v>
      </c>
      <c r="M26" s="20">
        <f>[22]Setembro!$K$16</f>
        <v>0</v>
      </c>
      <c r="N26" s="20">
        <f>[22]Setembro!$K$17</f>
        <v>0</v>
      </c>
      <c r="O26" s="20">
        <f>[22]Setembro!$K$18</f>
        <v>0</v>
      </c>
      <c r="P26" s="20">
        <f>[22]Setembro!$K$19</f>
        <v>0.4</v>
      </c>
      <c r="Q26" s="20">
        <f>[22]Setembro!$K$20</f>
        <v>0</v>
      </c>
      <c r="R26" s="20">
        <f>[22]Setembro!$K$21</f>
        <v>1.2000000000000002</v>
      </c>
      <c r="S26" s="20">
        <f>[22]Setembro!$K$22</f>
        <v>0</v>
      </c>
      <c r="T26" s="20">
        <f>[22]Setembro!$K$23</f>
        <v>0</v>
      </c>
      <c r="U26" s="20">
        <f>[22]Setembro!$K$24</f>
        <v>0</v>
      </c>
      <c r="V26" s="20">
        <f>[22]Setembro!$K$25</f>
        <v>0</v>
      </c>
      <c r="W26" s="20">
        <f>[22]Setembro!$K$26</f>
        <v>0</v>
      </c>
      <c r="X26" s="20">
        <f>[22]Setembro!$K$27</f>
        <v>0</v>
      </c>
      <c r="Y26" s="20">
        <f>[22]Setembro!$K$28</f>
        <v>0</v>
      </c>
      <c r="Z26" s="20">
        <f>[22]Setembro!$K$29</f>
        <v>0</v>
      </c>
      <c r="AA26" s="20">
        <f>[22]Setembro!$K$30</f>
        <v>0</v>
      </c>
      <c r="AB26" s="20">
        <f>[22]Setembro!$K$31</f>
        <v>0</v>
      </c>
      <c r="AC26" s="20">
        <f>[22]Setembro!$K$32</f>
        <v>0</v>
      </c>
      <c r="AD26" s="20">
        <f>[22]Setembro!$K$33</f>
        <v>0</v>
      </c>
      <c r="AE26" s="20">
        <f>[22]Setembro!$K$34</f>
        <v>0</v>
      </c>
      <c r="AF26" s="36">
        <f t="shared" si="1"/>
        <v>10.8</v>
      </c>
      <c r="AG26" s="37">
        <f t="shared" si="2"/>
        <v>4.8000000000000007</v>
      </c>
      <c r="AH26" s="30">
        <f t="shared" si="3"/>
        <v>25</v>
      </c>
    </row>
    <row r="27" spans="1:35" ht="17.100000000000001" customHeight="1" x14ac:dyDescent="0.2">
      <c r="A27" s="16" t="s">
        <v>17</v>
      </c>
      <c r="B27" s="20">
        <f>[23]Setembro!$K$5</f>
        <v>5.8000000000000007</v>
      </c>
      <c r="C27" s="20">
        <f>[23]Setembro!$K$6</f>
        <v>28.400000000000002</v>
      </c>
      <c r="D27" s="20">
        <f>[23]Setembro!$K$7</f>
        <v>0.2</v>
      </c>
      <c r="E27" s="20">
        <f>[23]Setembro!$K$8</f>
        <v>1.6</v>
      </c>
      <c r="F27" s="20">
        <f>[23]Setembro!$K$9</f>
        <v>0</v>
      </c>
      <c r="G27" s="20">
        <f>[23]Setembro!$K$10</f>
        <v>0</v>
      </c>
      <c r="H27" s="20">
        <f>[23]Setembro!$K$11</f>
        <v>0</v>
      </c>
      <c r="I27" s="20">
        <f>[23]Setembro!$K$12</f>
        <v>11.200000000000001</v>
      </c>
      <c r="J27" s="20">
        <f>[23]Setembro!$K$13</f>
        <v>4.5999999999999996</v>
      </c>
      <c r="K27" s="20">
        <f>[23]Setembro!$K$14</f>
        <v>0</v>
      </c>
      <c r="L27" s="20">
        <f>[23]Setembro!$K$15</f>
        <v>0</v>
      </c>
      <c r="M27" s="20">
        <f>[23]Setembro!$K$16</f>
        <v>0</v>
      </c>
      <c r="N27" s="20">
        <f>[23]Setembro!$K$17</f>
        <v>0</v>
      </c>
      <c r="O27" s="20">
        <f>[23]Setembro!$K$18</f>
        <v>0</v>
      </c>
      <c r="P27" s="20">
        <f>[23]Setembro!$K$19</f>
        <v>0</v>
      </c>
      <c r="Q27" s="20">
        <f>[23]Setembro!$K$20</f>
        <v>0</v>
      </c>
      <c r="R27" s="20">
        <f>[23]Setembro!$K$21</f>
        <v>7.0000000000000009</v>
      </c>
      <c r="S27" s="20">
        <f>[23]Setembro!$K$22</f>
        <v>0</v>
      </c>
      <c r="T27" s="20">
        <f>[23]Setembro!$K$23</f>
        <v>0</v>
      </c>
      <c r="U27" s="20">
        <f>[23]Setembro!$K$24</f>
        <v>0</v>
      </c>
      <c r="V27" s="20">
        <f>[23]Setembro!$K$25</f>
        <v>0</v>
      </c>
      <c r="W27" s="20">
        <f>[23]Setembro!$K$26</f>
        <v>2.2000000000000002</v>
      </c>
      <c r="X27" s="20">
        <f>[23]Setembro!$K$27</f>
        <v>5.4</v>
      </c>
      <c r="Y27" s="20">
        <f>[23]Setembro!$K$28</f>
        <v>1.4000000000000001</v>
      </c>
      <c r="Z27" s="20">
        <f>[23]Setembro!$K$29</f>
        <v>0</v>
      </c>
      <c r="AA27" s="20">
        <f>[23]Setembro!$K$30</f>
        <v>0</v>
      </c>
      <c r="AB27" s="20">
        <f>[23]Setembro!$K$31</f>
        <v>0</v>
      </c>
      <c r="AC27" s="53" t="str">
        <f>[23]Setembro!$K$32</f>
        <v>*</v>
      </c>
      <c r="AD27" s="53" t="str">
        <f>[23]Setembro!$K$33</f>
        <v>*</v>
      </c>
      <c r="AE27" s="53" t="str">
        <f>[23]Setembro!$K$34</f>
        <v>*</v>
      </c>
      <c r="AF27" s="36">
        <f t="shared" si="1"/>
        <v>67.800000000000026</v>
      </c>
      <c r="AG27" s="37">
        <f t="shared" si="2"/>
        <v>28.400000000000002</v>
      </c>
      <c r="AH27" s="30">
        <f t="shared" si="3"/>
        <v>17</v>
      </c>
    </row>
    <row r="28" spans="1:35" ht="17.100000000000001" customHeight="1" x14ac:dyDescent="0.2">
      <c r="A28" s="16" t="s">
        <v>18</v>
      </c>
      <c r="B28" s="20">
        <f>[24]Setembro!$K$5</f>
        <v>0</v>
      </c>
      <c r="C28" s="20">
        <f>[24]Setembro!$K$6</f>
        <v>0</v>
      </c>
      <c r="D28" s="53" t="str">
        <f>[24]Setembro!$K$7</f>
        <v>*</v>
      </c>
      <c r="E28" s="20">
        <f>[24]Setembro!$K$8</f>
        <v>0.2</v>
      </c>
      <c r="F28" s="20">
        <f>[24]Setembro!$K$9</f>
        <v>0</v>
      </c>
      <c r="G28" s="20">
        <f>[24]Setembro!$K$10</f>
        <v>0</v>
      </c>
      <c r="H28" s="20">
        <f>[24]Setembro!$K$11</f>
        <v>0</v>
      </c>
      <c r="I28" s="20">
        <f>[24]Setembro!$K$12</f>
        <v>0</v>
      </c>
      <c r="J28" s="20">
        <f>[24]Setembro!$K$13</f>
        <v>0</v>
      </c>
      <c r="K28" s="20">
        <f>[24]Setembro!$K$14</f>
        <v>0</v>
      </c>
      <c r="L28" s="20">
        <f>[24]Setembro!$K$15</f>
        <v>0</v>
      </c>
      <c r="M28" s="20">
        <f>[24]Setembro!$K$16</f>
        <v>0</v>
      </c>
      <c r="N28" s="20">
        <f>[24]Setembro!$K$17</f>
        <v>0</v>
      </c>
      <c r="O28" s="20">
        <f>[24]Setembro!$K$18</f>
        <v>0</v>
      </c>
      <c r="P28" s="20">
        <f>[24]Setembro!$K$19</f>
        <v>0</v>
      </c>
      <c r="Q28" s="20">
        <f>[24]Setembro!$K$20</f>
        <v>6</v>
      </c>
      <c r="R28" s="20">
        <f>[24]Setembro!$K$21</f>
        <v>3.4000000000000004</v>
      </c>
      <c r="S28" s="20">
        <f>[24]Setembro!$K$22</f>
        <v>1.2</v>
      </c>
      <c r="T28" s="20">
        <f>[24]Setembro!$K$23</f>
        <v>0</v>
      </c>
      <c r="U28" s="20">
        <f>[24]Setembro!$K$24</f>
        <v>0</v>
      </c>
      <c r="V28" s="20">
        <f>[24]Setembro!$K$25</f>
        <v>0</v>
      </c>
      <c r="W28" s="20">
        <f>[24]Setembro!$K$26</f>
        <v>0</v>
      </c>
      <c r="X28" s="20">
        <f>[24]Setembro!$K$27</f>
        <v>0</v>
      </c>
      <c r="Y28" s="20">
        <f>[24]Setembro!$K$28</f>
        <v>0</v>
      </c>
      <c r="Z28" s="20">
        <f>[24]Setembro!$K$29</f>
        <v>0</v>
      </c>
      <c r="AA28" s="20">
        <f>[24]Setembro!$K$30</f>
        <v>0</v>
      </c>
      <c r="AB28" s="20">
        <f>[24]Setembro!$K$31</f>
        <v>0</v>
      </c>
      <c r="AC28" s="20">
        <f>[24]Setembro!$K$32</f>
        <v>0</v>
      </c>
      <c r="AD28" s="20">
        <f>[24]Setembro!$K$33</f>
        <v>24.800000000000004</v>
      </c>
      <c r="AE28" s="20">
        <f>[24]Setembro!$K$34</f>
        <v>17.799999999999997</v>
      </c>
      <c r="AF28" s="36">
        <f t="shared" si="1"/>
        <v>53.400000000000006</v>
      </c>
      <c r="AG28" s="37">
        <f t="shared" si="2"/>
        <v>24.800000000000004</v>
      </c>
      <c r="AH28" s="30">
        <f t="shared" si="3"/>
        <v>23</v>
      </c>
    </row>
    <row r="29" spans="1:35" ht="17.100000000000001" customHeight="1" x14ac:dyDescent="0.2">
      <c r="A29" s="16" t="s">
        <v>19</v>
      </c>
      <c r="B29" s="20">
        <f>[25]Setembro!$K$5</f>
        <v>21.2</v>
      </c>
      <c r="C29" s="20">
        <f>[25]Setembro!$K$6</f>
        <v>20</v>
      </c>
      <c r="D29" s="20">
        <f>[25]Setembro!$K$7</f>
        <v>0</v>
      </c>
      <c r="E29" s="20">
        <f>[25]Setembro!$K$8</f>
        <v>0</v>
      </c>
      <c r="F29" s="20">
        <f>[25]Setembro!$K$9</f>
        <v>0</v>
      </c>
      <c r="G29" s="20">
        <f>[25]Setembro!$K$10</f>
        <v>0</v>
      </c>
      <c r="H29" s="20">
        <f>[25]Setembro!$K$11</f>
        <v>0</v>
      </c>
      <c r="I29" s="20">
        <f>[25]Setembro!$K$12</f>
        <v>2.8000000000000003</v>
      </c>
      <c r="J29" s="20">
        <f>[25]Setembro!$K$13</f>
        <v>0</v>
      </c>
      <c r="K29" s="20">
        <f>[25]Setembro!$K$14</f>
        <v>0</v>
      </c>
      <c r="L29" s="20">
        <f>[25]Setembro!$K$15</f>
        <v>0</v>
      </c>
      <c r="M29" s="20">
        <f>[25]Setembro!$K$16</f>
        <v>0</v>
      </c>
      <c r="N29" s="20">
        <f>[25]Setembro!$K$17</f>
        <v>0</v>
      </c>
      <c r="O29" s="20">
        <f>[25]Setembro!$K$18</f>
        <v>0</v>
      </c>
      <c r="P29" s="20">
        <f>[25]Setembro!$K$19</f>
        <v>0</v>
      </c>
      <c r="Q29" s="20">
        <f>[25]Setembro!$K$20</f>
        <v>22.400000000000002</v>
      </c>
      <c r="R29" s="20">
        <f>[25]Setembro!$K$21</f>
        <v>5.6</v>
      </c>
      <c r="S29" s="20">
        <f>[25]Setembro!$K$22</f>
        <v>0</v>
      </c>
      <c r="T29" s="20">
        <f>[25]Setembro!$K$23</f>
        <v>0</v>
      </c>
      <c r="U29" s="20">
        <f>[25]Setembro!$K$24</f>
        <v>0</v>
      </c>
      <c r="V29" s="20">
        <f>[25]Setembro!$K$25</f>
        <v>0</v>
      </c>
      <c r="W29" s="20">
        <f>[25]Setembro!$K$26</f>
        <v>19.8</v>
      </c>
      <c r="X29" s="20">
        <f>[25]Setembro!$K$27</f>
        <v>0.2</v>
      </c>
      <c r="Y29" s="20">
        <f>[25]Setembro!$K$28</f>
        <v>0.2</v>
      </c>
      <c r="Z29" s="20">
        <f>[25]Setembro!$K$29</f>
        <v>0</v>
      </c>
      <c r="AA29" s="20">
        <f>[25]Setembro!$K$30</f>
        <v>0</v>
      </c>
      <c r="AB29" s="20">
        <f>[25]Setembro!$K$31</f>
        <v>0</v>
      </c>
      <c r="AC29" s="20">
        <f>[25]Setembro!$K$32</f>
        <v>0.2</v>
      </c>
      <c r="AD29" s="20">
        <f>[25]Setembro!$K$33</f>
        <v>0</v>
      </c>
      <c r="AE29" s="20">
        <f>[25]Setembro!$K$34</f>
        <v>55.599999999999994</v>
      </c>
      <c r="AF29" s="36">
        <f t="shared" si="1"/>
        <v>148</v>
      </c>
      <c r="AG29" s="37">
        <f t="shared" si="2"/>
        <v>55.599999999999994</v>
      </c>
      <c r="AH29" s="30">
        <f t="shared" si="3"/>
        <v>20</v>
      </c>
    </row>
    <row r="30" spans="1:35" ht="17.100000000000001" customHeight="1" x14ac:dyDescent="0.2">
      <c r="A30" s="16" t="s">
        <v>31</v>
      </c>
      <c r="B30" s="20">
        <f>[26]Setembro!$K$5</f>
        <v>0</v>
      </c>
      <c r="C30" s="20">
        <f>[26]Setembro!$K$6</f>
        <v>33.799999999999997</v>
      </c>
      <c r="D30" s="20">
        <f>[26]Setembro!$K$7</f>
        <v>0</v>
      </c>
      <c r="E30" s="20">
        <f>[26]Setembro!$K$8</f>
        <v>0.2</v>
      </c>
      <c r="F30" s="20">
        <f>[26]Setembro!$K$9</f>
        <v>0</v>
      </c>
      <c r="G30" s="20">
        <f>[26]Setembro!$K$10</f>
        <v>0</v>
      </c>
      <c r="H30" s="20">
        <f>[26]Setembro!$K$11</f>
        <v>0</v>
      </c>
      <c r="I30" s="20">
        <f>[26]Setembro!$K$12</f>
        <v>0</v>
      </c>
      <c r="J30" s="20">
        <f>[26]Setembro!$K$13</f>
        <v>2.2000000000000002</v>
      </c>
      <c r="K30" s="20">
        <f>[26]Setembro!$K$14</f>
        <v>0</v>
      </c>
      <c r="L30" s="20">
        <f>[26]Setembro!$K$15</f>
        <v>0</v>
      </c>
      <c r="M30" s="20">
        <f>[26]Setembro!$K$16</f>
        <v>0</v>
      </c>
      <c r="N30" s="20">
        <f>[26]Setembro!$K$17</f>
        <v>0</v>
      </c>
      <c r="O30" s="20">
        <f>[26]Setembro!$K$18</f>
        <v>0</v>
      </c>
      <c r="P30" s="20">
        <f>[26]Setembro!$K$19</f>
        <v>0</v>
      </c>
      <c r="Q30" s="20">
        <f>[26]Setembro!$K$20</f>
        <v>0</v>
      </c>
      <c r="R30" s="20">
        <f>[26]Setembro!$K$21</f>
        <v>13.999999999999998</v>
      </c>
      <c r="S30" s="20">
        <f>[26]Setembro!$K$22</f>
        <v>0</v>
      </c>
      <c r="T30" s="20">
        <f>[26]Setembro!$K$23</f>
        <v>0</v>
      </c>
      <c r="U30" s="20">
        <f>[26]Setembro!$K$24</f>
        <v>0</v>
      </c>
      <c r="V30" s="20">
        <f>[26]Setembro!$K$25</f>
        <v>0</v>
      </c>
      <c r="W30" s="20">
        <f>[26]Setembro!$K$26</f>
        <v>7</v>
      </c>
      <c r="X30" s="20">
        <f>[26]Setembro!$K$27</f>
        <v>18.8</v>
      </c>
      <c r="Y30" s="20">
        <f>[26]Setembro!$K$28</f>
        <v>0</v>
      </c>
      <c r="Z30" s="20">
        <f>[26]Setembro!$K$29</f>
        <v>0</v>
      </c>
      <c r="AA30" s="20">
        <f>[26]Setembro!$K$30</f>
        <v>0</v>
      </c>
      <c r="AB30" s="20">
        <f>[26]Setembro!$K$31</f>
        <v>0</v>
      </c>
      <c r="AC30" s="20">
        <f>[26]Setembro!$K$32</f>
        <v>0</v>
      </c>
      <c r="AD30" s="20">
        <f>[26]Setembro!$K$33</f>
        <v>3.6</v>
      </c>
      <c r="AE30" s="20">
        <f>[26]Setembro!$K$34</f>
        <v>19.399999999999999</v>
      </c>
      <c r="AF30" s="36">
        <f t="shared" si="1"/>
        <v>99</v>
      </c>
      <c r="AG30" s="37">
        <f t="shared" si="2"/>
        <v>33.799999999999997</v>
      </c>
      <c r="AH30" s="30">
        <f t="shared" si="3"/>
        <v>22</v>
      </c>
    </row>
    <row r="31" spans="1:35" ht="17.100000000000001" customHeight="1" x14ac:dyDescent="0.2">
      <c r="A31" s="16" t="s">
        <v>52</v>
      </c>
      <c r="B31" s="20">
        <f>[27]Setembro!$K$5</f>
        <v>0</v>
      </c>
      <c r="C31" s="20">
        <f>[27]Setembro!$K$6</f>
        <v>6</v>
      </c>
      <c r="D31" s="20">
        <f>[27]Setembro!$K$7</f>
        <v>16.8</v>
      </c>
      <c r="E31" s="20">
        <f>[27]Setembro!$K$8</f>
        <v>0.2</v>
      </c>
      <c r="F31" s="20">
        <f>[27]Setembro!$K$9</f>
        <v>0</v>
      </c>
      <c r="G31" s="20">
        <f>[27]Setembro!$K$10</f>
        <v>0.2</v>
      </c>
      <c r="H31" s="20">
        <f>[27]Setembro!$K$11</f>
        <v>0</v>
      </c>
      <c r="I31" s="20">
        <f>[27]Setembro!$K$12</f>
        <v>0</v>
      </c>
      <c r="J31" s="20">
        <f>[27]Setembro!$K$13</f>
        <v>0</v>
      </c>
      <c r="K31" s="20">
        <f>[27]Setembro!$K$14</f>
        <v>0</v>
      </c>
      <c r="L31" s="20">
        <f>[27]Setembro!$K$15</f>
        <v>0</v>
      </c>
      <c r="M31" s="20">
        <f>[27]Setembro!$K$16</f>
        <v>0</v>
      </c>
      <c r="N31" s="20">
        <f>[27]Setembro!$K$17</f>
        <v>0</v>
      </c>
      <c r="O31" s="20">
        <f>[27]Setembro!$K$18</f>
        <v>0</v>
      </c>
      <c r="P31" s="20">
        <f>[27]Setembro!$K$19</f>
        <v>0</v>
      </c>
      <c r="Q31" s="20">
        <f>[27]Setembro!$K$20</f>
        <v>0</v>
      </c>
      <c r="R31" s="20">
        <f>[27]Setembro!$K$21</f>
        <v>0</v>
      </c>
      <c r="S31" s="20">
        <f>[27]Setembro!$K$22</f>
        <v>0</v>
      </c>
      <c r="T31" s="20">
        <f>[27]Setembro!$K$23</f>
        <v>5.6</v>
      </c>
      <c r="U31" s="20">
        <f>[27]Setembro!$K$24</f>
        <v>0.2</v>
      </c>
      <c r="V31" s="20">
        <f>[27]Setembro!$K$25</f>
        <v>0</v>
      </c>
      <c r="W31" s="20">
        <f>[27]Setembro!$K$26</f>
        <v>0</v>
      </c>
      <c r="X31" s="20">
        <f>[27]Setembro!$K$27</f>
        <v>0</v>
      </c>
      <c r="Y31" s="20">
        <f>[27]Setembro!$K$28</f>
        <v>0</v>
      </c>
      <c r="Z31" s="20">
        <f>[27]Setembro!$K$29</f>
        <v>0</v>
      </c>
      <c r="AA31" s="20">
        <f>[27]Setembro!$K$30</f>
        <v>0</v>
      </c>
      <c r="AB31" s="20">
        <f>[27]Setembro!$K$31</f>
        <v>0</v>
      </c>
      <c r="AC31" s="20">
        <f>[27]Setembro!$K$32</f>
        <v>0</v>
      </c>
      <c r="AD31" s="20">
        <f>[27]Setembro!$K$33</f>
        <v>20.6</v>
      </c>
      <c r="AE31" s="20">
        <f>[27]Setembro!$K$34</f>
        <v>4</v>
      </c>
      <c r="AF31" s="36">
        <f t="shared" si="1"/>
        <v>53.599999999999994</v>
      </c>
      <c r="AG31" s="37">
        <f>MAX(B31:AE31)</f>
        <v>20.6</v>
      </c>
      <c r="AH31" s="30">
        <f t="shared" si="3"/>
        <v>22</v>
      </c>
      <c r="AI31" s="29" t="s">
        <v>53</v>
      </c>
    </row>
    <row r="32" spans="1:35" ht="17.100000000000001" customHeight="1" x14ac:dyDescent="0.2">
      <c r="A32" s="16" t="s">
        <v>20</v>
      </c>
      <c r="B32" s="18">
        <f>[28]Setembro!$K$5</f>
        <v>0</v>
      </c>
      <c r="C32" s="18">
        <f>[28]Setembro!$K$6</f>
        <v>0.60000000000000009</v>
      </c>
      <c r="D32" s="18">
        <f>[28]Setembro!$K$7</f>
        <v>4.6000000000000014</v>
      </c>
      <c r="E32" s="18">
        <f>[28]Setembro!$K$8</f>
        <v>8.1999999999999993</v>
      </c>
      <c r="F32" s="18">
        <f>[28]Setembro!$K$9</f>
        <v>0.60000000000000009</v>
      </c>
      <c r="G32" s="18">
        <f>[28]Setembro!$K$10</f>
        <v>0.2</v>
      </c>
      <c r="H32" s="18">
        <f>[28]Setembro!$K$11</f>
        <v>0</v>
      </c>
      <c r="I32" s="18">
        <f>[28]Setembro!$K$12</f>
        <v>0</v>
      </c>
      <c r="J32" s="18">
        <f>[28]Setembro!$K$13</f>
        <v>0</v>
      </c>
      <c r="K32" s="18">
        <f>[28]Setembro!$K$14</f>
        <v>0</v>
      </c>
      <c r="L32" s="18">
        <f>[28]Setembro!$K$15</f>
        <v>0</v>
      </c>
      <c r="M32" s="18">
        <f>[28]Setembro!$K$16</f>
        <v>0</v>
      </c>
      <c r="N32" s="18">
        <f>[28]Setembro!$K$17</f>
        <v>0</v>
      </c>
      <c r="O32" s="18">
        <f>[28]Setembro!$K$18</f>
        <v>0</v>
      </c>
      <c r="P32" s="18">
        <f>[28]Setembro!$K$19</f>
        <v>0</v>
      </c>
      <c r="Q32" s="18">
        <f>[28]Setembro!$K$20</f>
        <v>0.6</v>
      </c>
      <c r="R32" s="18">
        <f>[28]Setembro!$K$21</f>
        <v>2.5999999999999996</v>
      </c>
      <c r="S32" s="18">
        <f>[28]Setembro!$K$22</f>
        <v>1.5999999999999999</v>
      </c>
      <c r="T32" s="18">
        <f>[28]Setembro!$K$23</f>
        <v>0</v>
      </c>
      <c r="U32" s="18">
        <f>[28]Setembro!$K$24</f>
        <v>0</v>
      </c>
      <c r="V32" s="18">
        <f>[28]Setembro!$K$25</f>
        <v>0</v>
      </c>
      <c r="W32" s="18">
        <f>[28]Setembro!$K$26</f>
        <v>0</v>
      </c>
      <c r="X32" s="18">
        <f>[28]Setembro!$K$27</f>
        <v>0</v>
      </c>
      <c r="Y32" s="18">
        <f>[28]Setembro!$K$28</f>
        <v>0</v>
      </c>
      <c r="Z32" s="18">
        <f>[28]Setembro!$K$29</f>
        <v>0</v>
      </c>
      <c r="AA32" s="18">
        <f>[28]Setembro!$K$30</f>
        <v>0</v>
      </c>
      <c r="AB32" s="18">
        <f>[28]Setembro!$K$31</f>
        <v>0</v>
      </c>
      <c r="AC32" s="18">
        <f>[28]Setembro!$K$32</f>
        <v>0</v>
      </c>
      <c r="AD32" s="18">
        <f>[28]Setembro!$K$33</f>
        <v>18.400000000000002</v>
      </c>
      <c r="AE32" s="18">
        <f>[28]Setembro!$K$34</f>
        <v>0.4</v>
      </c>
      <c r="AF32" s="36">
        <f t="shared" si="1"/>
        <v>37.800000000000004</v>
      </c>
      <c r="AG32" s="37">
        <f>MAX(B32:AE32)</f>
        <v>18.400000000000002</v>
      </c>
      <c r="AH32" s="30">
        <f t="shared" si="3"/>
        <v>20</v>
      </c>
    </row>
    <row r="33" spans="1:34" s="5" customFormat="1" ht="17.100000000000001" customHeight="1" x14ac:dyDescent="0.2">
      <c r="A33" s="43" t="s">
        <v>33</v>
      </c>
      <c r="B33" s="44">
        <f t="shared" ref="B33:AG33" si="5">MAX(B5:B32)</f>
        <v>21.2</v>
      </c>
      <c r="C33" s="44">
        <f t="shared" si="5"/>
        <v>44.800000000000004</v>
      </c>
      <c r="D33" s="44">
        <f t="shared" si="5"/>
        <v>36.000000000000007</v>
      </c>
      <c r="E33" s="44">
        <f t="shared" si="5"/>
        <v>8.1999999999999993</v>
      </c>
      <c r="F33" s="44">
        <f t="shared" si="5"/>
        <v>0.60000000000000009</v>
      </c>
      <c r="G33" s="44">
        <f t="shared" si="5"/>
        <v>0.2</v>
      </c>
      <c r="H33" s="44">
        <f t="shared" si="5"/>
        <v>4.6000000000000005</v>
      </c>
      <c r="I33" s="44">
        <f t="shared" si="5"/>
        <v>71.199999999999989</v>
      </c>
      <c r="J33" s="44">
        <f t="shared" si="5"/>
        <v>4.5999999999999996</v>
      </c>
      <c r="K33" s="44">
        <f t="shared" si="5"/>
        <v>0</v>
      </c>
      <c r="L33" s="44">
        <f t="shared" si="5"/>
        <v>0</v>
      </c>
      <c r="M33" s="44">
        <f t="shared" si="5"/>
        <v>0</v>
      </c>
      <c r="N33" s="44">
        <f t="shared" si="5"/>
        <v>0</v>
      </c>
      <c r="O33" s="44">
        <f t="shared" si="5"/>
        <v>0</v>
      </c>
      <c r="P33" s="44">
        <f t="shared" si="5"/>
        <v>0.4</v>
      </c>
      <c r="Q33" s="44">
        <f t="shared" si="5"/>
        <v>22.400000000000002</v>
      </c>
      <c r="R33" s="44">
        <f t="shared" si="5"/>
        <v>38.199999999999996</v>
      </c>
      <c r="S33" s="44">
        <f t="shared" si="5"/>
        <v>3.2</v>
      </c>
      <c r="T33" s="44">
        <f t="shared" si="5"/>
        <v>5.6</v>
      </c>
      <c r="U33" s="44">
        <f t="shared" si="5"/>
        <v>0.2</v>
      </c>
      <c r="V33" s="44">
        <f t="shared" si="5"/>
        <v>23.599999999999998</v>
      </c>
      <c r="W33" s="44">
        <f t="shared" si="5"/>
        <v>19.8</v>
      </c>
      <c r="X33" s="44">
        <f t="shared" si="5"/>
        <v>18.8</v>
      </c>
      <c r="Y33" s="44">
        <f t="shared" si="5"/>
        <v>2</v>
      </c>
      <c r="Z33" s="44">
        <f t="shared" si="5"/>
        <v>0</v>
      </c>
      <c r="AA33" s="44">
        <f t="shared" si="5"/>
        <v>0</v>
      </c>
      <c r="AB33" s="44">
        <f t="shared" si="5"/>
        <v>0</v>
      </c>
      <c r="AC33" s="44">
        <f t="shared" si="5"/>
        <v>8.1999999999999993</v>
      </c>
      <c r="AD33" s="44">
        <f t="shared" si="5"/>
        <v>29.4</v>
      </c>
      <c r="AE33" s="44">
        <f t="shared" si="5"/>
        <v>56.599999999999994</v>
      </c>
      <c r="AF33" s="35">
        <f t="shared" si="5"/>
        <v>148</v>
      </c>
      <c r="AG33" s="40">
        <f t="shared" si="5"/>
        <v>71.199999999999989</v>
      </c>
      <c r="AH33" s="28"/>
    </row>
    <row r="34" spans="1:34" s="12" customFormat="1" x14ac:dyDescent="0.2">
      <c r="A34" s="42" t="s">
        <v>36</v>
      </c>
      <c r="B34" s="33">
        <f t="shared" ref="B34:AF34" si="6">SUM(B5:B32)</f>
        <v>46.4</v>
      </c>
      <c r="C34" s="33">
        <f t="shared" si="6"/>
        <v>432.80000000000007</v>
      </c>
      <c r="D34" s="33">
        <f t="shared" si="6"/>
        <v>158.6</v>
      </c>
      <c r="E34" s="33">
        <f t="shared" si="6"/>
        <v>22.999999999999993</v>
      </c>
      <c r="F34" s="33">
        <f t="shared" si="6"/>
        <v>0.60000000000000009</v>
      </c>
      <c r="G34" s="33">
        <f t="shared" si="6"/>
        <v>0.4</v>
      </c>
      <c r="H34" s="33">
        <f t="shared" si="6"/>
        <v>4.6000000000000005</v>
      </c>
      <c r="I34" s="33">
        <f t="shared" si="6"/>
        <v>134.19999999999999</v>
      </c>
      <c r="J34" s="33">
        <f t="shared" si="6"/>
        <v>20.8</v>
      </c>
      <c r="K34" s="33">
        <f t="shared" si="6"/>
        <v>0</v>
      </c>
      <c r="L34" s="33">
        <f t="shared" si="6"/>
        <v>0</v>
      </c>
      <c r="M34" s="33">
        <f t="shared" si="6"/>
        <v>0</v>
      </c>
      <c r="N34" s="33">
        <f t="shared" si="6"/>
        <v>0</v>
      </c>
      <c r="O34" s="33">
        <f t="shared" si="6"/>
        <v>0</v>
      </c>
      <c r="P34" s="33">
        <f t="shared" si="6"/>
        <v>0.4</v>
      </c>
      <c r="Q34" s="33">
        <f t="shared" si="6"/>
        <v>54.400000000000006</v>
      </c>
      <c r="R34" s="33">
        <f t="shared" si="6"/>
        <v>237.79999999999995</v>
      </c>
      <c r="S34" s="33">
        <f t="shared" si="6"/>
        <v>6.3999999999999995</v>
      </c>
      <c r="T34" s="33">
        <f t="shared" si="6"/>
        <v>9</v>
      </c>
      <c r="U34" s="33">
        <f t="shared" si="6"/>
        <v>0.8</v>
      </c>
      <c r="V34" s="33">
        <f t="shared" si="6"/>
        <v>23.799999999999997</v>
      </c>
      <c r="W34" s="33">
        <f t="shared" si="6"/>
        <v>59.2</v>
      </c>
      <c r="X34" s="33">
        <f t="shared" si="6"/>
        <v>88</v>
      </c>
      <c r="Y34" s="33">
        <f t="shared" si="6"/>
        <v>7.0000000000000018</v>
      </c>
      <c r="Z34" s="33">
        <f t="shared" si="6"/>
        <v>0</v>
      </c>
      <c r="AA34" s="33">
        <f t="shared" si="6"/>
        <v>0</v>
      </c>
      <c r="AB34" s="33">
        <f t="shared" si="6"/>
        <v>0</v>
      </c>
      <c r="AC34" s="33">
        <f t="shared" si="6"/>
        <v>21</v>
      </c>
      <c r="AD34" s="33">
        <f t="shared" si="6"/>
        <v>162</v>
      </c>
      <c r="AE34" s="33">
        <f t="shared" si="6"/>
        <v>384.99999999999989</v>
      </c>
      <c r="AF34" s="36">
        <f t="shared" si="6"/>
        <v>1876.1999999999998</v>
      </c>
      <c r="AG34" s="45"/>
      <c r="AH34" s="28"/>
    </row>
    <row r="36" spans="1:34" x14ac:dyDescent="0.2">
      <c r="C36" s="46"/>
      <c r="D36" s="46" t="s">
        <v>57</v>
      </c>
      <c r="E36" s="46"/>
      <c r="F36" s="46"/>
      <c r="G36" s="46"/>
      <c r="N36" s="2" t="s">
        <v>58</v>
      </c>
      <c r="Y36" s="2" t="s">
        <v>61</v>
      </c>
      <c r="AF36" s="56" t="s">
        <v>70</v>
      </c>
    </row>
    <row r="37" spans="1:34" x14ac:dyDescent="0.2">
      <c r="K37" s="9"/>
      <c r="L37" s="9"/>
      <c r="M37" s="9"/>
      <c r="N37" s="9" t="s">
        <v>59</v>
      </c>
      <c r="O37" s="9"/>
      <c r="P37" s="9"/>
      <c r="Q37" s="9"/>
      <c r="Y37" s="47" t="s">
        <v>62</v>
      </c>
      <c r="Z37" s="47"/>
      <c r="AA37" s="47"/>
    </row>
    <row r="38" spans="1:34" x14ac:dyDescent="0.2">
      <c r="A38" s="56"/>
    </row>
    <row r="40" spans="1:34" x14ac:dyDescent="0.2">
      <c r="S40" s="2" t="s">
        <v>53</v>
      </c>
    </row>
    <row r="41" spans="1:34" x14ac:dyDescent="0.2">
      <c r="AF41" s="9" t="s">
        <v>53</v>
      </c>
    </row>
    <row r="43" spans="1:34" x14ac:dyDescent="0.2">
      <c r="AA43" s="2" t="s">
        <v>53</v>
      </c>
    </row>
    <row r="44" spans="1:34" x14ac:dyDescent="0.2">
      <c r="J44" s="2" t="s">
        <v>53</v>
      </c>
    </row>
    <row r="46" spans="1:34" x14ac:dyDescent="0.2">
      <c r="AE46" s="2" t="s">
        <v>53</v>
      </c>
    </row>
  </sheetData>
  <mergeCells count="33">
    <mergeCell ref="AE3:AE4"/>
    <mergeCell ref="S3:S4"/>
    <mergeCell ref="R3:R4"/>
    <mergeCell ref="Q3:Q4"/>
    <mergeCell ref="M3:M4"/>
    <mergeCell ref="N3:N4"/>
    <mergeCell ref="O3:O4"/>
    <mergeCell ref="AA3:AA4"/>
    <mergeCell ref="T3:T4"/>
    <mergeCell ref="E3:E4"/>
    <mergeCell ref="F3:F4"/>
    <mergeCell ref="G3:G4"/>
    <mergeCell ref="J3:J4"/>
    <mergeCell ref="A2:A4"/>
    <mergeCell ref="B3:B4"/>
    <mergeCell ref="C3:C4"/>
    <mergeCell ref="D3:D4"/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>
      <selection activeCell="F41" sqref="F41"/>
    </sheetView>
  </sheetViews>
  <sheetFormatPr defaultRowHeight="12.75" x14ac:dyDescent="0.2"/>
  <cols>
    <col min="1" max="1" width="19.140625" style="2" bestFit="1" customWidth="1"/>
    <col min="2" max="3" width="5.42578125" style="2" bestFit="1" customWidth="1"/>
    <col min="4" max="4" width="6.140625" style="2" customWidth="1"/>
    <col min="5" max="31" width="5.42578125" style="2" bestFit="1" customWidth="1"/>
    <col min="32" max="32" width="7.5703125" style="9" bestFit="1" customWidth="1"/>
    <col min="33" max="33" width="7.28515625" style="13" bestFit="1" customWidth="1"/>
  </cols>
  <sheetData>
    <row r="1" spans="1:33" ht="20.100000000000001" customHeight="1" x14ac:dyDescent="0.2">
      <c r="A1" s="62" t="s">
        <v>23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3" ht="20.100000000000001" customHeight="1" x14ac:dyDescent="0.2">
      <c r="A2" s="61" t="s">
        <v>21</v>
      </c>
      <c r="B2" s="59" t="s">
        <v>60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</row>
    <row r="3" spans="1:33" s="4" customFormat="1" ht="20.100000000000001" customHeight="1" x14ac:dyDescent="0.2">
      <c r="A3" s="61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34" t="s">
        <v>41</v>
      </c>
      <c r="AG3" s="39" t="s">
        <v>40</v>
      </c>
    </row>
    <row r="4" spans="1:33" s="5" customFormat="1" ht="20.100000000000001" customHeight="1" x14ac:dyDescent="0.2">
      <c r="A4" s="61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34" t="s">
        <v>39</v>
      </c>
      <c r="AG4" s="39" t="s">
        <v>42</v>
      </c>
    </row>
    <row r="5" spans="1:33" s="5" customFormat="1" ht="20.100000000000001" customHeight="1" x14ac:dyDescent="0.2">
      <c r="A5" s="16" t="s">
        <v>48</v>
      </c>
      <c r="B5" s="25">
        <f>[1]Setembro!$C$5</f>
        <v>38</v>
      </c>
      <c r="C5" s="25">
        <f>[1]Setembro!$C$6</f>
        <v>35.700000000000003</v>
      </c>
      <c r="D5" s="25">
        <f>[1]Setembro!$C$7</f>
        <v>27.9</v>
      </c>
      <c r="E5" s="25">
        <f>[1]Setembro!$C$8</f>
        <v>30.7</v>
      </c>
      <c r="F5" s="25">
        <f>[1]Setembro!$C$9</f>
        <v>31.6</v>
      </c>
      <c r="G5" s="25">
        <f>[1]Setembro!$C$10</f>
        <v>34.799999999999997</v>
      </c>
      <c r="H5" s="25">
        <f>[1]Setembro!$C$11</f>
        <v>35.4</v>
      </c>
      <c r="I5" s="25">
        <f>[1]Setembro!$C$12</f>
        <v>35.799999999999997</v>
      </c>
      <c r="J5" s="25">
        <f>[1]Setembro!$C$13</f>
        <v>34.9</v>
      </c>
      <c r="K5" s="25">
        <f>[1]Setembro!$C$14</f>
        <v>36.299999999999997</v>
      </c>
      <c r="L5" s="25">
        <f>[1]Setembro!$C$15</f>
        <v>36</v>
      </c>
      <c r="M5" s="25">
        <f>[1]Setembro!$C$16</f>
        <v>35.1</v>
      </c>
      <c r="N5" s="25">
        <f>[1]Setembro!$C$17</f>
        <v>35.200000000000003</v>
      </c>
      <c r="O5" s="25">
        <f>[1]Setembro!$C$18</f>
        <v>36.799999999999997</v>
      </c>
      <c r="P5" s="25">
        <f>[1]Setembro!$C$19</f>
        <v>38.200000000000003</v>
      </c>
      <c r="Q5" s="25">
        <f>[1]Setembro!$C$20</f>
        <v>38</v>
      </c>
      <c r="R5" s="25">
        <f>[1]Setembro!$C$21</f>
        <v>24</v>
      </c>
      <c r="S5" s="25">
        <f>[1]Setembro!$C$22</f>
        <v>26.3</v>
      </c>
      <c r="T5" s="25">
        <f>[1]Setembro!$C$23</f>
        <v>31.4</v>
      </c>
      <c r="U5" s="25">
        <f>[1]Setembro!$C$24</f>
        <v>38</v>
      </c>
      <c r="V5" s="25">
        <f>[1]Setembro!$C$25</f>
        <v>37.700000000000003</v>
      </c>
      <c r="W5" s="25">
        <f>[1]Setembro!$C$26</f>
        <v>37.9</v>
      </c>
      <c r="X5" s="25">
        <f>[1]Setembro!$C$27</f>
        <v>30.5</v>
      </c>
      <c r="Y5" s="25">
        <f>[1]Setembro!$C$28</f>
        <v>22.4</v>
      </c>
      <c r="Z5" s="25">
        <f>[1]Setembro!$C$29</f>
        <v>25.2</v>
      </c>
      <c r="AA5" s="25">
        <f>[1]Setembro!$C$30</f>
        <v>29.4</v>
      </c>
      <c r="AB5" s="25">
        <f>[1]Setembro!$C$31</f>
        <v>34</v>
      </c>
      <c r="AC5" s="25">
        <f>[1]Setembro!$C$32</f>
        <v>39.9</v>
      </c>
      <c r="AD5" s="25">
        <f>[1]Setembro!$C$33</f>
        <v>28.9</v>
      </c>
      <c r="AE5" s="25">
        <f>[1]Setembro!$C$34</f>
        <v>29.6</v>
      </c>
      <c r="AF5" s="35">
        <f t="shared" ref="AF5:AF13" si="1">MAX(B5:AE5)</f>
        <v>39.9</v>
      </c>
      <c r="AG5" s="40">
        <f t="shared" ref="AG5:AG13" si="2">AVERAGE(B5:AE5)</f>
        <v>33.18666666666666</v>
      </c>
    </row>
    <row r="6" spans="1:33" ht="17.100000000000001" customHeight="1" x14ac:dyDescent="0.2">
      <c r="A6" s="16" t="s">
        <v>0</v>
      </c>
      <c r="B6" s="18">
        <f>[2]Setembro!$C$5</f>
        <v>32.9</v>
      </c>
      <c r="C6" s="18">
        <f>[2]Setembro!$C$6</f>
        <v>21.8</v>
      </c>
      <c r="D6" s="18">
        <f>[2]Setembro!$C$7</f>
        <v>28.6</v>
      </c>
      <c r="E6" s="18">
        <f>[2]Setembro!$C$8</f>
        <v>28.3</v>
      </c>
      <c r="F6" s="18">
        <f>[2]Setembro!$C$9</f>
        <v>29.4</v>
      </c>
      <c r="G6" s="18">
        <f>[2]Setembro!$C$10</f>
        <v>31.3</v>
      </c>
      <c r="H6" s="18">
        <f>[2]Setembro!$C$11</f>
        <v>33.299999999999997</v>
      </c>
      <c r="I6" s="18">
        <f>[2]Setembro!$C$12</f>
        <v>32.700000000000003</v>
      </c>
      <c r="J6" s="18">
        <f>[2]Setembro!$C$13</f>
        <v>33.5</v>
      </c>
      <c r="K6" s="18">
        <f>[2]Setembro!$C$14</f>
        <v>34.4</v>
      </c>
      <c r="L6" s="18">
        <f>[2]Setembro!$C$15</f>
        <v>35.1</v>
      </c>
      <c r="M6" s="18">
        <f>[2]Setembro!$C$16</f>
        <v>35.700000000000003</v>
      </c>
      <c r="N6" s="18">
        <f>[2]Setembro!$C$17</f>
        <v>35</v>
      </c>
      <c r="O6" s="18">
        <f>[2]Setembro!$C$18</f>
        <v>35.4</v>
      </c>
      <c r="P6" s="18">
        <f>[2]Setembro!$C$19</f>
        <v>32.6</v>
      </c>
      <c r="Q6" s="18">
        <f>[2]Setembro!$C$20</f>
        <v>22.8</v>
      </c>
      <c r="R6" s="18">
        <f>[2]Setembro!$C$21</f>
        <v>15.2</v>
      </c>
      <c r="S6" s="18">
        <f>[2]Setembro!$C$22</f>
        <v>23</v>
      </c>
      <c r="T6" s="18">
        <f>[2]Setembro!$C$23</f>
        <v>27.6</v>
      </c>
      <c r="U6" s="18">
        <f>[2]Setembro!$C$24</f>
        <v>36.200000000000003</v>
      </c>
      <c r="V6" s="18">
        <f>[2]Setembro!$C$25</f>
        <v>37.700000000000003</v>
      </c>
      <c r="W6" s="18">
        <f>[2]Setembro!$C$26</f>
        <v>36.1</v>
      </c>
      <c r="X6" s="18">
        <f>[2]Setembro!$C$27</f>
        <v>18.899999999999999</v>
      </c>
      <c r="Y6" s="18">
        <f>[2]Setembro!$C$28</f>
        <v>19.600000000000001</v>
      </c>
      <c r="Z6" s="18">
        <f>[2]Setembro!$C$29</f>
        <v>22.6</v>
      </c>
      <c r="AA6" s="18">
        <f>[2]Setembro!$C$30</f>
        <v>27.8</v>
      </c>
      <c r="AB6" s="18">
        <f>[2]Setembro!$C$31</f>
        <v>32.5</v>
      </c>
      <c r="AC6" s="18">
        <f>[2]Setembro!$C$32</f>
        <v>29.6</v>
      </c>
      <c r="AD6" s="18">
        <f>[2]Setembro!$C$33</f>
        <v>29.8</v>
      </c>
      <c r="AE6" s="18">
        <f>[2]Setembro!$C$34</f>
        <v>24.1</v>
      </c>
      <c r="AF6" s="36">
        <f t="shared" si="1"/>
        <v>37.700000000000003</v>
      </c>
      <c r="AG6" s="37">
        <f t="shared" si="2"/>
        <v>29.450000000000003</v>
      </c>
    </row>
    <row r="7" spans="1:33" ht="17.100000000000001" customHeight="1" x14ac:dyDescent="0.2">
      <c r="A7" s="16" t="s">
        <v>1</v>
      </c>
      <c r="B7" s="18">
        <f>[3]Setembro!$C$5</f>
        <v>36.9</v>
      </c>
      <c r="C7" s="18">
        <f>[3]Setembro!$C$6</f>
        <v>30.2</v>
      </c>
      <c r="D7" s="18">
        <f>[3]Setembro!$C$7</f>
        <v>26.6</v>
      </c>
      <c r="E7" s="18">
        <f>[3]Setembro!$C$8</f>
        <v>31.5</v>
      </c>
      <c r="F7" s="18">
        <f>[3]Setembro!$C$9</f>
        <v>33.5</v>
      </c>
      <c r="G7" s="18">
        <f>[3]Setembro!$C$10</f>
        <v>36.200000000000003</v>
      </c>
      <c r="H7" s="18">
        <f>[3]Setembro!$C$11</f>
        <v>36.700000000000003</v>
      </c>
      <c r="I7" s="18">
        <f>[3]Setembro!$C$12</f>
        <v>36.200000000000003</v>
      </c>
      <c r="J7" s="18">
        <f>[3]Setembro!$C$13</f>
        <v>36.9</v>
      </c>
      <c r="K7" s="18">
        <f>[3]Setembro!$C$14</f>
        <v>38.299999999999997</v>
      </c>
      <c r="L7" s="18">
        <f>[3]Setembro!$C$15</f>
        <v>37.5</v>
      </c>
      <c r="M7" s="18">
        <f>[3]Setembro!$C$16</f>
        <v>37.700000000000003</v>
      </c>
      <c r="N7" s="18">
        <f>[3]Setembro!$C$17</f>
        <v>37.9</v>
      </c>
      <c r="O7" s="18">
        <f>[3]Setembro!$C$18</f>
        <v>38.200000000000003</v>
      </c>
      <c r="P7" s="18">
        <f>[3]Setembro!$C$19</f>
        <v>34.9</v>
      </c>
      <c r="Q7" s="18">
        <f>[3]Setembro!$C$20</f>
        <v>33.4</v>
      </c>
      <c r="R7" s="18">
        <f>[3]Setembro!$C$21</f>
        <v>24.4</v>
      </c>
      <c r="S7" s="18">
        <f>[3]Setembro!$C$22</f>
        <v>23.8</v>
      </c>
      <c r="T7" s="18">
        <f>[3]Setembro!$C$23</f>
        <v>32.200000000000003</v>
      </c>
      <c r="U7" s="18">
        <f>[3]Setembro!$C$24</f>
        <v>37.700000000000003</v>
      </c>
      <c r="V7" s="18">
        <f>[3]Setembro!$C$25</f>
        <v>37.9</v>
      </c>
      <c r="W7" s="18">
        <f>[3]Setembro!$C$26</f>
        <v>37.6</v>
      </c>
      <c r="X7" s="18">
        <f>[3]Setembro!$C$27</f>
        <v>23.1</v>
      </c>
      <c r="Y7" s="18">
        <f>[3]Setembro!$C$28</f>
        <v>22.9</v>
      </c>
      <c r="Z7" s="18">
        <f>[3]Setembro!$C$29</f>
        <v>24.9</v>
      </c>
      <c r="AA7" s="18">
        <f>[3]Setembro!$C$30</f>
        <v>31.7</v>
      </c>
      <c r="AB7" s="18">
        <f>[3]Setembro!$C$31</f>
        <v>37.200000000000003</v>
      </c>
      <c r="AC7" s="18">
        <f>[3]Setembro!$C$32</f>
        <v>38.5</v>
      </c>
      <c r="AD7" s="18">
        <f>[3]Setembro!$C$33</f>
        <v>34.799999999999997</v>
      </c>
      <c r="AE7" s="18">
        <f>[3]Setembro!$C$34</f>
        <v>32.299999999999997</v>
      </c>
      <c r="AF7" s="36">
        <f t="shared" si="1"/>
        <v>38.5</v>
      </c>
      <c r="AG7" s="37">
        <f t="shared" si="2"/>
        <v>33.386666666666663</v>
      </c>
    </row>
    <row r="8" spans="1:33" ht="17.100000000000001" customHeight="1" x14ac:dyDescent="0.2">
      <c r="A8" s="16" t="s">
        <v>55</v>
      </c>
      <c r="B8" s="18">
        <f>[4]Setembro!$C$5</f>
        <v>36.1</v>
      </c>
      <c r="C8" s="18">
        <f>[4]Setembro!$C$6</f>
        <v>24.6</v>
      </c>
      <c r="D8" s="18">
        <f>[4]Setembro!$C$7</f>
        <v>28.9</v>
      </c>
      <c r="E8" s="18">
        <f>[4]Setembro!$C$8</f>
        <v>29.3</v>
      </c>
      <c r="F8" s="18">
        <f>[4]Setembro!$C$9</f>
        <v>28.1</v>
      </c>
      <c r="G8" s="18">
        <f>[4]Setembro!$C$10</f>
        <v>30.6</v>
      </c>
      <c r="H8" s="18">
        <f>[4]Setembro!$C$11</f>
        <v>31.9</v>
      </c>
      <c r="I8" s="18">
        <f>[4]Setembro!$C$12</f>
        <v>33.700000000000003</v>
      </c>
      <c r="J8" s="18">
        <f>[4]Setembro!$C$13</f>
        <v>33.1</v>
      </c>
      <c r="K8" s="18">
        <f>[4]Setembro!$C$14</f>
        <v>34</v>
      </c>
      <c r="L8" s="18">
        <f>[4]Setembro!$C$15</f>
        <v>34.200000000000003</v>
      </c>
      <c r="M8" s="18">
        <f>[4]Setembro!$C$16</f>
        <v>34.200000000000003</v>
      </c>
      <c r="N8" s="18">
        <f>[4]Setembro!$C$17</f>
        <v>33.799999999999997</v>
      </c>
      <c r="O8" s="18">
        <f>[4]Setembro!$C$18</f>
        <v>34.700000000000003</v>
      </c>
      <c r="P8" s="18">
        <f>[4]Setembro!$C$19</f>
        <v>36.200000000000003</v>
      </c>
      <c r="Q8" s="18">
        <f>[4]Setembro!$C$20</f>
        <v>36</v>
      </c>
      <c r="R8" s="18">
        <f>[4]Setembro!$C$21</f>
        <v>24.8</v>
      </c>
      <c r="S8" s="18">
        <f>[4]Setembro!$C$22</f>
        <v>23.9</v>
      </c>
      <c r="T8" s="18">
        <f>[4]Setembro!$C$23</f>
        <v>26.8</v>
      </c>
      <c r="U8" s="18">
        <f>[4]Setembro!$C$24</f>
        <v>36.4</v>
      </c>
      <c r="V8" s="18">
        <f>[4]Setembro!$C$25</f>
        <v>36.4</v>
      </c>
      <c r="W8" s="18">
        <f>[4]Setembro!$C$26</f>
        <v>35</v>
      </c>
      <c r="X8" s="18">
        <f>[4]Setembro!$C$27</f>
        <v>24.5</v>
      </c>
      <c r="Y8" s="18">
        <f>[4]Setembro!$C$28</f>
        <v>19.100000000000001</v>
      </c>
      <c r="Z8" s="18">
        <f>[4]Setembro!$C$29</f>
        <v>22</v>
      </c>
      <c r="AA8" s="18">
        <f>[4]Setembro!$C$30</f>
        <v>25.9</v>
      </c>
      <c r="AB8" s="18">
        <f>[4]Setembro!$C$31</f>
        <v>28.4</v>
      </c>
      <c r="AC8" s="18">
        <f>[4]Setembro!$C$32</f>
        <v>33.1</v>
      </c>
      <c r="AD8" s="18">
        <f>[4]Setembro!$C$33</f>
        <v>26.3</v>
      </c>
      <c r="AE8" s="18">
        <f>[4]Setembro!$C$34</f>
        <v>22</v>
      </c>
      <c r="AF8" s="36">
        <f t="shared" ref="AF8" si="3">MAX(B8:AE8)</f>
        <v>36.4</v>
      </c>
      <c r="AG8" s="37">
        <f>AVERAGE(B8:AE8)</f>
        <v>30.133333333333326</v>
      </c>
    </row>
    <row r="9" spans="1:33" ht="17.100000000000001" customHeight="1" x14ac:dyDescent="0.2">
      <c r="A9" s="16" t="s">
        <v>49</v>
      </c>
      <c r="B9" s="18">
        <f>[5]Setembro!$C$5</f>
        <v>37.700000000000003</v>
      </c>
      <c r="C9" s="18">
        <f>[5]Setembro!$C$6</f>
        <v>27.6</v>
      </c>
      <c r="D9" s="18">
        <f>[5]Setembro!$C$7</f>
        <v>30.7</v>
      </c>
      <c r="E9" s="18">
        <f>[5]Setembro!$C$8</f>
        <v>29.6</v>
      </c>
      <c r="F9" s="18">
        <f>[5]Setembro!$C$9</f>
        <v>33.9</v>
      </c>
      <c r="G9" s="18">
        <f>[5]Setembro!$C$10</f>
        <v>35.5</v>
      </c>
      <c r="H9" s="18">
        <f>[5]Setembro!$C$11</f>
        <v>37.200000000000003</v>
      </c>
      <c r="I9" s="18">
        <f>[5]Setembro!$C$12</f>
        <v>31.7</v>
      </c>
      <c r="J9" s="18">
        <f>[5]Setembro!$C$13</f>
        <v>36.799999999999997</v>
      </c>
      <c r="K9" s="18">
        <f>[5]Setembro!$C$14</f>
        <v>38.200000000000003</v>
      </c>
      <c r="L9" s="18">
        <f>[5]Setembro!$C$15</f>
        <v>38.700000000000003</v>
      </c>
      <c r="M9" s="18">
        <f>[5]Setembro!$C$16</f>
        <v>37.700000000000003</v>
      </c>
      <c r="N9" s="18">
        <f>[5]Setembro!$C$17</f>
        <v>38</v>
      </c>
      <c r="O9" s="18">
        <f>[5]Setembro!$C$18</f>
        <v>37.6</v>
      </c>
      <c r="P9" s="18">
        <f>[5]Setembro!$C$19</f>
        <v>33.5</v>
      </c>
      <c r="Q9" s="18">
        <f>[5]Setembro!$C$20</f>
        <v>25.4</v>
      </c>
      <c r="R9" s="18">
        <f>[5]Setembro!$C$21</f>
        <v>18.100000000000001</v>
      </c>
      <c r="S9" s="18">
        <f>[5]Setembro!$C$22</f>
        <v>24</v>
      </c>
      <c r="T9" s="18">
        <f>[5]Setembro!$C$23</f>
        <v>28.6</v>
      </c>
      <c r="U9" s="18">
        <f>[5]Setembro!$C$24</f>
        <v>37.6</v>
      </c>
      <c r="V9" s="18">
        <f>[5]Setembro!$C$25</f>
        <v>39.1</v>
      </c>
      <c r="W9" s="18">
        <f>[5]Setembro!$C$26</f>
        <v>35.4</v>
      </c>
      <c r="X9" s="18">
        <f>[5]Setembro!$C$27</f>
        <v>17.8</v>
      </c>
      <c r="Y9" s="18">
        <f>[5]Setembro!$C$28</f>
        <v>21.6</v>
      </c>
      <c r="Z9" s="18">
        <f>[5]Setembro!$C$29</f>
        <v>25</v>
      </c>
      <c r="AA9" s="18">
        <f>[5]Setembro!$C$30</f>
        <v>31.1</v>
      </c>
      <c r="AB9" s="18">
        <f>[5]Setembro!$C$31</f>
        <v>36.5</v>
      </c>
      <c r="AC9" s="18">
        <f>[5]Setembro!$C$32</f>
        <v>37.4</v>
      </c>
      <c r="AD9" s="18">
        <f>[5]Setembro!$C$33</f>
        <v>33.700000000000003</v>
      </c>
      <c r="AE9" s="18">
        <f>[5]Setembro!$C$34</f>
        <v>25.9</v>
      </c>
      <c r="AF9" s="36">
        <f t="shared" si="1"/>
        <v>39.1</v>
      </c>
      <c r="AG9" s="37">
        <f t="shared" si="2"/>
        <v>32.053333333333335</v>
      </c>
    </row>
    <row r="10" spans="1:33" ht="17.100000000000001" customHeight="1" x14ac:dyDescent="0.2">
      <c r="A10" s="16" t="s">
        <v>2</v>
      </c>
      <c r="B10" s="18">
        <f>[6]Setembro!$C$5</f>
        <v>35.1</v>
      </c>
      <c r="C10" s="18">
        <f>[6]Setembro!$C$6</f>
        <v>26.5</v>
      </c>
      <c r="D10" s="18">
        <f>[6]Setembro!$C$7</f>
        <v>22.8</v>
      </c>
      <c r="E10" s="18">
        <f>[6]Setembro!$C$8</f>
        <v>28.8</v>
      </c>
      <c r="F10" s="18">
        <f>[6]Setembro!$C$9</f>
        <v>31.1</v>
      </c>
      <c r="G10" s="18">
        <f>[6]Setembro!$C$10</f>
        <v>33.5</v>
      </c>
      <c r="H10" s="18">
        <f>[6]Setembro!$C$11</f>
        <v>34.4</v>
      </c>
      <c r="I10" s="18">
        <f>[6]Setembro!$C$12</f>
        <v>34</v>
      </c>
      <c r="J10" s="18">
        <f>[6]Setembro!$C$13</f>
        <v>34.200000000000003</v>
      </c>
      <c r="K10" s="18">
        <f>[6]Setembro!$C$14</f>
        <v>35.200000000000003</v>
      </c>
      <c r="L10" s="18">
        <f>[6]Setembro!$C$15</f>
        <v>35</v>
      </c>
      <c r="M10" s="18">
        <f>[6]Setembro!$C$16</f>
        <v>33.9</v>
      </c>
      <c r="N10" s="18">
        <f>[6]Setembro!$C$17</f>
        <v>35.4</v>
      </c>
      <c r="O10" s="18">
        <f>[6]Setembro!$C$18</f>
        <v>35</v>
      </c>
      <c r="P10" s="18">
        <f>[6]Setembro!$C$19</f>
        <v>34</v>
      </c>
      <c r="Q10" s="18">
        <f>[6]Setembro!$C$20</f>
        <v>32.799999999999997</v>
      </c>
      <c r="R10" s="18">
        <f>[6]Setembro!$C$21</f>
        <v>25</v>
      </c>
      <c r="S10" s="18">
        <f>[6]Setembro!$C$22</f>
        <v>24.5</v>
      </c>
      <c r="T10" s="18">
        <f>[6]Setembro!$C$23</f>
        <v>30.8</v>
      </c>
      <c r="U10" s="18">
        <f>[6]Setembro!$C$24</f>
        <v>35.6</v>
      </c>
      <c r="V10" s="18">
        <f>[6]Setembro!$C$25</f>
        <v>34.1</v>
      </c>
      <c r="W10" s="18">
        <f>[6]Setembro!$C$26</f>
        <v>33.5</v>
      </c>
      <c r="X10" s="18">
        <f>[6]Setembro!$C$27</f>
        <v>23.8</v>
      </c>
      <c r="Y10" s="18">
        <f>[6]Setembro!$C$28</f>
        <v>20.6</v>
      </c>
      <c r="Z10" s="18">
        <f>[6]Setembro!$C$29</f>
        <v>23.6</v>
      </c>
      <c r="AA10" s="18">
        <f>[6]Setembro!$C$30</f>
        <v>29.4</v>
      </c>
      <c r="AB10" s="18">
        <f>[6]Setembro!$C$31</f>
        <v>34.6</v>
      </c>
      <c r="AC10" s="18">
        <f>[6]Setembro!$C$32</f>
        <v>35.4</v>
      </c>
      <c r="AD10" s="18">
        <f>[6]Setembro!$C$33</f>
        <v>29.4</v>
      </c>
      <c r="AE10" s="18">
        <f>[6]Setembro!$C$34</f>
        <v>29</v>
      </c>
      <c r="AF10" s="36">
        <f t="shared" si="1"/>
        <v>35.6</v>
      </c>
      <c r="AG10" s="37">
        <f t="shared" si="2"/>
        <v>31.033333333333328</v>
      </c>
    </row>
    <row r="11" spans="1:33" ht="17.100000000000001" customHeight="1" x14ac:dyDescent="0.2">
      <c r="A11" s="16" t="s">
        <v>3</v>
      </c>
      <c r="B11" s="18">
        <f>[7]Setembro!$C$5</f>
        <v>35.700000000000003</v>
      </c>
      <c r="C11" s="18">
        <f>[7]Setembro!$C$6</f>
        <v>36.299999999999997</v>
      </c>
      <c r="D11" s="18">
        <f>[7]Setembro!$C$7</f>
        <v>28.7</v>
      </c>
      <c r="E11" s="18">
        <f>[7]Setembro!$C$8</f>
        <v>28.8</v>
      </c>
      <c r="F11" s="18">
        <f>[7]Setembro!$C$9</f>
        <v>31.1</v>
      </c>
      <c r="G11" s="18">
        <f>[7]Setembro!$C$10</f>
        <v>34.200000000000003</v>
      </c>
      <c r="H11" s="18">
        <f>[7]Setembro!$C$11</f>
        <v>34.299999999999997</v>
      </c>
      <c r="I11" s="18">
        <f>[7]Setembro!$C$12</f>
        <v>34.5</v>
      </c>
      <c r="J11" s="18">
        <f>[7]Setembro!$C$13</f>
        <v>35.200000000000003</v>
      </c>
      <c r="K11" s="18">
        <f>[7]Setembro!$C$14</f>
        <v>35.299999999999997</v>
      </c>
      <c r="L11" s="18">
        <f>[7]Setembro!$C$15</f>
        <v>34.6</v>
      </c>
      <c r="M11" s="18">
        <f>[7]Setembro!$C$16</f>
        <v>33.700000000000003</v>
      </c>
      <c r="N11" s="18">
        <f>[7]Setembro!$C$17</f>
        <v>34</v>
      </c>
      <c r="O11" s="18">
        <f>[7]Setembro!$C$18</f>
        <v>34</v>
      </c>
      <c r="P11" s="18">
        <f>[7]Setembro!$C$19</f>
        <v>36.700000000000003</v>
      </c>
      <c r="Q11" s="18">
        <f>[7]Setembro!$C$20</f>
        <v>38.5</v>
      </c>
      <c r="R11" s="18">
        <f>[7]Setembro!$C$21</f>
        <v>29.8</v>
      </c>
      <c r="S11" s="18">
        <f>[7]Setembro!$C$22</f>
        <v>29.1</v>
      </c>
      <c r="T11" s="18">
        <f>[7]Setembro!$C$23</f>
        <v>33.299999999999997</v>
      </c>
      <c r="U11" s="18">
        <f>[7]Setembro!$C$24</f>
        <v>37.5</v>
      </c>
      <c r="V11" s="18">
        <f>[7]Setembro!$C$25</f>
        <v>38.700000000000003</v>
      </c>
      <c r="W11" s="18">
        <f>[7]Setembro!$C$26</f>
        <v>36.5</v>
      </c>
      <c r="X11" s="18">
        <f>[7]Setembro!$C$27</f>
        <v>30.9</v>
      </c>
      <c r="Y11" s="18">
        <f>[7]Setembro!$C$28</f>
        <v>23.3</v>
      </c>
      <c r="Z11" s="18">
        <f>[7]Setembro!$C$29</f>
        <v>26.8</v>
      </c>
      <c r="AA11" s="18">
        <f>[7]Setembro!$C$30</f>
        <v>29.9</v>
      </c>
      <c r="AB11" s="18">
        <f>[7]Setembro!$C$31</f>
        <v>34.5</v>
      </c>
      <c r="AC11" s="18">
        <f>[7]Setembro!$C$32</f>
        <v>37.299999999999997</v>
      </c>
      <c r="AD11" s="18">
        <f>[7]Setembro!$C$33</f>
        <v>29.6</v>
      </c>
      <c r="AE11" s="18">
        <f>[7]Setembro!$C$34</f>
        <v>32.4</v>
      </c>
      <c r="AF11" s="36">
        <f t="shared" si="1"/>
        <v>38.700000000000003</v>
      </c>
      <c r="AG11" s="37">
        <f t="shared" si="2"/>
        <v>33.173333333333325</v>
      </c>
    </row>
    <row r="12" spans="1:33" ht="17.100000000000001" customHeight="1" x14ac:dyDescent="0.2">
      <c r="A12" s="16" t="s">
        <v>4</v>
      </c>
      <c r="B12" s="18">
        <f>[8]Setembro!$C$5</f>
        <v>33.4</v>
      </c>
      <c r="C12" s="18">
        <f>[8]Setembro!$C$6</f>
        <v>32.6</v>
      </c>
      <c r="D12" s="18">
        <f>[8]Setembro!$C$7</f>
        <v>25.6</v>
      </c>
      <c r="E12" s="18">
        <f>[8]Setembro!$C$8</f>
        <v>27.3</v>
      </c>
      <c r="F12" s="18">
        <f>[8]Setembro!$C$9</f>
        <v>29.4</v>
      </c>
      <c r="G12" s="18">
        <f>[8]Setembro!$C$10</f>
        <v>31.9</v>
      </c>
      <c r="H12" s="18">
        <f>[8]Setembro!$C$11</f>
        <v>31.4</v>
      </c>
      <c r="I12" s="18">
        <f>[8]Setembro!$C$12</f>
        <v>31.6</v>
      </c>
      <c r="J12" s="18">
        <f>[8]Setembro!$C$13</f>
        <v>32.9</v>
      </c>
      <c r="K12" s="18">
        <f>[8]Setembro!$C$14</f>
        <v>32.6</v>
      </c>
      <c r="L12" s="18">
        <f>[8]Setembro!$C$15</f>
        <v>31.9</v>
      </c>
      <c r="M12" s="18">
        <f>[8]Setembro!$C$16</f>
        <v>30.8</v>
      </c>
      <c r="N12" s="18">
        <f>[8]Setembro!$C$17</f>
        <v>31.6</v>
      </c>
      <c r="O12" s="18">
        <f>[8]Setembro!$C$18</f>
        <v>32.299999999999997</v>
      </c>
      <c r="P12" s="18">
        <f>[8]Setembro!$C$19</f>
        <v>33.700000000000003</v>
      </c>
      <c r="Q12" s="18">
        <f>[8]Setembro!$C$20</f>
        <v>34.5</v>
      </c>
      <c r="R12" s="18">
        <f>[8]Setembro!$C$21</f>
        <v>29.2</v>
      </c>
      <c r="S12" s="18">
        <f>[8]Setembro!$C$22</f>
        <v>28.9</v>
      </c>
      <c r="T12" s="18">
        <f>[8]Setembro!$C$23</f>
        <v>32.1</v>
      </c>
      <c r="U12" s="18">
        <f>[8]Setembro!$C$24</f>
        <v>35.799999999999997</v>
      </c>
      <c r="V12" s="18">
        <f>[8]Setembro!$C$25</f>
        <v>34</v>
      </c>
      <c r="W12" s="18">
        <f>[8]Setembro!$C$26</f>
        <v>34.5</v>
      </c>
      <c r="X12" s="18">
        <f>[8]Setembro!$C$27</f>
        <v>29.2</v>
      </c>
      <c r="Y12" s="18">
        <f>[8]Setembro!$C$28</f>
        <v>19.399999999999999</v>
      </c>
      <c r="Z12" s="18">
        <f>[8]Setembro!$C$29</f>
        <v>24.3</v>
      </c>
      <c r="AA12" s="18">
        <f>[8]Setembro!$C$30</f>
        <v>29.5</v>
      </c>
      <c r="AB12" s="18">
        <f>[8]Setembro!$C$31</f>
        <v>33.6</v>
      </c>
      <c r="AC12" s="18">
        <f>[8]Setembro!$C$32</f>
        <v>34.5</v>
      </c>
      <c r="AD12" s="18">
        <f>[8]Setembro!$C$33</f>
        <v>27.5</v>
      </c>
      <c r="AE12" s="18">
        <f>[8]Setembro!$C$34</f>
        <v>31.9</v>
      </c>
      <c r="AF12" s="36">
        <f t="shared" si="1"/>
        <v>35.799999999999997</v>
      </c>
      <c r="AG12" s="37">
        <f t="shared" si="2"/>
        <v>30.93</v>
      </c>
    </row>
    <row r="13" spans="1:33" ht="17.100000000000001" customHeight="1" x14ac:dyDescent="0.2">
      <c r="A13" s="16" t="s">
        <v>5</v>
      </c>
      <c r="B13" s="18">
        <f>[9]Setembro!$C$5</f>
        <v>36.299999999999997</v>
      </c>
      <c r="C13" s="18">
        <f>[9]Setembro!$C$6</f>
        <v>33.299999999999997</v>
      </c>
      <c r="D13" s="18">
        <f>[9]Setembro!$C$7</f>
        <v>21.7</v>
      </c>
      <c r="E13" s="18">
        <f>[9]Setembro!$C$8</f>
        <v>29.2</v>
      </c>
      <c r="F13" s="18">
        <f>[9]Setembro!$C$9</f>
        <v>32.700000000000003</v>
      </c>
      <c r="G13" s="18">
        <f>[9]Setembro!$C$10</f>
        <v>34.4</v>
      </c>
      <c r="H13" s="18">
        <f>[9]Setembro!$C$11</f>
        <v>30.8</v>
      </c>
      <c r="I13" s="18">
        <f>[9]Setembro!$C$12</f>
        <v>35.200000000000003</v>
      </c>
      <c r="J13" s="18">
        <f>[9]Setembro!$C$13</f>
        <v>33.4</v>
      </c>
      <c r="K13" s="18">
        <f>[9]Setembro!$C$14</f>
        <v>34.799999999999997</v>
      </c>
      <c r="L13" s="18">
        <f>[9]Setembro!$C$15</f>
        <v>34.799999999999997</v>
      </c>
      <c r="M13" s="18">
        <f>[9]Setembro!$C$16</f>
        <v>35.200000000000003</v>
      </c>
      <c r="N13" s="18">
        <f>[9]Setembro!$C$17</f>
        <v>35.5</v>
      </c>
      <c r="O13" s="18">
        <f>[9]Setembro!$C$18</f>
        <v>33.6</v>
      </c>
      <c r="P13" s="18">
        <f>[9]Setembro!$C$19</f>
        <v>32.299999999999997</v>
      </c>
      <c r="Q13" s="18">
        <f>[9]Setembro!$C$20</f>
        <v>29.5</v>
      </c>
      <c r="R13" s="18">
        <f>[9]Setembro!$C$21</f>
        <v>24.8</v>
      </c>
      <c r="S13" s="18">
        <f>[9]Setembro!$C$22</f>
        <v>24.5</v>
      </c>
      <c r="T13" s="18">
        <f>[9]Setembro!$C$23</f>
        <v>31.4</v>
      </c>
      <c r="U13" s="18">
        <f>[9]Setembro!$C$24</f>
        <v>36.200000000000003</v>
      </c>
      <c r="V13" s="18">
        <f>[9]Setembro!$C$25</f>
        <v>39.6</v>
      </c>
      <c r="W13" s="18">
        <f>[9]Setembro!$C$26</f>
        <v>37</v>
      </c>
      <c r="X13" s="18">
        <f>[9]Setembro!$C$27</f>
        <v>23.1</v>
      </c>
      <c r="Y13" s="18">
        <f>[9]Setembro!$C$28</f>
        <v>23.3</v>
      </c>
      <c r="Z13" s="18">
        <f>[9]Setembro!$C$29</f>
        <v>25.9</v>
      </c>
      <c r="AA13" s="18">
        <f>[9]Setembro!$C$30</f>
        <v>30.6</v>
      </c>
      <c r="AB13" s="18">
        <f>[9]Setembro!$C$31</f>
        <v>35.6</v>
      </c>
      <c r="AC13" s="18">
        <f>[9]Setembro!$C$32</f>
        <v>38.9</v>
      </c>
      <c r="AD13" s="18">
        <f>[9]Setembro!$C$33</f>
        <v>37.200000000000003</v>
      </c>
      <c r="AE13" s="18">
        <f>[9]Setembro!$C$34</f>
        <v>30.9</v>
      </c>
      <c r="AF13" s="36">
        <f t="shared" si="1"/>
        <v>39.6</v>
      </c>
      <c r="AG13" s="37">
        <f t="shared" si="2"/>
        <v>32.056666666666665</v>
      </c>
    </row>
    <row r="14" spans="1:33" ht="17.100000000000001" customHeight="1" x14ac:dyDescent="0.2">
      <c r="A14" s="16" t="s">
        <v>51</v>
      </c>
      <c r="B14" s="18">
        <f>[10]Setembro!$C$5</f>
        <v>34.4</v>
      </c>
      <c r="C14" s="18">
        <f>[10]Setembro!$C$6</f>
        <v>34.200000000000003</v>
      </c>
      <c r="D14" s="18">
        <f>[10]Setembro!$C$7</f>
        <v>26.6</v>
      </c>
      <c r="E14" s="18">
        <f>[10]Setembro!$C$8</f>
        <v>29</v>
      </c>
      <c r="F14" s="18">
        <f>[10]Setembro!$C$9</f>
        <v>31.8</v>
      </c>
      <c r="G14" s="18">
        <f>[10]Setembro!$C$10</f>
        <v>33.4</v>
      </c>
      <c r="H14" s="18">
        <f>[10]Setembro!$C$11</f>
        <v>32.299999999999997</v>
      </c>
      <c r="I14" s="18">
        <f>[10]Setembro!$C$12</f>
        <v>32</v>
      </c>
      <c r="J14" s="18">
        <f>[10]Setembro!$C$13</f>
        <v>33.700000000000003</v>
      </c>
      <c r="K14" s="18">
        <f>[10]Setembro!$C$14</f>
        <v>33.1</v>
      </c>
      <c r="L14" s="18">
        <f>[10]Setembro!$C$15</f>
        <v>32.799999999999997</v>
      </c>
      <c r="M14" s="18">
        <f>[10]Setembro!$C$16</f>
        <v>29.9</v>
      </c>
      <c r="N14" s="18">
        <f>[10]Setembro!$C$17</f>
        <v>32.6</v>
      </c>
      <c r="O14" s="18">
        <f>[10]Setembro!$C$18</f>
        <v>33</v>
      </c>
      <c r="P14" s="18">
        <f>[10]Setembro!$C$19</f>
        <v>34.700000000000003</v>
      </c>
      <c r="Q14" s="18">
        <f>[10]Setembro!$C$20</f>
        <v>34.299999999999997</v>
      </c>
      <c r="R14" s="18">
        <f>[10]Setembro!$C$21</f>
        <v>28.8</v>
      </c>
      <c r="S14" s="18">
        <f>[10]Setembro!$C$22</f>
        <v>31.3</v>
      </c>
      <c r="T14" s="18">
        <f>[10]Setembro!$C$23</f>
        <v>33.299999999999997</v>
      </c>
      <c r="U14" s="18">
        <f>[10]Setembro!$C$24</f>
        <v>36.1</v>
      </c>
      <c r="V14" s="18">
        <f>[10]Setembro!$C$25</f>
        <v>34.200000000000003</v>
      </c>
      <c r="W14" s="18">
        <f>[10]Setembro!$C$26</f>
        <v>34.700000000000003</v>
      </c>
      <c r="X14" s="18">
        <f>[10]Setembro!$C$27</f>
        <v>31.6</v>
      </c>
      <c r="Y14" s="18">
        <f>[10]Setembro!$C$28</f>
        <v>23</v>
      </c>
      <c r="Z14" s="18">
        <f>[10]Setembro!$C$29</f>
        <v>26.2</v>
      </c>
      <c r="AA14" s="18">
        <f>[10]Setembro!$C$30</f>
        <v>32</v>
      </c>
      <c r="AB14" s="18">
        <f>[10]Setembro!$C$31</f>
        <v>36</v>
      </c>
      <c r="AC14" s="18">
        <f>[10]Setembro!$C$32</f>
        <v>37</v>
      </c>
      <c r="AD14" s="18">
        <f>[10]Setembro!$C$33</f>
        <v>30.4</v>
      </c>
      <c r="AE14" s="18">
        <f>[10]Setembro!$C$34</f>
        <v>31.5</v>
      </c>
      <c r="AF14" s="36">
        <f t="shared" ref="AF14:AF15" si="4">MAX(B14:AE14)</f>
        <v>37</v>
      </c>
      <c r="AG14" s="37">
        <f t="shared" ref="AG14:AG15" si="5">AVERAGE(B14:AE14)</f>
        <v>32.130000000000003</v>
      </c>
    </row>
    <row r="15" spans="1:33" ht="17.100000000000001" customHeight="1" x14ac:dyDescent="0.2">
      <c r="A15" s="16" t="s">
        <v>6</v>
      </c>
      <c r="B15" s="18">
        <f>[11]Setembro!$C$5</f>
        <v>37.5</v>
      </c>
      <c r="C15" s="18">
        <f>[11]Setembro!$C$6</f>
        <v>37.200000000000003</v>
      </c>
      <c r="D15" s="18">
        <f>[11]Setembro!$C$7</f>
        <v>26.4</v>
      </c>
      <c r="E15" s="18">
        <f>[11]Setembro!$C$8</f>
        <v>30.8</v>
      </c>
      <c r="F15" s="18">
        <f>[11]Setembro!$C$9</f>
        <v>34.200000000000003</v>
      </c>
      <c r="G15" s="18">
        <f>[11]Setembro!$C$10</f>
        <v>36.1</v>
      </c>
      <c r="H15" s="18">
        <f>[11]Setembro!$C$11</f>
        <v>34.6</v>
      </c>
      <c r="I15" s="18">
        <f>[11]Setembro!$C$12</f>
        <v>36.1</v>
      </c>
      <c r="J15" s="18">
        <f>[11]Setembro!$C$13</f>
        <v>36.299999999999997</v>
      </c>
      <c r="K15" s="18">
        <f>[11]Setembro!$C$14</f>
        <v>36.9</v>
      </c>
      <c r="L15" s="18">
        <f>[11]Setembro!$C$15</f>
        <v>35.1</v>
      </c>
      <c r="M15" s="18">
        <f>[11]Setembro!$C$16</f>
        <v>35.9</v>
      </c>
      <c r="N15" s="18">
        <f>[11]Setembro!$C$17</f>
        <v>36.4</v>
      </c>
      <c r="O15" s="18">
        <f>[11]Setembro!$C$18</f>
        <v>37.4</v>
      </c>
      <c r="P15" s="18">
        <f>[11]Setembro!$C$19</f>
        <v>36</v>
      </c>
      <c r="Q15" s="18">
        <f>[11]Setembro!$C$20</f>
        <v>36.299999999999997</v>
      </c>
      <c r="R15" s="18">
        <f>[11]Setembro!$C$21</f>
        <v>28.3</v>
      </c>
      <c r="S15" s="18">
        <f>[11]Setembro!$C$22</f>
        <v>30.4</v>
      </c>
      <c r="T15" s="18">
        <f>[11]Setembro!$C$23</f>
        <v>34.5</v>
      </c>
      <c r="U15" s="18">
        <f>[11]Setembro!$C$24</f>
        <v>38.4</v>
      </c>
      <c r="V15" s="18">
        <f>[11]Setembro!$C$25</f>
        <v>37.4</v>
      </c>
      <c r="W15" s="18">
        <f>[11]Setembro!$C$26</f>
        <v>37.700000000000003</v>
      </c>
      <c r="X15" s="18">
        <f>[11]Setembro!$C$27</f>
        <v>31.3</v>
      </c>
      <c r="Y15" s="18">
        <f>[11]Setembro!$C$28</f>
        <v>24.7</v>
      </c>
      <c r="Z15" s="18">
        <f>[11]Setembro!$C$29</f>
        <v>28.2</v>
      </c>
      <c r="AA15" s="18">
        <f>[11]Setembro!$C$30</f>
        <v>33.6</v>
      </c>
      <c r="AB15" s="18">
        <f>[11]Setembro!$C$31</f>
        <v>37.6</v>
      </c>
      <c r="AC15" s="18">
        <f>[11]Setembro!$C$32</f>
        <v>38.700000000000003</v>
      </c>
      <c r="AD15" s="18">
        <f>[11]Setembro!$C$33</f>
        <v>31.7</v>
      </c>
      <c r="AE15" s="18">
        <f>[11]Setembro!$C$34</f>
        <v>30.6</v>
      </c>
      <c r="AF15" s="36">
        <f t="shared" si="4"/>
        <v>38.700000000000003</v>
      </c>
      <c r="AG15" s="37">
        <f t="shared" si="5"/>
        <v>34.21</v>
      </c>
    </row>
    <row r="16" spans="1:33" ht="17.100000000000001" customHeight="1" x14ac:dyDescent="0.2">
      <c r="A16" s="16" t="s">
        <v>7</v>
      </c>
      <c r="B16" s="18">
        <f>[12]Setembro!$C$5</f>
        <v>35.1</v>
      </c>
      <c r="C16" s="18">
        <f>[12]Setembro!$C$6</f>
        <v>23.3</v>
      </c>
      <c r="D16" s="18">
        <f>[12]Setembro!$C$7</f>
        <v>27.3</v>
      </c>
      <c r="E16" s="18">
        <f>[12]Setembro!$C$8</f>
        <v>28</v>
      </c>
      <c r="F16" s="18">
        <f>[12]Setembro!$C$9</f>
        <v>28.3</v>
      </c>
      <c r="G16" s="18">
        <f>[12]Setembro!$C$10</f>
        <v>31.2</v>
      </c>
      <c r="H16" s="18">
        <f>[12]Setembro!$C$11</f>
        <v>33.5</v>
      </c>
      <c r="I16" s="18">
        <f>[12]Setembro!$C$12</f>
        <v>33.9</v>
      </c>
      <c r="J16" s="18">
        <f>[12]Setembro!$C$13</f>
        <v>32.200000000000003</v>
      </c>
      <c r="K16" s="18">
        <f>[12]Setembro!$C$14</f>
        <v>33.4</v>
      </c>
      <c r="L16" s="18">
        <f>[12]Setembro!$C$15</f>
        <v>34.5</v>
      </c>
      <c r="M16" s="18">
        <f>[12]Setembro!$C$16</f>
        <v>33.9</v>
      </c>
      <c r="N16" s="18">
        <f>[12]Setembro!$C$17</f>
        <v>33.799999999999997</v>
      </c>
      <c r="O16" s="18">
        <f>[12]Setembro!$C$18</f>
        <v>35</v>
      </c>
      <c r="P16" s="18">
        <f>[12]Setembro!$C$19</f>
        <v>32.799999999999997</v>
      </c>
      <c r="Q16" s="18">
        <f>[12]Setembro!$C$20</f>
        <v>28.6</v>
      </c>
      <c r="R16" s="18">
        <f>[12]Setembro!$C$21</f>
        <v>16.5</v>
      </c>
      <c r="S16" s="18">
        <f>[12]Setembro!$C$22</f>
        <v>22.3</v>
      </c>
      <c r="T16" s="18">
        <f>[12]Setembro!$C$23</f>
        <v>27</v>
      </c>
      <c r="U16" s="18">
        <f>[12]Setembro!$C$24</f>
        <v>36.200000000000003</v>
      </c>
      <c r="V16" s="18">
        <f>[12]Setembro!$C$25</f>
        <v>36.5</v>
      </c>
      <c r="W16" s="18">
        <f>[12]Setembro!$C$26</f>
        <v>35.200000000000003</v>
      </c>
      <c r="X16" s="18">
        <f>[12]Setembro!$C$27</f>
        <v>20.100000000000001</v>
      </c>
      <c r="Y16" s="18">
        <f>[12]Setembro!$C$28</f>
        <v>18.899999999999999</v>
      </c>
      <c r="Z16" s="18">
        <f>[12]Setembro!$C$29</f>
        <v>22.5</v>
      </c>
      <c r="AA16" s="18">
        <f>[12]Setembro!$C$30</f>
        <v>26.8</v>
      </c>
      <c r="AB16" s="18">
        <f>[12]Setembro!$C$31</f>
        <v>31.2</v>
      </c>
      <c r="AC16" s="18">
        <f>[12]Setembro!$C$32</f>
        <v>33.9</v>
      </c>
      <c r="AD16" s="18">
        <f>[12]Setembro!$C$33</f>
        <v>28.8</v>
      </c>
      <c r="AE16" s="18">
        <f>[12]Setembro!$C$34</f>
        <v>27.4</v>
      </c>
      <c r="AF16" s="36">
        <f t="shared" ref="AF16:AF30" si="6">MAX(B16:AE16)</f>
        <v>36.5</v>
      </c>
      <c r="AG16" s="37">
        <f t="shared" ref="AG16:AG30" si="7">AVERAGE(B16:AE16)</f>
        <v>29.603333333333332</v>
      </c>
    </row>
    <row r="17" spans="1:33" ht="17.100000000000001" customHeight="1" x14ac:dyDescent="0.2">
      <c r="A17" s="16" t="s">
        <v>8</v>
      </c>
      <c r="B17" s="18">
        <f>[13]Setembro!$C$5</f>
        <v>28.9</v>
      </c>
      <c r="C17" s="18">
        <f>[13]Setembro!$C$6</f>
        <v>23.1</v>
      </c>
      <c r="D17" s="18">
        <f>[13]Setembro!$C$7</f>
        <v>29</v>
      </c>
      <c r="E17" s="18">
        <f>[13]Setembro!$C$8</f>
        <v>29.2</v>
      </c>
      <c r="F17" s="18">
        <f>[13]Setembro!$C$9</f>
        <v>27.5</v>
      </c>
      <c r="G17" s="18">
        <f>[13]Setembro!$C$10</f>
        <v>29.8</v>
      </c>
      <c r="H17" s="18">
        <f>[13]Setembro!$C$11</f>
        <v>31.2</v>
      </c>
      <c r="I17" s="18">
        <f>[13]Setembro!$C$12</f>
        <v>34.6</v>
      </c>
      <c r="J17" s="18">
        <f>[13]Setembro!$C$13</f>
        <v>33.1</v>
      </c>
      <c r="K17" s="18">
        <f>[13]Setembro!$C$14</f>
        <v>33</v>
      </c>
      <c r="L17" s="18">
        <f>[13]Setembro!$C$15</f>
        <v>34.4</v>
      </c>
      <c r="M17" s="18">
        <f>[13]Setembro!$C$16</f>
        <v>34.5</v>
      </c>
      <c r="N17" s="18">
        <f>[13]Setembro!$C$17</f>
        <v>34.700000000000003</v>
      </c>
      <c r="O17" s="18">
        <f>[13]Setembro!$C$18</f>
        <v>35.4</v>
      </c>
      <c r="P17" s="18">
        <f>[13]Setembro!$C$19</f>
        <v>32.700000000000003</v>
      </c>
      <c r="Q17" s="18">
        <f>[13]Setembro!$C$20</f>
        <v>26.7</v>
      </c>
      <c r="R17" s="18">
        <f>[13]Setembro!$C$21</f>
        <v>16.899999999999999</v>
      </c>
      <c r="S17" s="18">
        <f>[13]Setembro!$C$22</f>
        <v>22.9</v>
      </c>
      <c r="T17" s="18">
        <f>[13]Setembro!$C$23</f>
        <v>28.5</v>
      </c>
      <c r="U17" s="18">
        <f>[13]Setembro!$C$24</f>
        <v>36.200000000000003</v>
      </c>
      <c r="V17" s="18">
        <f>[13]Setembro!$C$25</f>
        <v>38.299999999999997</v>
      </c>
      <c r="W17" s="18">
        <f>[13]Setembro!$C$26</f>
        <v>34.9</v>
      </c>
      <c r="X17" s="18">
        <f>[13]Setembro!$C$27</f>
        <v>18.100000000000001</v>
      </c>
      <c r="Y17" s="18">
        <f>[13]Setembro!$C$28</f>
        <v>18.8</v>
      </c>
      <c r="Z17" s="18">
        <f>[13]Setembro!$C$29</f>
        <v>22.4</v>
      </c>
      <c r="AA17" s="18">
        <f>[13]Setembro!$C$30</f>
        <v>26.3</v>
      </c>
      <c r="AB17" s="18">
        <f>[13]Setembro!$C$31</f>
        <v>29.7</v>
      </c>
      <c r="AC17" s="18">
        <f>[13]Setembro!$C$32</f>
        <v>25.5</v>
      </c>
      <c r="AD17" s="18">
        <f>[13]Setembro!$C$33</f>
        <v>27.8</v>
      </c>
      <c r="AE17" s="18">
        <f>[13]Setembro!$C$34</f>
        <v>23.5</v>
      </c>
      <c r="AF17" s="36">
        <f t="shared" si="6"/>
        <v>38.299999999999997</v>
      </c>
      <c r="AG17" s="37">
        <f t="shared" si="7"/>
        <v>28.919999999999995</v>
      </c>
    </row>
    <row r="18" spans="1:33" ht="17.100000000000001" customHeight="1" x14ac:dyDescent="0.2">
      <c r="A18" s="16" t="s">
        <v>9</v>
      </c>
      <c r="B18" s="18">
        <f>[14]Setembro!$C$5</f>
        <v>36.6</v>
      </c>
      <c r="C18" s="18">
        <f>[14]Setembro!$C$6</f>
        <v>23.6</v>
      </c>
      <c r="D18" s="18">
        <f>[14]Setembro!$C$7</f>
        <v>25.9</v>
      </c>
      <c r="E18" s="18">
        <f>[14]Setembro!$C$8</f>
        <v>28.8</v>
      </c>
      <c r="F18" s="18">
        <f>[14]Setembro!$C$9</f>
        <v>28.7</v>
      </c>
      <c r="G18" s="18">
        <f>[14]Setembro!$C$10</f>
        <v>30.9</v>
      </c>
      <c r="H18" s="18">
        <f>[14]Setembro!$C$11</f>
        <v>32.4</v>
      </c>
      <c r="I18" s="18">
        <f>[14]Setembro!$C$12</f>
        <v>34.6</v>
      </c>
      <c r="J18" s="18">
        <f>[14]Setembro!$C$13</f>
        <v>33.4</v>
      </c>
      <c r="K18" s="18">
        <f>[14]Setembro!$C$14</f>
        <v>34.200000000000003</v>
      </c>
      <c r="L18" s="18">
        <f>[14]Setembro!$C$15</f>
        <v>34.6</v>
      </c>
      <c r="M18" s="18">
        <f>[14]Setembro!$C$16</f>
        <v>34.6</v>
      </c>
      <c r="N18" s="18">
        <f>[14]Setembro!$C$17</f>
        <v>34.6</v>
      </c>
      <c r="O18" s="18">
        <f>[14]Setembro!$C$18</f>
        <v>35.1</v>
      </c>
      <c r="P18" s="18">
        <f>[14]Setembro!$C$19</f>
        <v>33.799999999999997</v>
      </c>
      <c r="Q18" s="18">
        <f>[14]Setembro!$C$20</f>
        <v>31.1</v>
      </c>
      <c r="R18" s="18">
        <f>[14]Setembro!$C$21</f>
        <v>20.6</v>
      </c>
      <c r="S18" s="18">
        <f>[14]Setembro!$C$22</f>
        <v>23.1</v>
      </c>
      <c r="T18" s="18">
        <f>[14]Setembro!$C$23</f>
        <v>27.5</v>
      </c>
      <c r="U18" s="18">
        <f>[14]Setembro!$C$24</f>
        <v>36.200000000000003</v>
      </c>
      <c r="V18" s="18">
        <f>[14]Setembro!$C$25</f>
        <v>36.6</v>
      </c>
      <c r="W18" s="18">
        <f>[14]Setembro!$C$26</f>
        <v>34.799999999999997</v>
      </c>
      <c r="X18" s="18">
        <f>[14]Setembro!$C$27</f>
        <v>21.9</v>
      </c>
      <c r="Y18" s="18">
        <f>[14]Setembro!$C$28</f>
        <v>18.7</v>
      </c>
      <c r="Z18" s="18">
        <f>[14]Setembro!$C$29</f>
        <v>22.2</v>
      </c>
      <c r="AA18" s="18">
        <f>[14]Setembro!$C$30</f>
        <v>26.4</v>
      </c>
      <c r="AB18" s="18">
        <f>[14]Setembro!$C$31</f>
        <v>30.1</v>
      </c>
      <c r="AC18" s="18">
        <f>[14]Setembro!$C$32</f>
        <v>31</v>
      </c>
      <c r="AD18" s="18">
        <f>[14]Setembro!$C$33</f>
        <v>26.8</v>
      </c>
      <c r="AE18" s="18">
        <f>[14]Setembro!$C$34</f>
        <v>24.9</v>
      </c>
      <c r="AF18" s="36">
        <f t="shared" si="6"/>
        <v>36.6</v>
      </c>
      <c r="AG18" s="37">
        <f t="shared" si="7"/>
        <v>29.790000000000006</v>
      </c>
    </row>
    <row r="19" spans="1:33" ht="17.100000000000001" customHeight="1" x14ac:dyDescent="0.2">
      <c r="A19" s="16" t="s">
        <v>50</v>
      </c>
      <c r="B19" s="18">
        <f>[15]Setembro!$C$5</f>
        <v>36.1</v>
      </c>
      <c r="C19" s="18">
        <f>[15]Setembro!$C$6</f>
        <v>27.8</v>
      </c>
      <c r="D19" s="18">
        <f>[15]Setembro!$C$7</f>
        <v>28.3</v>
      </c>
      <c r="E19" s="18">
        <f>[15]Setembro!$C$8</f>
        <v>30.5</v>
      </c>
      <c r="F19" s="18">
        <f>[15]Setembro!$C$9</f>
        <v>32.1</v>
      </c>
      <c r="G19" s="18">
        <f>[15]Setembro!$C$10</f>
        <v>34.299999999999997</v>
      </c>
      <c r="H19" s="18">
        <f>[15]Setembro!$C$11</f>
        <v>34.9</v>
      </c>
      <c r="I19" s="18">
        <f>[15]Setembro!$C$12</f>
        <v>35.799999999999997</v>
      </c>
      <c r="J19" s="18">
        <f>[15]Setembro!$C$13</f>
        <v>35.6</v>
      </c>
      <c r="K19" s="18">
        <f>[15]Setembro!$C$14</f>
        <v>36.4</v>
      </c>
      <c r="L19" s="18">
        <f>[15]Setembro!$C$15</f>
        <v>36.299999999999997</v>
      </c>
      <c r="M19" s="18">
        <f>[15]Setembro!$C$16</f>
        <v>35.6</v>
      </c>
      <c r="N19" s="18">
        <f>[15]Setembro!$C$17</f>
        <v>36</v>
      </c>
      <c r="O19" s="18">
        <f>[15]Setembro!$C$18</f>
        <v>35.9</v>
      </c>
      <c r="P19" s="18">
        <f>[15]Setembro!$C$19</f>
        <v>33.5</v>
      </c>
      <c r="Q19" s="18">
        <f>[15]Setembro!$C$20</f>
        <v>28</v>
      </c>
      <c r="R19" s="18">
        <f>[15]Setembro!$C$21</f>
        <v>17.899999999999999</v>
      </c>
      <c r="S19" s="18">
        <f>[15]Setembro!$C$22</f>
        <v>23.2</v>
      </c>
      <c r="T19" s="18">
        <f>[15]Setembro!$C$23</f>
        <v>29.8</v>
      </c>
      <c r="U19" s="18">
        <f>[15]Setembro!$C$24</f>
        <v>35.5</v>
      </c>
      <c r="V19" s="18">
        <f>[15]Setembro!$C$25</f>
        <v>37.299999999999997</v>
      </c>
      <c r="W19" s="18">
        <f>[15]Setembro!$C$26</f>
        <v>36.200000000000003</v>
      </c>
      <c r="X19" s="18">
        <f>[15]Setembro!$C$27</f>
        <v>19</v>
      </c>
      <c r="Y19" s="18">
        <f>[15]Setembro!$C$28</f>
        <v>22</v>
      </c>
      <c r="Z19" s="18">
        <f>[15]Setembro!$C$29</f>
        <v>24.3</v>
      </c>
      <c r="AA19" s="18">
        <f>[15]Setembro!$C$30</f>
        <v>30.1</v>
      </c>
      <c r="AB19" s="18">
        <f>[15]Setembro!$C$31</f>
        <v>34.700000000000003</v>
      </c>
      <c r="AC19" s="18">
        <f>[15]Setembro!$C$32</f>
        <v>35.5</v>
      </c>
      <c r="AD19" s="18">
        <f>[15]Setembro!$C$33</f>
        <v>33.700000000000003</v>
      </c>
      <c r="AE19" s="18">
        <f>[15]Setembro!$C$34</f>
        <v>27.5</v>
      </c>
      <c r="AF19" s="36">
        <f t="shared" si="6"/>
        <v>37.299999999999997</v>
      </c>
      <c r="AG19" s="37">
        <f t="shared" si="7"/>
        <v>31.46</v>
      </c>
    </row>
    <row r="20" spans="1:33" ht="17.100000000000001" customHeight="1" x14ac:dyDescent="0.2">
      <c r="A20" s="16" t="s">
        <v>10</v>
      </c>
      <c r="B20" s="18">
        <f>[16]Setembro!$C$5</f>
        <v>33.799999999999997</v>
      </c>
      <c r="C20" s="18">
        <f>[16]Setembro!$C$6</f>
        <v>22.6</v>
      </c>
      <c r="D20" s="18">
        <f>[16]Setembro!$C$7</f>
        <v>28.3</v>
      </c>
      <c r="E20" s="18">
        <f>[16]Setembro!$C$8</f>
        <v>28.8</v>
      </c>
      <c r="F20" s="18">
        <f>[16]Setembro!$C$9</f>
        <v>28.7</v>
      </c>
      <c r="G20" s="18">
        <f>[16]Setembro!$C$10</f>
        <v>30.8</v>
      </c>
      <c r="H20" s="18">
        <f>[16]Setembro!$C$11</f>
        <v>32.6</v>
      </c>
      <c r="I20" s="18">
        <f>[16]Setembro!$C$12</f>
        <v>34.1</v>
      </c>
      <c r="J20" s="18">
        <f>[16]Setembro!$C$13</f>
        <v>32.9</v>
      </c>
      <c r="K20" s="18">
        <f>[16]Setembro!$C$14</f>
        <v>33.700000000000003</v>
      </c>
      <c r="L20" s="18">
        <f>[16]Setembro!$C$15</f>
        <v>34.5</v>
      </c>
      <c r="M20" s="18">
        <f>[16]Setembro!$C$16</f>
        <v>34.5</v>
      </c>
      <c r="N20" s="18">
        <f>[16]Setembro!$C$17</f>
        <v>34.4</v>
      </c>
      <c r="O20" s="18">
        <f>[16]Setembro!$C$18</f>
        <v>34.799999999999997</v>
      </c>
      <c r="P20" s="18">
        <f>[16]Setembro!$C$19</f>
        <v>33</v>
      </c>
      <c r="Q20" s="18">
        <f>[16]Setembro!$C$20</f>
        <v>28.3</v>
      </c>
      <c r="R20" s="18">
        <f>[16]Setembro!$C$21</f>
        <v>17.100000000000001</v>
      </c>
      <c r="S20" s="18">
        <f>[16]Setembro!$C$22</f>
        <v>22.6</v>
      </c>
      <c r="T20" s="18">
        <f>[16]Setembro!$C$23</f>
        <v>28</v>
      </c>
      <c r="U20" s="18">
        <f>[16]Setembro!$C$24</f>
        <v>36.1</v>
      </c>
      <c r="V20" s="18">
        <f>[16]Setembro!$C$25</f>
        <v>36.5</v>
      </c>
      <c r="W20" s="18">
        <f>[16]Setembro!$C$26</f>
        <v>36.5</v>
      </c>
      <c r="X20" s="18">
        <f>[16]Setembro!$C$27</f>
        <v>19.8</v>
      </c>
      <c r="Y20" s="18">
        <f>[16]Setembro!$C$28</f>
        <v>19</v>
      </c>
      <c r="Z20" s="18">
        <f>[16]Setembro!$C$29</f>
        <v>21.8</v>
      </c>
      <c r="AA20" s="18">
        <f>[16]Setembro!$C$30</f>
        <v>27.2</v>
      </c>
      <c r="AB20" s="18">
        <f>[16]Setembro!$C$31</f>
        <v>31.4</v>
      </c>
      <c r="AC20" s="18">
        <f>[16]Setembro!$C$32</f>
        <v>29.3</v>
      </c>
      <c r="AD20" s="18">
        <f>[16]Setembro!$C$33</f>
        <v>28.3</v>
      </c>
      <c r="AE20" s="18">
        <f>[16]Setembro!$C$34</f>
        <v>26.5</v>
      </c>
      <c r="AF20" s="36">
        <f t="shared" si="6"/>
        <v>36.5</v>
      </c>
      <c r="AG20" s="37">
        <f t="shared" si="7"/>
        <v>29.529999999999994</v>
      </c>
    </row>
    <row r="21" spans="1:33" ht="17.100000000000001" customHeight="1" x14ac:dyDescent="0.2">
      <c r="A21" s="16" t="s">
        <v>11</v>
      </c>
      <c r="B21" s="18">
        <f>[17]Setembro!$C$5</f>
        <v>36.799999999999997</v>
      </c>
      <c r="C21" s="18">
        <f>[17]Setembro!$C$6</f>
        <v>24.4</v>
      </c>
      <c r="D21" s="18">
        <f>[17]Setembro!$C$7</f>
        <v>26.6</v>
      </c>
      <c r="E21" s="18">
        <f>[17]Setembro!$C$8</f>
        <v>28.7</v>
      </c>
      <c r="F21" s="18">
        <f>[17]Setembro!$C$9</f>
        <v>30.4</v>
      </c>
      <c r="G21" s="18">
        <f>[17]Setembro!$C$10</f>
        <v>33.1</v>
      </c>
      <c r="H21" s="18">
        <f>[17]Setembro!$C$11</f>
        <v>35</v>
      </c>
      <c r="I21" s="18">
        <f>[17]Setembro!$C$12</f>
        <v>35.5</v>
      </c>
      <c r="J21" s="18">
        <f>[17]Setembro!$C$13</f>
        <v>33.200000000000003</v>
      </c>
      <c r="K21" s="18">
        <f>[17]Setembro!$C$14</f>
        <v>34.9</v>
      </c>
      <c r="L21" s="18">
        <f>[17]Setembro!$C$15</f>
        <v>35.200000000000003</v>
      </c>
      <c r="M21" s="18">
        <f>[17]Setembro!$C$16</f>
        <v>35.799999999999997</v>
      </c>
      <c r="N21" s="18">
        <f>[17]Setembro!$C$17</f>
        <v>35.4</v>
      </c>
      <c r="O21" s="18">
        <f>[17]Setembro!$C$18</f>
        <v>36.200000000000003</v>
      </c>
      <c r="P21" s="18">
        <f>[17]Setembro!$C$19</f>
        <v>34.4</v>
      </c>
      <c r="Q21" s="18">
        <f>[17]Setembro!$C$20</f>
        <v>31.2</v>
      </c>
      <c r="R21" s="18">
        <f>[17]Setembro!$C$21</f>
        <v>21.7</v>
      </c>
      <c r="S21" s="18">
        <f>[17]Setembro!$C$22</f>
        <v>23.4</v>
      </c>
      <c r="T21" s="18">
        <f>[17]Setembro!$C$23</f>
        <v>28.6</v>
      </c>
      <c r="U21" s="18">
        <f>[17]Setembro!$C$24</f>
        <v>36.6</v>
      </c>
      <c r="V21" s="18">
        <f>[17]Setembro!$C$25</f>
        <v>36.799999999999997</v>
      </c>
      <c r="W21" s="18">
        <f>[17]Setembro!$C$26</f>
        <v>36.4</v>
      </c>
      <c r="X21" s="18">
        <f>[17]Setembro!$C$27</f>
        <v>21.5</v>
      </c>
      <c r="Y21" s="18">
        <f>[17]Setembro!$C$28</f>
        <v>20.5</v>
      </c>
      <c r="Z21" s="18">
        <f>[17]Setembro!$C$29</f>
        <v>23.7</v>
      </c>
      <c r="AA21" s="18">
        <f>[17]Setembro!$C$30</f>
        <v>29</v>
      </c>
      <c r="AB21" s="18">
        <f>[17]Setembro!$C$31</f>
        <v>22.3</v>
      </c>
      <c r="AC21" s="53" t="str">
        <f>[17]Setembro!$C$32</f>
        <v>*</v>
      </c>
      <c r="AD21" s="53" t="str">
        <f>[17]Setembro!$C$33</f>
        <v>*</v>
      </c>
      <c r="AE21" s="53" t="str">
        <f>[17]Setembro!$C$34</f>
        <v>*</v>
      </c>
      <c r="AF21" s="36">
        <f t="shared" si="6"/>
        <v>36.799999999999997</v>
      </c>
      <c r="AG21" s="37">
        <f t="shared" si="7"/>
        <v>30.640740740740739</v>
      </c>
    </row>
    <row r="22" spans="1:33" ht="17.100000000000001" customHeight="1" x14ac:dyDescent="0.2">
      <c r="A22" s="16" t="s">
        <v>12</v>
      </c>
      <c r="B22" s="18">
        <f>[18]Setembro!$C$5</f>
        <v>35.9</v>
      </c>
      <c r="C22" s="18">
        <f>[18]Setembro!$C$6</f>
        <v>29.2</v>
      </c>
      <c r="D22" s="18">
        <f>[18]Setembro!$C$7</f>
        <v>25.4</v>
      </c>
      <c r="E22" s="18">
        <f>[18]Setembro!$C$8</f>
        <v>30.6</v>
      </c>
      <c r="F22" s="18">
        <f>[18]Setembro!$C$9</f>
        <v>32.6</v>
      </c>
      <c r="G22" s="18">
        <f>[18]Setembro!$C$10</f>
        <v>34.9</v>
      </c>
      <c r="H22" s="18">
        <f>[18]Setembro!$C$11</f>
        <v>35.200000000000003</v>
      </c>
      <c r="I22" s="18">
        <f>[18]Setembro!$C$12</f>
        <v>35.200000000000003</v>
      </c>
      <c r="J22" s="18">
        <f>[18]Setembro!$C$13</f>
        <v>35.6</v>
      </c>
      <c r="K22" s="18">
        <f>[18]Setembro!$C$14</f>
        <v>37.4</v>
      </c>
      <c r="L22" s="18">
        <f>[18]Setembro!$C$15</f>
        <v>36.9</v>
      </c>
      <c r="M22" s="18">
        <f>[18]Setembro!$C$16</f>
        <v>36.6</v>
      </c>
      <c r="N22" s="18">
        <f>[18]Setembro!$C$17</f>
        <v>36.5</v>
      </c>
      <c r="O22" s="18">
        <f>[18]Setembro!$C$18</f>
        <v>36.1</v>
      </c>
      <c r="P22" s="18">
        <f>[18]Setembro!$C$19</f>
        <v>34.299999999999997</v>
      </c>
      <c r="Q22" s="18">
        <f>[18]Setembro!$C$20</f>
        <v>31.4</v>
      </c>
      <c r="R22" s="18">
        <f>[18]Setembro!$C$21</f>
        <v>26.8</v>
      </c>
      <c r="S22" s="18">
        <f>[18]Setembro!$C$22</f>
        <v>22.6</v>
      </c>
      <c r="T22" s="18">
        <f>[18]Setembro!$C$23</f>
        <v>32</v>
      </c>
      <c r="U22" s="18">
        <f>[18]Setembro!$C$24</f>
        <v>36.5</v>
      </c>
      <c r="V22" s="18">
        <f>[18]Setembro!$C$25</f>
        <v>38</v>
      </c>
      <c r="W22" s="18">
        <f>[18]Setembro!$C$26</f>
        <v>37.700000000000003</v>
      </c>
      <c r="X22" s="18">
        <f>[18]Setembro!$C$27</f>
        <v>24.5</v>
      </c>
      <c r="Y22" s="18">
        <f>[18]Setembro!$C$28</f>
        <v>22.2</v>
      </c>
      <c r="Z22" s="18">
        <f>[18]Setembro!$C$29</f>
        <v>24.6</v>
      </c>
      <c r="AA22" s="18">
        <f>[18]Setembro!$C$30</f>
        <v>30.8</v>
      </c>
      <c r="AB22" s="18">
        <f>[18]Setembro!$C$31</f>
        <v>36.299999999999997</v>
      </c>
      <c r="AC22" s="18">
        <f>[18]Setembro!$C$32</f>
        <v>37.6</v>
      </c>
      <c r="AD22" s="18">
        <f>[18]Setembro!$C$33</f>
        <v>35.4</v>
      </c>
      <c r="AE22" s="18">
        <f>[18]Setembro!$C$34</f>
        <v>31.4</v>
      </c>
      <c r="AF22" s="36">
        <f t="shared" si="6"/>
        <v>38</v>
      </c>
      <c r="AG22" s="37">
        <f t="shared" si="7"/>
        <v>32.673333333333332</v>
      </c>
    </row>
    <row r="23" spans="1:33" ht="17.100000000000001" customHeight="1" x14ac:dyDescent="0.2">
      <c r="A23" s="16" t="s">
        <v>13</v>
      </c>
      <c r="B23" s="18">
        <f>[19]Setembro!$C$5</f>
        <v>37.6</v>
      </c>
      <c r="C23" s="18">
        <f>[19]Setembro!$C$6</f>
        <v>36.1</v>
      </c>
      <c r="D23" s="18">
        <f>[19]Setembro!$C$7</f>
        <v>23.6</v>
      </c>
      <c r="E23" s="18">
        <f>[19]Setembro!$C$8</f>
        <v>30.9</v>
      </c>
      <c r="F23" s="18">
        <f>[19]Setembro!$C$9</f>
        <v>35.1</v>
      </c>
      <c r="G23" s="18">
        <f>[19]Setembro!$C$10</f>
        <v>37.6</v>
      </c>
      <c r="H23" s="18">
        <f>[19]Setembro!$C$11</f>
        <v>35.6</v>
      </c>
      <c r="I23" s="18">
        <f>[19]Setembro!$C$12</f>
        <v>37</v>
      </c>
      <c r="J23" s="18">
        <f>[19]Setembro!$C$13</f>
        <v>37.1</v>
      </c>
      <c r="K23" s="18">
        <f>[19]Setembro!$C$14</f>
        <v>38.6</v>
      </c>
      <c r="L23" s="18">
        <f>[19]Setembro!$C$15</f>
        <v>37.5</v>
      </c>
      <c r="M23" s="18">
        <f>[19]Setembro!$C$16</f>
        <v>37.4</v>
      </c>
      <c r="N23" s="18">
        <f>[19]Setembro!$C$17</f>
        <v>37.299999999999997</v>
      </c>
      <c r="O23" s="18">
        <f>[19]Setembro!$C$18</f>
        <v>36.1</v>
      </c>
      <c r="P23" s="18">
        <f>[19]Setembro!$C$19</f>
        <v>36</v>
      </c>
      <c r="Q23" s="18">
        <f>[19]Setembro!$C$20</f>
        <v>31.1</v>
      </c>
      <c r="R23" s="18">
        <f>[19]Setembro!$C$21</f>
        <v>25.6</v>
      </c>
      <c r="S23" s="18">
        <f>[19]Setembro!$C$22</f>
        <v>25.4</v>
      </c>
      <c r="T23" s="18">
        <f>[19]Setembro!$C$23</f>
        <v>33.4</v>
      </c>
      <c r="U23" s="18">
        <f>[19]Setembro!$C$24</f>
        <v>38.200000000000003</v>
      </c>
      <c r="V23" s="18">
        <f>[19]Setembro!$C$25</f>
        <v>37.799999999999997</v>
      </c>
      <c r="W23" s="18">
        <f>[19]Setembro!$C$26</f>
        <v>37.4</v>
      </c>
      <c r="X23" s="18">
        <f>[19]Setembro!$C$27</f>
        <v>23.4</v>
      </c>
      <c r="Y23" s="18">
        <f>[19]Setembro!$C$28</f>
        <v>23.7</v>
      </c>
      <c r="Z23" s="18">
        <f>[19]Setembro!$C$29</f>
        <v>25.1</v>
      </c>
      <c r="AA23" s="18">
        <f>[19]Setembro!$C$30</f>
        <v>33</v>
      </c>
      <c r="AB23" s="18">
        <f>[19]Setembro!$C$31</f>
        <v>37.6</v>
      </c>
      <c r="AC23" s="18">
        <f>[19]Setembro!$C$32</f>
        <v>38.799999999999997</v>
      </c>
      <c r="AD23" s="18">
        <f>[19]Setembro!$C$33</f>
        <v>37.299999999999997</v>
      </c>
      <c r="AE23" s="18">
        <f>[19]Setembro!$C$34</f>
        <v>31.2</v>
      </c>
      <c r="AF23" s="36">
        <f t="shared" si="6"/>
        <v>38.799999999999997</v>
      </c>
      <c r="AG23" s="37">
        <f t="shared" si="7"/>
        <v>33.75</v>
      </c>
    </row>
    <row r="24" spans="1:33" ht="17.100000000000001" customHeight="1" x14ac:dyDescent="0.2">
      <c r="A24" s="16" t="s">
        <v>14</v>
      </c>
      <c r="B24" s="18">
        <f>[20]Setembro!$C$5</f>
        <v>35.9</v>
      </c>
      <c r="C24" s="18">
        <f>[20]Setembro!$C$6</f>
        <v>36.700000000000003</v>
      </c>
      <c r="D24" s="18">
        <f>[20]Setembro!$C$7</f>
        <v>26.4</v>
      </c>
      <c r="E24" s="18">
        <f>[20]Setembro!$C$8</f>
        <v>28.9</v>
      </c>
      <c r="F24" s="18">
        <f>[20]Setembro!$C$9</f>
        <v>30.9</v>
      </c>
      <c r="G24" s="18">
        <f>[20]Setembro!$C$10</f>
        <v>33.799999999999997</v>
      </c>
      <c r="H24" s="18">
        <f>[20]Setembro!$C$11</f>
        <v>33.4</v>
      </c>
      <c r="I24" s="18">
        <f>[20]Setembro!$C$12</f>
        <v>34.200000000000003</v>
      </c>
      <c r="J24" s="18">
        <f>[20]Setembro!$C$13</f>
        <v>35.200000000000003</v>
      </c>
      <c r="K24" s="18">
        <f>[20]Setembro!$C$14</f>
        <v>35.200000000000003</v>
      </c>
      <c r="L24" s="18">
        <f>[20]Setembro!$C$15</f>
        <v>34.4</v>
      </c>
      <c r="M24" s="18">
        <f>[20]Setembro!$C$16</f>
        <v>33.6</v>
      </c>
      <c r="N24" s="18">
        <f>[20]Setembro!$C$17</f>
        <v>33.9</v>
      </c>
      <c r="O24" s="18">
        <f>[20]Setembro!$C$18</f>
        <v>34.6</v>
      </c>
      <c r="P24" s="18">
        <f>[20]Setembro!$C$19</f>
        <v>37.299999999999997</v>
      </c>
      <c r="Q24" s="18">
        <f>[20]Setembro!$C$20</f>
        <v>39</v>
      </c>
      <c r="R24" s="18">
        <f>[20]Setembro!$C$21</f>
        <v>29.7</v>
      </c>
      <c r="S24" s="18">
        <f>[20]Setembro!$C$22</f>
        <v>27.6</v>
      </c>
      <c r="T24" s="18">
        <f>[20]Setembro!$C$23</f>
        <v>32.200000000000003</v>
      </c>
      <c r="U24" s="18">
        <f>[20]Setembro!$C$24</f>
        <v>36.9</v>
      </c>
      <c r="V24" s="18">
        <f>[20]Setembro!$C$25</f>
        <v>38.299999999999997</v>
      </c>
      <c r="W24" s="18">
        <f>[20]Setembro!$C$26</f>
        <v>38.1</v>
      </c>
      <c r="X24" s="18">
        <f>[20]Setembro!$C$27</f>
        <v>31.4</v>
      </c>
      <c r="Y24" s="18">
        <f>[20]Setembro!$C$28</f>
        <v>23</v>
      </c>
      <c r="Z24" s="18">
        <f>[20]Setembro!$C$29</f>
        <v>25.6</v>
      </c>
      <c r="AA24" s="18">
        <f>[20]Setembro!$C$30</f>
        <v>29.4</v>
      </c>
      <c r="AB24" s="18">
        <f>[20]Setembro!$C$31</f>
        <v>33.799999999999997</v>
      </c>
      <c r="AC24" s="18">
        <f>[20]Setembro!$C$32</f>
        <v>37.9</v>
      </c>
      <c r="AD24" s="18">
        <f>[20]Setembro!$C$33</f>
        <v>30.3</v>
      </c>
      <c r="AE24" s="18">
        <f>[20]Setembro!$C$34</f>
        <v>29.8</v>
      </c>
      <c r="AF24" s="36">
        <f t="shared" si="6"/>
        <v>39</v>
      </c>
      <c r="AG24" s="37">
        <f t="shared" si="7"/>
        <v>32.913333333333334</v>
      </c>
    </row>
    <row r="25" spans="1:33" ht="17.100000000000001" customHeight="1" x14ac:dyDescent="0.2">
      <c r="A25" s="16" t="s">
        <v>15</v>
      </c>
      <c r="B25" s="18">
        <f>[21]Setembro!$C$5</f>
        <v>33.299999999999997</v>
      </c>
      <c r="C25" s="18">
        <f>[21]Setembro!$C$6</f>
        <v>22.4</v>
      </c>
      <c r="D25" s="18">
        <f>[21]Setembro!$C$7</f>
        <v>26.7</v>
      </c>
      <c r="E25" s="18">
        <f>[21]Setembro!$C$8</f>
        <v>26.9</v>
      </c>
      <c r="F25" s="18">
        <f>[21]Setembro!$C$9</f>
        <v>29</v>
      </c>
      <c r="G25" s="18">
        <f>[21]Setembro!$C$10</f>
        <v>30.6</v>
      </c>
      <c r="H25" s="18">
        <f>[21]Setembro!$C$11</f>
        <v>32.1</v>
      </c>
      <c r="I25" s="18">
        <f>[21]Setembro!$C$12</f>
        <v>29.1</v>
      </c>
      <c r="J25" s="18">
        <f>[21]Setembro!$C$13</f>
        <v>32.299999999999997</v>
      </c>
      <c r="K25" s="18">
        <f>[21]Setembro!$C$14</f>
        <v>33.299999999999997</v>
      </c>
      <c r="L25" s="18">
        <f>[21]Setembro!$C$15</f>
        <v>33</v>
      </c>
      <c r="M25" s="18">
        <f>[21]Setembro!$C$16</f>
        <v>33.9</v>
      </c>
      <c r="N25" s="18">
        <f>[21]Setembro!$C$17</f>
        <v>33.5</v>
      </c>
      <c r="O25" s="18">
        <f>[21]Setembro!$C$18</f>
        <v>34.1</v>
      </c>
      <c r="P25" s="18">
        <f>[21]Setembro!$C$19</f>
        <v>31.4</v>
      </c>
      <c r="Q25" s="18">
        <f>[21]Setembro!$C$20</f>
        <v>23.5</v>
      </c>
      <c r="R25" s="18">
        <f>[21]Setembro!$C$21</f>
        <v>13</v>
      </c>
      <c r="S25" s="18">
        <f>[21]Setembro!$C$22</f>
        <v>21.7</v>
      </c>
      <c r="T25" s="18">
        <f>[21]Setembro!$C$23</f>
        <v>26.3</v>
      </c>
      <c r="U25" s="18">
        <f>[21]Setembro!$C$24</f>
        <v>33.4</v>
      </c>
      <c r="V25" s="18">
        <f>[21]Setembro!$C$25</f>
        <v>35.200000000000003</v>
      </c>
      <c r="W25" s="18">
        <f>[21]Setembro!$C$26</f>
        <v>32.1</v>
      </c>
      <c r="X25" s="18">
        <f>[21]Setembro!$C$27</f>
        <v>15.6</v>
      </c>
      <c r="Y25" s="18">
        <f>[21]Setembro!$C$28</f>
        <v>16.7</v>
      </c>
      <c r="Z25" s="18">
        <f>[21]Setembro!$C$29</f>
        <v>21.9</v>
      </c>
      <c r="AA25" s="18">
        <f>[21]Setembro!$C$30</f>
        <v>26.5</v>
      </c>
      <c r="AB25" s="18">
        <f>[21]Setembro!$C$31</f>
        <v>31.2</v>
      </c>
      <c r="AC25" s="18">
        <f>[21]Setembro!$C$32</f>
        <v>33.299999999999997</v>
      </c>
      <c r="AD25" s="18">
        <f>[21]Setembro!$C$33</f>
        <v>29.7</v>
      </c>
      <c r="AE25" s="18">
        <f>[21]Setembro!$C$34</f>
        <v>24.3</v>
      </c>
      <c r="AF25" s="36">
        <f t="shared" si="6"/>
        <v>35.200000000000003</v>
      </c>
      <c r="AG25" s="37">
        <f t="shared" si="7"/>
        <v>28.2</v>
      </c>
    </row>
    <row r="26" spans="1:33" ht="17.100000000000001" customHeight="1" x14ac:dyDescent="0.2">
      <c r="A26" s="16" t="s">
        <v>16</v>
      </c>
      <c r="B26" s="18">
        <f>[22]Setembro!$C$5</f>
        <v>37.799999999999997</v>
      </c>
      <c r="C26" s="18">
        <f>[22]Setembro!$C$6</f>
        <v>33.6</v>
      </c>
      <c r="D26" s="18">
        <f>[22]Setembro!$C$7</f>
        <v>31.8</v>
      </c>
      <c r="E26" s="18">
        <f>[22]Setembro!$C$8</f>
        <v>29.8</v>
      </c>
      <c r="F26" s="18">
        <f>[22]Setembro!$C$9</f>
        <v>34.6</v>
      </c>
      <c r="G26" s="18">
        <f>[22]Setembro!$C$10</f>
        <v>36.9</v>
      </c>
      <c r="H26" s="18">
        <f>[22]Setembro!$C$11</f>
        <v>37.4</v>
      </c>
      <c r="I26" s="18">
        <f>[22]Setembro!$C$12</f>
        <v>33.4</v>
      </c>
      <c r="J26" s="18">
        <f>[22]Setembro!$C$13</f>
        <v>35.6</v>
      </c>
      <c r="K26" s="18">
        <f>[22]Setembro!$C$14</f>
        <v>39</v>
      </c>
      <c r="L26" s="18">
        <f>[22]Setembro!$C$15</f>
        <v>38.4</v>
      </c>
      <c r="M26" s="18">
        <f>[22]Setembro!$C$16</f>
        <v>37.5</v>
      </c>
      <c r="N26" s="18">
        <f>[22]Setembro!$C$17</f>
        <v>37.799999999999997</v>
      </c>
      <c r="O26" s="18">
        <f>[22]Setembro!$C$18</f>
        <v>30.9</v>
      </c>
      <c r="P26" s="18">
        <f>[22]Setembro!$C$19</f>
        <v>30.8</v>
      </c>
      <c r="Q26" s="18">
        <f>[22]Setembro!$C$20</f>
        <v>26.1</v>
      </c>
      <c r="R26" s="18">
        <f>[22]Setembro!$C$21</f>
        <v>18.100000000000001</v>
      </c>
      <c r="S26" s="18">
        <f>[22]Setembro!$C$22</f>
        <v>24.4</v>
      </c>
      <c r="T26" s="18">
        <f>[22]Setembro!$C$23</f>
        <v>29.8</v>
      </c>
      <c r="U26" s="18">
        <f>[22]Setembro!$C$24</f>
        <v>37.200000000000003</v>
      </c>
      <c r="V26" s="18">
        <f>[22]Setembro!$C$25</f>
        <v>39.799999999999997</v>
      </c>
      <c r="W26" s="18">
        <f>[22]Setembro!$C$26</f>
        <v>35.700000000000003</v>
      </c>
      <c r="X26" s="18">
        <f>[22]Setembro!$C$27</f>
        <v>20</v>
      </c>
      <c r="Y26" s="18">
        <f>[22]Setembro!$C$28</f>
        <v>22.2</v>
      </c>
      <c r="Z26" s="18">
        <f>[22]Setembro!$C$29</f>
        <v>24.8</v>
      </c>
      <c r="AA26" s="18">
        <f>[22]Setembro!$C$30</f>
        <v>31.5</v>
      </c>
      <c r="AB26" s="18">
        <f>[22]Setembro!$C$31</f>
        <v>37.1</v>
      </c>
      <c r="AC26" s="18">
        <f>[22]Setembro!$C$32</f>
        <v>38.700000000000003</v>
      </c>
      <c r="AD26" s="18">
        <f>[22]Setembro!$C$33</f>
        <v>34.200000000000003</v>
      </c>
      <c r="AE26" s="18">
        <f>[22]Setembro!$C$34</f>
        <v>28.5</v>
      </c>
      <c r="AF26" s="36">
        <f t="shared" si="6"/>
        <v>39.799999999999997</v>
      </c>
      <c r="AG26" s="37">
        <f t="shared" si="7"/>
        <v>32.446666666666673</v>
      </c>
    </row>
    <row r="27" spans="1:33" ht="17.100000000000001" customHeight="1" x14ac:dyDescent="0.2">
      <c r="A27" s="16" t="s">
        <v>17</v>
      </c>
      <c r="B27" s="18">
        <f>[23]Setembro!$C$5</f>
        <v>37.9</v>
      </c>
      <c r="C27" s="18">
        <f>[23]Setembro!$C$6</f>
        <v>22.2</v>
      </c>
      <c r="D27" s="18">
        <f>[23]Setembro!$C$7</f>
        <v>27.3</v>
      </c>
      <c r="E27" s="18">
        <f>[23]Setembro!$C$8</f>
        <v>29.9</v>
      </c>
      <c r="F27" s="18">
        <f>[23]Setembro!$C$9</f>
        <v>31</v>
      </c>
      <c r="G27" s="18">
        <f>[23]Setembro!$C$10</f>
        <v>33.700000000000003</v>
      </c>
      <c r="H27" s="18">
        <f>[23]Setembro!$C$11</f>
        <v>35.5</v>
      </c>
      <c r="I27" s="18">
        <f>[23]Setembro!$C$12</f>
        <v>37</v>
      </c>
      <c r="J27" s="18">
        <f>[23]Setembro!$C$13</f>
        <v>34.799999999999997</v>
      </c>
      <c r="K27" s="18">
        <f>[23]Setembro!$C$14</f>
        <v>36</v>
      </c>
      <c r="L27" s="18">
        <f>[23]Setembro!$C$15</f>
        <v>36.5</v>
      </c>
      <c r="M27" s="18">
        <f>[23]Setembro!$C$16</f>
        <v>36</v>
      </c>
      <c r="N27" s="18">
        <f>[23]Setembro!$C$17</f>
        <v>36.6</v>
      </c>
      <c r="O27" s="18">
        <f>[23]Setembro!$C$18</f>
        <v>37</v>
      </c>
      <c r="P27" s="18">
        <f>[23]Setembro!$C$19</f>
        <v>36</v>
      </c>
      <c r="Q27" s="18">
        <f>[23]Setembro!$C$20</f>
        <v>32.5</v>
      </c>
      <c r="R27" s="18">
        <f>[23]Setembro!$C$21</f>
        <v>21.3</v>
      </c>
      <c r="S27" s="18">
        <f>[23]Setembro!$C$22</f>
        <v>22.9</v>
      </c>
      <c r="T27" s="18">
        <f>[23]Setembro!$C$23</f>
        <v>29.7</v>
      </c>
      <c r="U27" s="18">
        <f>[23]Setembro!$C$24</f>
        <v>38.200000000000003</v>
      </c>
      <c r="V27" s="18">
        <f>[23]Setembro!$C$25</f>
        <v>37.700000000000003</v>
      </c>
      <c r="W27" s="18">
        <f>[23]Setembro!$C$26</f>
        <v>36.5</v>
      </c>
      <c r="X27" s="18">
        <f>[23]Setembro!$C$27</f>
        <v>22.7</v>
      </c>
      <c r="Y27" s="18">
        <f>[23]Setembro!$C$28</f>
        <v>21</v>
      </c>
      <c r="Z27" s="18">
        <f>[23]Setembro!$C$29</f>
        <v>24</v>
      </c>
      <c r="AA27" s="18">
        <f>[23]Setembro!$C$30</f>
        <v>28.9</v>
      </c>
      <c r="AB27" s="18">
        <f>[23]Setembro!$C$31</f>
        <v>21.9</v>
      </c>
      <c r="AC27" s="53" t="str">
        <f>[23]Setembro!$C$32</f>
        <v>*</v>
      </c>
      <c r="AD27" s="53" t="str">
        <f>[23]Setembro!$C$33</f>
        <v>*</v>
      </c>
      <c r="AE27" s="53" t="str">
        <f>[23]Setembro!$C$34</f>
        <v>*</v>
      </c>
      <c r="AF27" s="36">
        <f t="shared" si="6"/>
        <v>38.200000000000003</v>
      </c>
      <c r="AG27" s="37">
        <f t="shared" si="7"/>
        <v>31.285185185185192</v>
      </c>
    </row>
    <row r="28" spans="1:33" ht="17.100000000000001" customHeight="1" x14ac:dyDescent="0.2">
      <c r="A28" s="16" t="s">
        <v>18</v>
      </c>
      <c r="B28" s="18">
        <f>[24]Setembro!$C$5</f>
        <v>34.700000000000003</v>
      </c>
      <c r="C28" s="18">
        <f>[24]Setembro!$C$6</f>
        <v>28.8</v>
      </c>
      <c r="D28" s="53" t="str">
        <f>[24]Setembro!$C$7</f>
        <v>*</v>
      </c>
      <c r="E28" s="18">
        <f>[24]Setembro!$C$8</f>
        <v>27.8</v>
      </c>
      <c r="F28" s="18">
        <f>[24]Setembro!$C$9</f>
        <v>30.6</v>
      </c>
      <c r="G28" s="18">
        <f>[24]Setembro!$C$10</f>
        <v>33.1</v>
      </c>
      <c r="H28" s="18">
        <f>[24]Setembro!$C$11</f>
        <v>33.299999999999997</v>
      </c>
      <c r="I28" s="18">
        <f>[24]Setembro!$C$12</f>
        <v>33.700000000000003</v>
      </c>
      <c r="J28" s="18">
        <f>[24]Setembro!$C$13</f>
        <v>33.6</v>
      </c>
      <c r="K28" s="18">
        <f>[24]Setembro!$C$14</f>
        <v>34.200000000000003</v>
      </c>
      <c r="L28" s="18">
        <f>[24]Setembro!$C$15</f>
        <v>33.700000000000003</v>
      </c>
      <c r="M28" s="18">
        <f>[24]Setembro!$C$16</f>
        <v>33.5</v>
      </c>
      <c r="N28" s="18">
        <f>[24]Setembro!$C$17</f>
        <v>34.299999999999997</v>
      </c>
      <c r="O28" s="18">
        <f>[24]Setembro!$C$18</f>
        <v>34.4</v>
      </c>
      <c r="P28" s="18">
        <f>[24]Setembro!$C$19</f>
        <v>35.200000000000003</v>
      </c>
      <c r="Q28" s="18">
        <f>[24]Setembro!$C$20</f>
        <v>33.799999999999997</v>
      </c>
      <c r="R28" s="18">
        <f>[24]Setembro!$C$21</f>
        <v>23.2</v>
      </c>
      <c r="S28" s="18">
        <f>[24]Setembro!$C$22</f>
        <v>27.6</v>
      </c>
      <c r="T28" s="18">
        <f>[24]Setembro!$C$23</f>
        <v>31.4</v>
      </c>
      <c r="U28" s="18">
        <f>[24]Setembro!$C$24</f>
        <v>34.700000000000003</v>
      </c>
      <c r="V28" s="18">
        <f>[24]Setembro!$C$25</f>
        <v>34.9</v>
      </c>
      <c r="W28" s="18">
        <f>[24]Setembro!$C$26</f>
        <v>35</v>
      </c>
      <c r="X28" s="18">
        <f>[24]Setembro!$C$27</f>
        <v>26.7</v>
      </c>
      <c r="Y28" s="18">
        <f>[24]Setembro!$C$28</f>
        <v>21.4</v>
      </c>
      <c r="Z28" s="18">
        <f>[24]Setembro!$C$29</f>
        <v>25.6</v>
      </c>
      <c r="AA28" s="18">
        <f>[24]Setembro!$C$30</f>
        <v>30.7</v>
      </c>
      <c r="AB28" s="18">
        <f>[24]Setembro!$C$31</f>
        <v>35.700000000000003</v>
      </c>
      <c r="AC28" s="18">
        <f>[24]Setembro!$C$32</f>
        <v>37</v>
      </c>
      <c r="AD28" s="18">
        <f>[24]Setembro!$C$33</f>
        <v>29.8</v>
      </c>
      <c r="AE28" s="18">
        <f>[24]Setembro!$C$34</f>
        <v>25.3</v>
      </c>
      <c r="AF28" s="36">
        <f t="shared" si="6"/>
        <v>37</v>
      </c>
      <c r="AG28" s="37">
        <f t="shared" si="7"/>
        <v>31.506896551724139</v>
      </c>
    </row>
    <row r="29" spans="1:33" ht="17.100000000000001" customHeight="1" x14ac:dyDescent="0.2">
      <c r="A29" s="16" t="s">
        <v>19</v>
      </c>
      <c r="B29" s="18">
        <f>[25]Setembro!$C$5</f>
        <v>29.1</v>
      </c>
      <c r="C29" s="18">
        <f>[25]Setembro!$C$6</f>
        <v>21.9</v>
      </c>
      <c r="D29" s="18">
        <f>[25]Setembro!$C$7</f>
        <v>26.9</v>
      </c>
      <c r="E29" s="18">
        <f>[25]Setembro!$C$8</f>
        <v>27</v>
      </c>
      <c r="F29" s="18">
        <f>[25]Setembro!$C$9</f>
        <v>28.4</v>
      </c>
      <c r="G29" s="18">
        <f>[25]Setembro!$C$10</f>
        <v>29.9</v>
      </c>
      <c r="H29" s="18">
        <f>[25]Setembro!$C$11</f>
        <v>32.4</v>
      </c>
      <c r="I29" s="18">
        <f>[25]Setembro!$C$12</f>
        <v>31</v>
      </c>
      <c r="J29" s="18">
        <f>[25]Setembro!$C$13</f>
        <v>33.1</v>
      </c>
      <c r="K29" s="18">
        <f>[25]Setembro!$C$14</f>
        <v>33.1</v>
      </c>
      <c r="L29" s="18">
        <f>[25]Setembro!$C$15</f>
        <v>33.9</v>
      </c>
      <c r="M29" s="18">
        <f>[25]Setembro!$C$16</f>
        <v>34.299999999999997</v>
      </c>
      <c r="N29" s="18">
        <f>[25]Setembro!$C$17</f>
        <v>34.1</v>
      </c>
      <c r="O29" s="18">
        <f>[25]Setembro!$C$18</f>
        <v>34.5</v>
      </c>
      <c r="P29" s="18">
        <f>[25]Setembro!$C$19</f>
        <v>27.7</v>
      </c>
      <c r="Q29" s="18">
        <f>[25]Setembro!$C$20</f>
        <v>20.6</v>
      </c>
      <c r="R29" s="18">
        <f>[25]Setembro!$C$21</f>
        <v>15.5</v>
      </c>
      <c r="S29" s="18">
        <f>[25]Setembro!$C$22</f>
        <v>20.399999999999999</v>
      </c>
      <c r="T29" s="18">
        <f>[25]Setembro!$C$23</f>
        <v>25.9</v>
      </c>
      <c r="U29" s="18">
        <f>[25]Setembro!$C$24</f>
        <v>34.700000000000003</v>
      </c>
      <c r="V29" s="18">
        <f>[25]Setembro!$C$25</f>
        <v>36.1</v>
      </c>
      <c r="W29" s="18">
        <f>[25]Setembro!$C$26</f>
        <v>26.8</v>
      </c>
      <c r="X29" s="18">
        <f>[25]Setembro!$C$27</f>
        <v>16.5</v>
      </c>
      <c r="Y29" s="18">
        <f>[25]Setembro!$C$28</f>
        <v>17.2</v>
      </c>
      <c r="Z29" s="18">
        <f>[25]Setembro!$C$29</f>
        <v>21.2</v>
      </c>
      <c r="AA29" s="18">
        <f>[25]Setembro!$C$30</f>
        <v>25.9</v>
      </c>
      <c r="AB29" s="18">
        <f>[25]Setembro!$C$31</f>
        <v>29.6</v>
      </c>
      <c r="AC29" s="18">
        <f>[25]Setembro!$C$32</f>
        <v>26.9</v>
      </c>
      <c r="AD29" s="18">
        <f>[25]Setembro!$C$33</f>
        <v>26.8</v>
      </c>
      <c r="AE29" s="18">
        <f>[25]Setembro!$C$34</f>
        <v>21.5</v>
      </c>
      <c r="AF29" s="36">
        <f t="shared" si="6"/>
        <v>36.1</v>
      </c>
      <c r="AG29" s="37">
        <f t="shared" si="7"/>
        <v>27.430000000000003</v>
      </c>
    </row>
    <row r="30" spans="1:33" ht="17.100000000000001" customHeight="1" x14ac:dyDescent="0.2">
      <c r="A30" s="16" t="s">
        <v>31</v>
      </c>
      <c r="B30" s="18">
        <f>[26]Setembro!$C$5</f>
        <v>36</v>
      </c>
      <c r="C30" s="18">
        <f>[26]Setembro!$C$6</f>
        <v>27.4</v>
      </c>
      <c r="D30" s="18">
        <f>[26]Setembro!$C$7</f>
        <v>24.7</v>
      </c>
      <c r="E30" s="18">
        <f>[26]Setembro!$C$8</f>
        <v>28.9</v>
      </c>
      <c r="F30" s="18">
        <f>[26]Setembro!$C$9</f>
        <v>31</v>
      </c>
      <c r="G30" s="18">
        <f>[26]Setembro!$C$10</f>
        <v>33.299999999999997</v>
      </c>
      <c r="H30" s="18">
        <f>[26]Setembro!$C$11</f>
        <v>34.799999999999997</v>
      </c>
      <c r="I30" s="18">
        <f>[26]Setembro!$C$12</f>
        <v>35</v>
      </c>
      <c r="J30" s="18">
        <f>[26]Setembro!$C$13</f>
        <v>34.299999999999997</v>
      </c>
      <c r="K30" s="18">
        <f>[26]Setembro!$C$14</f>
        <v>35.200000000000003</v>
      </c>
      <c r="L30" s="18">
        <f>[26]Setembro!$C$15</f>
        <v>35.1</v>
      </c>
      <c r="M30" s="18">
        <f>[26]Setembro!$C$16</f>
        <v>35</v>
      </c>
      <c r="N30" s="18">
        <f>[26]Setembro!$C$17</f>
        <v>35.6</v>
      </c>
      <c r="O30" s="18">
        <f>[26]Setembro!$C$18</f>
        <v>35.5</v>
      </c>
      <c r="P30" s="18">
        <f>[26]Setembro!$C$19</f>
        <v>33.200000000000003</v>
      </c>
      <c r="Q30" s="18">
        <f>[26]Setembro!$C$20</f>
        <v>32.1</v>
      </c>
      <c r="R30" s="18">
        <f>[26]Setembro!$C$21</f>
        <v>24.7</v>
      </c>
      <c r="S30" s="18">
        <f>[26]Setembro!$C$22</f>
        <v>20.9</v>
      </c>
      <c r="T30" s="18">
        <f>[26]Setembro!$C$23</f>
        <v>30</v>
      </c>
      <c r="U30" s="18">
        <f>[26]Setembro!$C$24</f>
        <v>36.1</v>
      </c>
      <c r="V30" s="18">
        <f>[26]Setembro!$C$25</f>
        <v>35.200000000000003</v>
      </c>
      <c r="W30" s="18">
        <f>[26]Setembro!$C$26</f>
        <v>35.200000000000003</v>
      </c>
      <c r="X30" s="18">
        <f>[26]Setembro!$C$27</f>
        <v>23.1</v>
      </c>
      <c r="Y30" s="18">
        <f>[26]Setembro!$C$28</f>
        <v>19.8</v>
      </c>
      <c r="Z30" s="18">
        <f>[26]Setembro!$C$29</f>
        <v>22.5</v>
      </c>
      <c r="AA30" s="18">
        <f>[26]Setembro!$C$30</f>
        <v>28.8</v>
      </c>
      <c r="AB30" s="18">
        <f>[26]Setembro!$C$31</f>
        <v>34</v>
      </c>
      <c r="AC30" s="18">
        <f>[26]Setembro!$C$32</f>
        <v>35.799999999999997</v>
      </c>
      <c r="AD30" s="18">
        <f>[26]Setembro!$C$33</f>
        <v>30.9</v>
      </c>
      <c r="AE30" s="18">
        <f>[26]Setembro!$C$34</f>
        <v>29.3</v>
      </c>
      <c r="AF30" s="36">
        <f t="shared" si="6"/>
        <v>36.1</v>
      </c>
      <c r="AG30" s="37">
        <f t="shared" si="7"/>
        <v>31.113333333333333</v>
      </c>
    </row>
    <row r="31" spans="1:33" ht="17.100000000000001" customHeight="1" x14ac:dyDescent="0.2">
      <c r="A31" s="16" t="s">
        <v>52</v>
      </c>
      <c r="B31" s="18">
        <f>[27]Setembro!$C$5</f>
        <v>34.5</v>
      </c>
      <c r="C31" s="18">
        <f>[27]Setembro!$C$6</f>
        <v>34.200000000000003</v>
      </c>
      <c r="D31" s="18">
        <f>[27]Setembro!$C$7</f>
        <v>25.6</v>
      </c>
      <c r="E31" s="18">
        <f>[27]Setembro!$C$8</f>
        <v>28.4</v>
      </c>
      <c r="F31" s="18">
        <f>[27]Setembro!$C$9</f>
        <v>32.4</v>
      </c>
      <c r="G31" s="18">
        <f>[27]Setembro!$C$10</f>
        <v>35</v>
      </c>
      <c r="H31" s="18">
        <f>[27]Setembro!$C$11</f>
        <v>31.7</v>
      </c>
      <c r="I31" s="18">
        <f>[27]Setembro!$C$12</f>
        <v>34.4</v>
      </c>
      <c r="J31" s="18">
        <f>[27]Setembro!$C$13</f>
        <v>35.799999999999997</v>
      </c>
      <c r="K31" s="18">
        <f>[27]Setembro!$C$14</f>
        <v>34.4</v>
      </c>
      <c r="L31" s="18">
        <f>[27]Setembro!$C$15</f>
        <v>34.6</v>
      </c>
      <c r="M31" s="18">
        <f>[27]Setembro!$C$16</f>
        <v>35</v>
      </c>
      <c r="N31" s="18">
        <f>[27]Setembro!$C$17</f>
        <v>34.6</v>
      </c>
      <c r="O31" s="18">
        <f>[27]Setembro!$C$18</f>
        <v>35.5</v>
      </c>
      <c r="P31" s="18">
        <f>[27]Setembro!$C$19</f>
        <v>35.799999999999997</v>
      </c>
      <c r="Q31" s="18">
        <f>[27]Setembro!$C$20</f>
        <v>35.299999999999997</v>
      </c>
      <c r="R31" s="18">
        <f>[27]Setembro!$C$21</f>
        <v>28.9</v>
      </c>
      <c r="S31" s="18">
        <f>[27]Setembro!$C$22</f>
        <v>30.4</v>
      </c>
      <c r="T31" s="18">
        <f>[27]Setembro!$C$23</f>
        <v>33.299999999999997</v>
      </c>
      <c r="U31" s="18">
        <f>[27]Setembro!$C$24</f>
        <v>35.700000000000003</v>
      </c>
      <c r="V31" s="18">
        <f>[27]Setembro!$C$25</f>
        <v>35.9</v>
      </c>
      <c r="W31" s="18">
        <f>[27]Setembro!$C$26</f>
        <v>36.4</v>
      </c>
      <c r="X31" s="18">
        <f>[27]Setembro!$C$27</f>
        <v>29.4</v>
      </c>
      <c r="Y31" s="18">
        <f>[27]Setembro!$C$28</f>
        <v>20.6</v>
      </c>
      <c r="Z31" s="18">
        <f>[27]Setembro!$C$29</f>
        <v>26.8</v>
      </c>
      <c r="AA31" s="18">
        <f>[27]Setembro!$C$30</f>
        <v>32.9</v>
      </c>
      <c r="AB31" s="18">
        <f>[27]Setembro!$C$31</f>
        <v>37</v>
      </c>
      <c r="AC31" s="18">
        <f>[27]Setembro!$C$32</f>
        <v>37.5</v>
      </c>
      <c r="AD31" s="18">
        <f>[27]Setembro!$C$33</f>
        <v>33.200000000000003</v>
      </c>
      <c r="AE31" s="18">
        <f>[27]Setembro!$C$34</f>
        <v>27.6</v>
      </c>
      <c r="AF31" s="36">
        <f t="shared" ref="AF31" si="8">MAX(B31:AE31)</f>
        <v>37.5</v>
      </c>
      <c r="AG31" s="37">
        <f t="shared" ref="AG31" si="9">AVERAGE(B31:AE31)</f>
        <v>32.76</v>
      </c>
    </row>
    <row r="32" spans="1:33" ht="17.100000000000001" customHeight="1" x14ac:dyDescent="0.2">
      <c r="A32" s="16" t="s">
        <v>20</v>
      </c>
      <c r="B32" s="18">
        <f>[28]Setembro!$C$5</f>
        <v>37</v>
      </c>
      <c r="C32" s="18">
        <f>[28]Setembro!$C$6</f>
        <v>35.200000000000003</v>
      </c>
      <c r="D32" s="18">
        <f>[28]Setembro!$C$7</f>
        <v>27</v>
      </c>
      <c r="E32" s="18">
        <f>[28]Setembro!$C$8</f>
        <v>29.6</v>
      </c>
      <c r="F32" s="18">
        <f>[28]Setembro!$C$9</f>
        <v>31.5</v>
      </c>
      <c r="G32" s="18">
        <f>[28]Setembro!$C$10</f>
        <v>34.1</v>
      </c>
      <c r="H32" s="18">
        <f>[28]Setembro!$C$11</f>
        <v>34.799999999999997</v>
      </c>
      <c r="I32" s="18">
        <f>[28]Setembro!$C$12</f>
        <v>34.700000000000003</v>
      </c>
      <c r="J32" s="18">
        <f>[28]Setembro!$C$13</f>
        <v>35.5</v>
      </c>
      <c r="K32" s="18">
        <f>[28]Setembro!$C$14</f>
        <v>35.9</v>
      </c>
      <c r="L32" s="18">
        <f>[28]Setembro!$C$15</f>
        <v>35</v>
      </c>
      <c r="M32" s="18">
        <f>[28]Setembro!$C$16</f>
        <v>35.200000000000003</v>
      </c>
      <c r="N32" s="18">
        <f>[28]Setembro!$C$17</f>
        <v>35</v>
      </c>
      <c r="O32" s="18">
        <f>[28]Setembro!$C$18</f>
        <v>36</v>
      </c>
      <c r="P32" s="18">
        <f>[28]Setembro!$C$19</f>
        <v>37.200000000000003</v>
      </c>
      <c r="Q32" s="18">
        <f>[28]Setembro!$C$20</f>
        <v>38.1</v>
      </c>
      <c r="R32" s="18">
        <f>[28]Setembro!$C$21</f>
        <v>23.5</v>
      </c>
      <c r="S32" s="18">
        <f>[28]Setembro!$C$22</f>
        <v>26.1</v>
      </c>
      <c r="T32" s="18">
        <f>[28]Setembro!$C$23</f>
        <v>31.9</v>
      </c>
      <c r="U32" s="18">
        <f>[28]Setembro!$C$24</f>
        <v>37.299999999999997</v>
      </c>
      <c r="V32" s="18">
        <f>[28]Setembro!$C$25</f>
        <v>38.4</v>
      </c>
      <c r="W32" s="18">
        <f>[28]Setembro!$C$26</f>
        <v>38.4</v>
      </c>
      <c r="X32" s="18">
        <f>[28]Setembro!$C$27</f>
        <v>33</v>
      </c>
      <c r="Y32" s="18">
        <f>[28]Setembro!$C$28</f>
        <v>22</v>
      </c>
      <c r="Z32" s="18">
        <f>[28]Setembro!$C$29</f>
        <v>25</v>
      </c>
      <c r="AA32" s="18">
        <f>[28]Setembro!$C$30</f>
        <v>29.6</v>
      </c>
      <c r="AB32" s="18">
        <f>[28]Setembro!$C$31</f>
        <v>33.299999999999997</v>
      </c>
      <c r="AC32" s="18">
        <f>[28]Setembro!$C$32</f>
        <v>37.299999999999997</v>
      </c>
      <c r="AD32" s="18">
        <f>[28]Setembro!$C$33</f>
        <v>30.7</v>
      </c>
      <c r="AE32" s="18">
        <f>[28]Setembro!$C$34</f>
        <v>28</v>
      </c>
      <c r="AF32" s="36">
        <f>MAX(B32:AE32)</f>
        <v>38.4</v>
      </c>
      <c r="AG32" s="37">
        <f>AVERAGE(B32:AE32)</f>
        <v>32.876666666666658</v>
      </c>
    </row>
    <row r="33" spans="1:33" s="5" customFormat="1" ht="17.100000000000001" customHeight="1" x14ac:dyDescent="0.2">
      <c r="A33" s="38" t="s">
        <v>33</v>
      </c>
      <c r="B33" s="32">
        <f t="shared" ref="B33:AF33" si="10">MAX(B5:B32)</f>
        <v>38</v>
      </c>
      <c r="C33" s="32">
        <f t="shared" si="10"/>
        <v>37.200000000000003</v>
      </c>
      <c r="D33" s="32">
        <f t="shared" si="10"/>
        <v>31.8</v>
      </c>
      <c r="E33" s="32">
        <f t="shared" si="10"/>
        <v>31.5</v>
      </c>
      <c r="F33" s="32">
        <f t="shared" si="10"/>
        <v>35.1</v>
      </c>
      <c r="G33" s="32">
        <f t="shared" si="10"/>
        <v>37.6</v>
      </c>
      <c r="H33" s="32">
        <f t="shared" si="10"/>
        <v>37.4</v>
      </c>
      <c r="I33" s="32">
        <f t="shared" si="10"/>
        <v>37</v>
      </c>
      <c r="J33" s="32">
        <f t="shared" si="10"/>
        <v>37.1</v>
      </c>
      <c r="K33" s="32">
        <f t="shared" si="10"/>
        <v>39</v>
      </c>
      <c r="L33" s="32">
        <f t="shared" si="10"/>
        <v>38.700000000000003</v>
      </c>
      <c r="M33" s="32">
        <f t="shared" si="10"/>
        <v>37.700000000000003</v>
      </c>
      <c r="N33" s="32">
        <f t="shared" si="10"/>
        <v>38</v>
      </c>
      <c r="O33" s="32">
        <f t="shared" si="10"/>
        <v>38.200000000000003</v>
      </c>
      <c r="P33" s="32">
        <f t="shared" si="10"/>
        <v>38.200000000000003</v>
      </c>
      <c r="Q33" s="32">
        <f t="shared" si="10"/>
        <v>39</v>
      </c>
      <c r="R33" s="32">
        <f t="shared" si="10"/>
        <v>29.8</v>
      </c>
      <c r="S33" s="32">
        <f t="shared" si="10"/>
        <v>31.3</v>
      </c>
      <c r="T33" s="32">
        <f t="shared" si="10"/>
        <v>34.5</v>
      </c>
      <c r="U33" s="32">
        <f t="shared" si="10"/>
        <v>38.4</v>
      </c>
      <c r="V33" s="32">
        <f t="shared" si="10"/>
        <v>39.799999999999997</v>
      </c>
      <c r="W33" s="32">
        <f t="shared" si="10"/>
        <v>38.4</v>
      </c>
      <c r="X33" s="32">
        <f t="shared" si="10"/>
        <v>33</v>
      </c>
      <c r="Y33" s="32">
        <f t="shared" si="10"/>
        <v>24.7</v>
      </c>
      <c r="Z33" s="32">
        <f t="shared" si="10"/>
        <v>28.2</v>
      </c>
      <c r="AA33" s="32">
        <f t="shared" si="10"/>
        <v>33.6</v>
      </c>
      <c r="AB33" s="32">
        <f t="shared" si="10"/>
        <v>37.6</v>
      </c>
      <c r="AC33" s="32">
        <f t="shared" si="10"/>
        <v>39.9</v>
      </c>
      <c r="AD33" s="32">
        <f t="shared" si="10"/>
        <v>37.299999999999997</v>
      </c>
      <c r="AE33" s="32">
        <f t="shared" si="10"/>
        <v>32.4</v>
      </c>
      <c r="AF33" s="36">
        <f t="shared" si="10"/>
        <v>39.9</v>
      </c>
      <c r="AG33" s="37">
        <f>AVERAGE(AG5:AG32)</f>
        <v>31.380100802773217</v>
      </c>
    </row>
    <row r="34" spans="1:33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1"/>
      <c r="AG34" s="14"/>
    </row>
    <row r="35" spans="1:33" x14ac:dyDescent="0.2">
      <c r="C35" s="46"/>
      <c r="D35" s="46" t="s">
        <v>57</v>
      </c>
      <c r="E35" s="46"/>
      <c r="F35" s="46"/>
      <c r="G35" s="46"/>
      <c r="N35" s="2" t="s">
        <v>58</v>
      </c>
      <c r="Y35" s="2" t="s">
        <v>61</v>
      </c>
      <c r="AF35" s="56" t="s">
        <v>70</v>
      </c>
    </row>
    <row r="36" spans="1:33" x14ac:dyDescent="0.2">
      <c r="K36" s="47"/>
      <c r="L36" s="47"/>
      <c r="M36" s="47"/>
      <c r="N36" s="47" t="s">
        <v>59</v>
      </c>
      <c r="O36" s="47"/>
      <c r="P36" s="47"/>
      <c r="Q36" s="47"/>
      <c r="Y36" s="47" t="s">
        <v>62</v>
      </c>
      <c r="Z36" s="47"/>
      <c r="AA36" s="47"/>
    </row>
    <row r="37" spans="1:33" x14ac:dyDescent="0.2">
      <c r="A37" s="56"/>
    </row>
    <row r="40" spans="1:33" x14ac:dyDescent="0.2">
      <c r="AE40" s="2" t="s">
        <v>53</v>
      </c>
    </row>
    <row r="41" spans="1:33" x14ac:dyDescent="0.2">
      <c r="W41" s="2" t="s">
        <v>53</v>
      </c>
    </row>
  </sheetData>
  <mergeCells count="33">
    <mergeCell ref="A2:A4"/>
    <mergeCell ref="B3:B4"/>
    <mergeCell ref="F3:F4"/>
    <mergeCell ref="E3:E4"/>
    <mergeCell ref="O3:O4"/>
    <mergeCell ref="H3:H4"/>
    <mergeCell ref="K3:K4"/>
    <mergeCell ref="C3:C4"/>
    <mergeCell ref="D3:D4"/>
    <mergeCell ref="G3:G4"/>
    <mergeCell ref="I3:I4"/>
    <mergeCell ref="AE3:AE4"/>
    <mergeCell ref="M3:M4"/>
    <mergeCell ref="T3:T4"/>
    <mergeCell ref="L3:L4"/>
    <mergeCell ref="J3:J4"/>
    <mergeCell ref="S3:S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V3:V4"/>
    <mergeCell ref="B2:AG2"/>
    <mergeCell ref="U3:U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workbookViewId="0">
      <selection activeCell="A38" sqref="A38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9" bestFit="1" customWidth="1"/>
    <col min="33" max="33" width="7.28515625" style="1" bestFit="1" customWidth="1"/>
  </cols>
  <sheetData>
    <row r="1" spans="1:33" ht="20.100000000000001" customHeight="1" x14ac:dyDescent="0.2">
      <c r="A1" s="62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3" s="4" customFormat="1" ht="20.100000000000001" customHeight="1" x14ac:dyDescent="0.2">
      <c r="A2" s="61" t="s">
        <v>21</v>
      </c>
      <c r="B2" s="59" t="s">
        <v>60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</row>
    <row r="3" spans="1:33" s="5" customFormat="1" ht="20.100000000000001" customHeight="1" x14ac:dyDescent="0.2">
      <c r="A3" s="61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34" t="s">
        <v>43</v>
      </c>
      <c r="AG3" s="39" t="s">
        <v>40</v>
      </c>
    </row>
    <row r="4" spans="1:33" s="5" customFormat="1" ht="20.100000000000001" customHeight="1" x14ac:dyDescent="0.2">
      <c r="A4" s="61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34" t="s">
        <v>39</v>
      </c>
      <c r="AG4" s="39" t="s">
        <v>42</v>
      </c>
    </row>
    <row r="5" spans="1:33" s="5" customFormat="1" ht="20.100000000000001" customHeight="1" x14ac:dyDescent="0.2">
      <c r="A5" s="16" t="s">
        <v>48</v>
      </c>
      <c r="B5" s="25">
        <f>[1]Setembro!$D$5</f>
        <v>16.2</v>
      </c>
      <c r="C5" s="25">
        <f>[1]Setembro!$D$6</f>
        <v>18.600000000000001</v>
      </c>
      <c r="D5" s="25">
        <f>[1]Setembro!$D$7</f>
        <v>17.8</v>
      </c>
      <c r="E5" s="25">
        <f>[1]Setembro!$D$8</f>
        <v>17.899999999999999</v>
      </c>
      <c r="F5" s="25">
        <f>[1]Setembro!$D$9</f>
        <v>16.5</v>
      </c>
      <c r="G5" s="25">
        <f>[1]Setembro!$D$10</f>
        <v>15.6</v>
      </c>
      <c r="H5" s="25">
        <f>[1]Setembro!$D$11</f>
        <v>16.7</v>
      </c>
      <c r="I5" s="25">
        <f>[1]Setembro!$D$12</f>
        <v>17.600000000000001</v>
      </c>
      <c r="J5" s="25">
        <f>[1]Setembro!$D$13</f>
        <v>16.8</v>
      </c>
      <c r="K5" s="25">
        <f>[1]Setembro!$D$14</f>
        <v>15</v>
      </c>
      <c r="L5" s="25">
        <f>[1]Setembro!$D$15</f>
        <v>14.7</v>
      </c>
      <c r="M5" s="25">
        <f>[1]Setembro!$D$16</f>
        <v>15.1</v>
      </c>
      <c r="N5" s="25">
        <f>[1]Setembro!$D$17</f>
        <v>14.4</v>
      </c>
      <c r="O5" s="25">
        <f>[1]Setembro!$D$18</f>
        <v>16.899999999999999</v>
      </c>
      <c r="P5" s="25">
        <f>[1]Setembro!$D$19</f>
        <v>17.100000000000001</v>
      </c>
      <c r="Q5" s="25">
        <f>[1]Setembro!$D$20</f>
        <v>18.7</v>
      </c>
      <c r="R5" s="25">
        <f>[1]Setembro!$D$21</f>
        <v>15.4</v>
      </c>
      <c r="S5" s="25">
        <f>[1]Setembro!$D$22</f>
        <v>11.7</v>
      </c>
      <c r="T5" s="25">
        <f>[1]Setembro!$D$23</f>
        <v>17</v>
      </c>
      <c r="U5" s="25">
        <f>[1]Setembro!$D$24</f>
        <v>19.899999999999999</v>
      </c>
      <c r="V5" s="25">
        <f>[1]Setembro!$D$25</f>
        <v>22.2</v>
      </c>
      <c r="W5" s="25">
        <f>[1]Setembro!$D$26</f>
        <v>22.1</v>
      </c>
      <c r="X5" s="25">
        <f>[1]Setembro!$D$27</f>
        <v>19</v>
      </c>
      <c r="Y5" s="25">
        <f>[1]Setembro!$D$28</f>
        <v>14.5</v>
      </c>
      <c r="Z5" s="25">
        <f>[1]Setembro!$D$29</f>
        <v>9.6999999999999993</v>
      </c>
      <c r="AA5" s="25">
        <f>[1]Setembro!$D$30</f>
        <v>10.9</v>
      </c>
      <c r="AB5" s="25">
        <f>[1]Setembro!$D$31</f>
        <v>12.6</v>
      </c>
      <c r="AC5" s="25">
        <f>[1]Setembro!$D$32</f>
        <v>17</v>
      </c>
      <c r="AD5" s="25">
        <f>[1]Setembro!$D$33</f>
        <v>18.5</v>
      </c>
      <c r="AE5" s="25">
        <f>[1]Setembro!$D$34</f>
        <v>19.3</v>
      </c>
      <c r="AF5" s="35">
        <f t="shared" ref="AF5:AF13" si="1">MIN(B5:AE5)</f>
        <v>9.6999999999999993</v>
      </c>
      <c r="AG5" s="40">
        <f t="shared" ref="AG5:AG13" si="2">AVERAGE(B5:AE5)</f>
        <v>16.513333333333332</v>
      </c>
    </row>
    <row r="6" spans="1:33" ht="17.100000000000001" customHeight="1" x14ac:dyDescent="0.2">
      <c r="A6" s="16" t="s">
        <v>0</v>
      </c>
      <c r="B6" s="18">
        <f>[2]Setembro!$D$5</f>
        <v>17.5</v>
      </c>
      <c r="C6" s="18">
        <f>[2]Setembro!$D$6</f>
        <v>16.7</v>
      </c>
      <c r="D6" s="18">
        <f>[2]Setembro!$D$7</f>
        <v>15.6</v>
      </c>
      <c r="E6" s="18">
        <f>[2]Setembro!$D$8</f>
        <v>13.6</v>
      </c>
      <c r="F6" s="18">
        <f>[2]Setembro!$D$9</f>
        <v>13.7</v>
      </c>
      <c r="G6" s="18">
        <f>[2]Setembro!$D$10</f>
        <v>14.3</v>
      </c>
      <c r="H6" s="18">
        <f>[2]Setembro!$D$11</f>
        <v>13.3</v>
      </c>
      <c r="I6" s="18">
        <f>[2]Setembro!$D$12</f>
        <v>16.899999999999999</v>
      </c>
      <c r="J6" s="18">
        <f>[2]Setembro!$D$13</f>
        <v>14.3</v>
      </c>
      <c r="K6" s="18">
        <f>[2]Setembro!$D$14</f>
        <v>15</v>
      </c>
      <c r="L6" s="18">
        <f>[2]Setembro!$D$15</f>
        <v>12.6</v>
      </c>
      <c r="M6" s="18">
        <f>[2]Setembro!$D$16</f>
        <v>13.5</v>
      </c>
      <c r="N6" s="18">
        <f>[2]Setembro!$D$17</f>
        <v>14.7</v>
      </c>
      <c r="O6" s="18">
        <f>[2]Setembro!$D$18</f>
        <v>14.4</v>
      </c>
      <c r="P6" s="18">
        <f>[2]Setembro!$D$19</f>
        <v>18.5</v>
      </c>
      <c r="Q6" s="18">
        <f>[2]Setembro!$D$20</f>
        <v>15</v>
      </c>
      <c r="R6" s="18">
        <f>[2]Setembro!$D$21</f>
        <v>10.4</v>
      </c>
      <c r="S6" s="18">
        <f>[2]Setembro!$D$22</f>
        <v>6</v>
      </c>
      <c r="T6" s="18">
        <f>[2]Setembro!$D$23</f>
        <v>11.9</v>
      </c>
      <c r="U6" s="18">
        <f>[2]Setembro!$D$24</f>
        <v>16.8</v>
      </c>
      <c r="V6" s="18">
        <f>[2]Setembro!$D$25</f>
        <v>23.1</v>
      </c>
      <c r="W6" s="18">
        <f>[2]Setembro!$D$26</f>
        <v>18.7</v>
      </c>
      <c r="X6" s="18">
        <f>[2]Setembro!$D$27</f>
        <v>11.7</v>
      </c>
      <c r="Y6" s="18">
        <f>[2]Setembro!$D$28</f>
        <v>10</v>
      </c>
      <c r="Z6" s="18">
        <f>[2]Setembro!$D$29</f>
        <v>1.9</v>
      </c>
      <c r="AA6" s="18">
        <f>[2]Setembro!$D$30</f>
        <v>6</v>
      </c>
      <c r="AB6" s="18">
        <f>[2]Setembro!$D$31</f>
        <v>12.4</v>
      </c>
      <c r="AC6" s="18">
        <f>[2]Setembro!$D$32</f>
        <v>14.6</v>
      </c>
      <c r="AD6" s="18">
        <f>[2]Setembro!$D$33</f>
        <v>16.100000000000001</v>
      </c>
      <c r="AE6" s="18">
        <f>[2]Setembro!$D$34</f>
        <v>15.1</v>
      </c>
      <c r="AF6" s="36">
        <f t="shared" si="1"/>
        <v>1.9</v>
      </c>
      <c r="AG6" s="37">
        <f t="shared" si="2"/>
        <v>13.81</v>
      </c>
    </row>
    <row r="7" spans="1:33" ht="17.100000000000001" customHeight="1" x14ac:dyDescent="0.2">
      <c r="A7" s="16" t="s">
        <v>1</v>
      </c>
      <c r="B7" s="18">
        <f>[3]Setembro!$D$5</f>
        <v>17.5</v>
      </c>
      <c r="C7" s="18">
        <f>[3]Setembro!$D$6</f>
        <v>20</v>
      </c>
      <c r="D7" s="18">
        <f>[3]Setembro!$D$7</f>
        <v>17.100000000000001</v>
      </c>
      <c r="E7" s="18">
        <f>[3]Setembro!$D$8</f>
        <v>17.2</v>
      </c>
      <c r="F7" s="18">
        <f>[3]Setembro!$D$9</f>
        <v>17.8</v>
      </c>
      <c r="G7" s="18">
        <f>[3]Setembro!$D$10</f>
        <v>19.899999999999999</v>
      </c>
      <c r="H7" s="18">
        <f>[3]Setembro!$D$11</f>
        <v>19.100000000000001</v>
      </c>
      <c r="I7" s="18">
        <f>[3]Setembro!$D$12</f>
        <v>20</v>
      </c>
      <c r="J7" s="18">
        <f>[3]Setembro!$D$13</f>
        <v>19.600000000000001</v>
      </c>
      <c r="K7" s="18">
        <f>[3]Setembro!$D$14</f>
        <v>19.2</v>
      </c>
      <c r="L7" s="18">
        <f>[3]Setembro!$D$15</f>
        <v>17.600000000000001</v>
      </c>
      <c r="M7" s="18">
        <f>[3]Setembro!$D$16</f>
        <v>18</v>
      </c>
      <c r="N7" s="18">
        <f>[3]Setembro!$D$17</f>
        <v>17</v>
      </c>
      <c r="O7" s="18">
        <f>[3]Setembro!$D$18</f>
        <v>18.600000000000001</v>
      </c>
      <c r="P7" s="18">
        <f>[3]Setembro!$D$19</f>
        <v>21.7</v>
      </c>
      <c r="Q7" s="18">
        <f>[3]Setembro!$D$20</f>
        <v>22.5</v>
      </c>
      <c r="R7" s="18">
        <f>[3]Setembro!$D$21</f>
        <v>14.4</v>
      </c>
      <c r="S7" s="18">
        <f>[3]Setembro!$D$22</f>
        <v>13.7</v>
      </c>
      <c r="T7" s="18">
        <f>[3]Setembro!$D$23</f>
        <v>16.7</v>
      </c>
      <c r="U7" s="18">
        <f>[3]Setembro!$D$24</f>
        <v>19.100000000000001</v>
      </c>
      <c r="V7" s="18">
        <f>[3]Setembro!$D$25</f>
        <v>21.9</v>
      </c>
      <c r="W7" s="18">
        <f>[3]Setembro!$D$26</f>
        <v>23.1</v>
      </c>
      <c r="X7" s="18">
        <f>[3]Setembro!$D$27</f>
        <v>15.8</v>
      </c>
      <c r="Y7" s="18">
        <f>[3]Setembro!$D$28</f>
        <v>14.1</v>
      </c>
      <c r="Z7" s="18">
        <f>[3]Setembro!$D$29</f>
        <v>8.4</v>
      </c>
      <c r="AA7" s="18">
        <f>[3]Setembro!$D$30</f>
        <v>10.7</v>
      </c>
      <c r="AB7" s="18">
        <f>[3]Setembro!$D$31</f>
        <v>16.7</v>
      </c>
      <c r="AC7" s="18">
        <f>[3]Setembro!$D$32</f>
        <v>20</v>
      </c>
      <c r="AD7" s="18">
        <f>[3]Setembro!$D$33</f>
        <v>23.1</v>
      </c>
      <c r="AE7" s="18">
        <f>[3]Setembro!$D$34</f>
        <v>19</v>
      </c>
      <c r="AF7" s="36">
        <f t="shared" si="1"/>
        <v>8.4</v>
      </c>
      <c r="AG7" s="37">
        <f t="shared" si="2"/>
        <v>17.983333333333331</v>
      </c>
    </row>
    <row r="8" spans="1:33" ht="17.100000000000001" customHeight="1" x14ac:dyDescent="0.2">
      <c r="A8" s="16" t="s">
        <v>55</v>
      </c>
      <c r="B8" s="18">
        <f>[4]Setembro!$D$5</f>
        <v>18.899999999999999</v>
      </c>
      <c r="C8" s="18">
        <f>[4]Setembro!$D$6</f>
        <v>17.7</v>
      </c>
      <c r="D8" s="18">
        <f>[4]Setembro!$D$7</f>
        <v>17.5</v>
      </c>
      <c r="E8" s="18">
        <f>[4]Setembro!$D$8</f>
        <v>18.100000000000001</v>
      </c>
      <c r="F8" s="18">
        <f>[4]Setembro!$D$9</f>
        <v>15.7</v>
      </c>
      <c r="G8" s="18">
        <f>[4]Setembro!$D$10</f>
        <v>15.8</v>
      </c>
      <c r="H8" s="18">
        <f>[4]Setembro!$D$11</f>
        <v>17</v>
      </c>
      <c r="I8" s="18">
        <f>[4]Setembro!$D$12</f>
        <v>18.5</v>
      </c>
      <c r="J8" s="18">
        <f>[4]Setembro!$D$13</f>
        <v>18.2</v>
      </c>
      <c r="K8" s="18">
        <f>[4]Setembro!$D$14</f>
        <v>18.399999999999999</v>
      </c>
      <c r="L8" s="18">
        <f>[4]Setembro!$D$15</f>
        <v>19.899999999999999</v>
      </c>
      <c r="M8" s="18">
        <f>[4]Setembro!$D$16</f>
        <v>20</v>
      </c>
      <c r="N8" s="18">
        <f>[4]Setembro!$D$17</f>
        <v>20.9</v>
      </c>
      <c r="O8" s="18">
        <f>[4]Setembro!$D$18</f>
        <v>17.8</v>
      </c>
      <c r="P8" s="18">
        <f>[4]Setembro!$D$19</f>
        <v>22.3</v>
      </c>
      <c r="Q8" s="18">
        <f>[4]Setembro!$D$20</f>
        <v>21.7</v>
      </c>
      <c r="R8" s="18">
        <f>[4]Setembro!$D$21</f>
        <v>13.2</v>
      </c>
      <c r="S8" s="18">
        <f>[4]Setembro!$D$22</f>
        <v>9.9</v>
      </c>
      <c r="T8" s="18">
        <f>[4]Setembro!$D$23</f>
        <v>16.7</v>
      </c>
      <c r="U8" s="18">
        <f>[4]Setembro!$D$24</f>
        <v>20.5</v>
      </c>
      <c r="V8" s="18">
        <f>[4]Setembro!$D$25</f>
        <v>23.7</v>
      </c>
      <c r="W8" s="18">
        <f>[4]Setembro!$D$26</f>
        <v>23.7</v>
      </c>
      <c r="X8" s="18">
        <f>[4]Setembro!$D$27</f>
        <v>16.600000000000001</v>
      </c>
      <c r="Y8" s="18">
        <f>[4]Setembro!$D$28</f>
        <v>12.8</v>
      </c>
      <c r="Z8" s="18">
        <f>[4]Setembro!$D$29</f>
        <v>7.5</v>
      </c>
      <c r="AA8" s="18">
        <f>[4]Setembro!$D$30</f>
        <v>12.2</v>
      </c>
      <c r="AB8" s="18">
        <f>[4]Setembro!$D$31</f>
        <v>13.2</v>
      </c>
      <c r="AC8" s="18">
        <f>[4]Setembro!$D$32</f>
        <v>16.600000000000001</v>
      </c>
      <c r="AD8" s="18">
        <f>[4]Setembro!$D$33</f>
        <v>17.5</v>
      </c>
      <c r="AE8" s="18">
        <f>[4]Setembro!$D$34</f>
        <v>19.3</v>
      </c>
      <c r="AF8" s="36">
        <f t="shared" ref="AF8" si="3">MIN(B8:AE8)</f>
        <v>7.5</v>
      </c>
      <c r="AG8" s="37">
        <f t="shared" ref="AG8" si="4">AVERAGE(B8:AE8)</f>
        <v>17.393333333333331</v>
      </c>
    </row>
    <row r="9" spans="1:33" ht="17.100000000000001" customHeight="1" x14ac:dyDescent="0.2">
      <c r="A9" s="16" t="s">
        <v>49</v>
      </c>
      <c r="B9" s="18">
        <f>[5]Setembro!$D$5</f>
        <v>18</v>
      </c>
      <c r="C9" s="18">
        <f>[5]Setembro!$D$6</f>
        <v>17.600000000000001</v>
      </c>
      <c r="D9" s="18">
        <f>[5]Setembro!$D$7</f>
        <v>16</v>
      </c>
      <c r="E9" s="18">
        <f>[5]Setembro!$D$8</f>
        <v>16.399999999999999</v>
      </c>
      <c r="F9" s="18">
        <f>[5]Setembro!$D$9</f>
        <v>13.7</v>
      </c>
      <c r="G9" s="18">
        <f>[5]Setembro!$D$10</f>
        <v>14.4</v>
      </c>
      <c r="H9" s="18">
        <f>[5]Setembro!$D$11</f>
        <v>14.6</v>
      </c>
      <c r="I9" s="18">
        <f>[5]Setembro!$D$12</f>
        <v>19.600000000000001</v>
      </c>
      <c r="J9" s="18">
        <f>[5]Setembro!$D$13</f>
        <v>15</v>
      </c>
      <c r="K9" s="18">
        <f>[5]Setembro!$D$14</f>
        <v>14.8</v>
      </c>
      <c r="L9" s="18">
        <f>[5]Setembro!$D$15</f>
        <v>14.6</v>
      </c>
      <c r="M9" s="18">
        <f>[5]Setembro!$D$16</f>
        <v>14.6</v>
      </c>
      <c r="N9" s="18">
        <f>[5]Setembro!$D$17</f>
        <v>15.5</v>
      </c>
      <c r="O9" s="18">
        <f>[5]Setembro!$D$18</f>
        <v>19.5</v>
      </c>
      <c r="P9" s="18">
        <f>[5]Setembro!$D$19</f>
        <v>19</v>
      </c>
      <c r="Q9" s="18">
        <f>[5]Setembro!$D$20</f>
        <v>15.2</v>
      </c>
      <c r="R9" s="18">
        <f>[5]Setembro!$D$21</f>
        <v>11.6</v>
      </c>
      <c r="S9" s="18">
        <f>[5]Setembro!$D$22</f>
        <v>10.4</v>
      </c>
      <c r="T9" s="18">
        <f>[5]Setembro!$D$23</f>
        <v>14.7</v>
      </c>
      <c r="U9" s="18">
        <f>[5]Setembro!$D$24</f>
        <v>14.4</v>
      </c>
      <c r="V9" s="18">
        <f>[5]Setembro!$D$25</f>
        <v>22</v>
      </c>
      <c r="W9" s="18">
        <f>[5]Setembro!$D$26</f>
        <v>17.2</v>
      </c>
      <c r="X9" s="18">
        <f>[5]Setembro!$D$27</f>
        <v>13.2</v>
      </c>
      <c r="Y9" s="18">
        <f>[5]Setembro!$D$28</f>
        <v>12.5</v>
      </c>
      <c r="Z9" s="18">
        <f>[5]Setembro!$D$29</f>
        <v>2.2000000000000002</v>
      </c>
      <c r="AA9" s="18">
        <f>[5]Setembro!$D$30</f>
        <v>5.4</v>
      </c>
      <c r="AB9" s="18">
        <f>[5]Setembro!$D$31</f>
        <v>11.8</v>
      </c>
      <c r="AC9" s="18">
        <f>[5]Setembro!$D$32</f>
        <v>18.899999999999999</v>
      </c>
      <c r="AD9" s="18">
        <f>[5]Setembro!$D$33</f>
        <v>17.8</v>
      </c>
      <c r="AE9" s="18">
        <f>[5]Setembro!$D$34</f>
        <v>14</v>
      </c>
      <c r="AF9" s="36">
        <f t="shared" si="1"/>
        <v>2.2000000000000002</v>
      </c>
      <c r="AG9" s="37">
        <f t="shared" si="2"/>
        <v>14.819999999999997</v>
      </c>
    </row>
    <row r="10" spans="1:33" ht="17.100000000000001" customHeight="1" x14ac:dyDescent="0.2">
      <c r="A10" s="16" t="s">
        <v>2</v>
      </c>
      <c r="B10" s="18">
        <f>[6]Setembro!$D$5</f>
        <v>20.100000000000001</v>
      </c>
      <c r="C10" s="18">
        <f>[6]Setembro!$D$6</f>
        <v>17.3</v>
      </c>
      <c r="D10" s="18">
        <f>[6]Setembro!$D$7</f>
        <v>17.3</v>
      </c>
      <c r="E10" s="18">
        <f>[6]Setembro!$D$8</f>
        <v>14.7</v>
      </c>
      <c r="F10" s="18">
        <f>[6]Setembro!$D$9</f>
        <v>18.100000000000001</v>
      </c>
      <c r="G10" s="18">
        <f>[6]Setembro!$D$10</f>
        <v>19.899999999999999</v>
      </c>
      <c r="H10" s="18">
        <f>[6]Setembro!$D$11</f>
        <v>21.1</v>
      </c>
      <c r="I10" s="18">
        <f>[6]Setembro!$D$12</f>
        <v>18.600000000000001</v>
      </c>
      <c r="J10" s="18">
        <f>[6]Setembro!$D$13</f>
        <v>18.899999999999999</v>
      </c>
      <c r="K10" s="18">
        <f>[6]Setembro!$D$14</f>
        <v>20.9</v>
      </c>
      <c r="L10" s="18">
        <f>[6]Setembro!$D$15</f>
        <v>20.6</v>
      </c>
      <c r="M10" s="18">
        <f>[6]Setembro!$D$16</f>
        <v>23.3</v>
      </c>
      <c r="N10" s="18">
        <f>[6]Setembro!$D$17</f>
        <v>20.8</v>
      </c>
      <c r="O10" s="18">
        <f>[6]Setembro!$D$18</f>
        <v>23.1</v>
      </c>
      <c r="P10" s="18">
        <f>[6]Setembro!$D$19</f>
        <v>19.5</v>
      </c>
      <c r="Q10" s="18">
        <f>[6]Setembro!$D$20</f>
        <v>23</v>
      </c>
      <c r="R10" s="18">
        <f>[6]Setembro!$D$21</f>
        <v>12.4</v>
      </c>
      <c r="S10" s="18">
        <f>[6]Setembro!$D$22</f>
        <v>9.9</v>
      </c>
      <c r="T10" s="18">
        <f>[6]Setembro!$D$23</f>
        <v>16.100000000000001</v>
      </c>
      <c r="U10" s="18">
        <f>[6]Setembro!$D$24</f>
        <v>23.2</v>
      </c>
      <c r="V10" s="18">
        <f>[6]Setembro!$D$25</f>
        <v>24.2</v>
      </c>
      <c r="W10" s="18">
        <f>[6]Setembro!$D$26</f>
        <v>19.399999999999999</v>
      </c>
      <c r="X10" s="18">
        <f>[6]Setembro!$D$27</f>
        <v>14.3</v>
      </c>
      <c r="Y10" s="18">
        <f>[6]Setembro!$D$28</f>
        <v>11.1</v>
      </c>
      <c r="Z10" s="18">
        <f>[6]Setembro!$D$29</f>
        <v>6.9</v>
      </c>
      <c r="AA10" s="18">
        <f>[6]Setembro!$D$30</f>
        <v>14.3</v>
      </c>
      <c r="AB10" s="18">
        <f>[6]Setembro!$D$31</f>
        <v>19.7</v>
      </c>
      <c r="AC10" s="18">
        <f>[6]Setembro!$D$32</f>
        <v>24.1</v>
      </c>
      <c r="AD10" s="18">
        <f>[6]Setembro!$D$33</f>
        <v>17.5</v>
      </c>
      <c r="AE10" s="18">
        <f>[6]Setembro!$D$34</f>
        <v>18.5</v>
      </c>
      <c r="AF10" s="36">
        <f t="shared" si="1"/>
        <v>6.9</v>
      </c>
      <c r="AG10" s="37">
        <f t="shared" si="2"/>
        <v>18.293333333333333</v>
      </c>
    </row>
    <row r="11" spans="1:33" ht="17.100000000000001" customHeight="1" x14ac:dyDescent="0.2">
      <c r="A11" s="16" t="s">
        <v>3</v>
      </c>
      <c r="B11" s="18">
        <f>[7]Setembro!$D$5</f>
        <v>18.8</v>
      </c>
      <c r="C11" s="18">
        <f>[7]Setembro!$D$6</f>
        <v>20.399999999999999</v>
      </c>
      <c r="D11" s="18">
        <f>[7]Setembro!$D$7</f>
        <v>18.2</v>
      </c>
      <c r="E11" s="18">
        <f>[7]Setembro!$D$8</f>
        <v>17.5</v>
      </c>
      <c r="F11" s="18">
        <f>[7]Setembro!$D$9</f>
        <v>15.2</v>
      </c>
      <c r="G11" s="18">
        <f>[7]Setembro!$D$10</f>
        <v>16.8</v>
      </c>
      <c r="H11" s="18">
        <f>[7]Setembro!$D$11</f>
        <v>17.100000000000001</v>
      </c>
      <c r="I11" s="18">
        <f>[7]Setembro!$D$12</f>
        <v>17.5</v>
      </c>
      <c r="J11" s="18">
        <f>[7]Setembro!$D$13</f>
        <v>15.3</v>
      </c>
      <c r="K11" s="18">
        <f>[7]Setembro!$D$14</f>
        <v>14.9</v>
      </c>
      <c r="L11" s="18">
        <f>[7]Setembro!$D$15</f>
        <v>14.5</v>
      </c>
      <c r="M11" s="18">
        <f>[7]Setembro!$D$16</f>
        <v>15.3</v>
      </c>
      <c r="N11" s="18">
        <f>[7]Setembro!$D$17</f>
        <v>14.5</v>
      </c>
      <c r="O11" s="18">
        <f>[7]Setembro!$D$18</f>
        <v>15.6</v>
      </c>
      <c r="P11" s="18">
        <f>[7]Setembro!$D$19</f>
        <v>18</v>
      </c>
      <c r="Q11" s="18">
        <f>[7]Setembro!$D$20</f>
        <v>20.100000000000001</v>
      </c>
      <c r="R11" s="18">
        <f>[7]Setembro!$D$21</f>
        <v>18.399999999999999</v>
      </c>
      <c r="S11" s="18">
        <f>[7]Setembro!$D$22</f>
        <v>15.3</v>
      </c>
      <c r="T11" s="18">
        <f>[7]Setembro!$D$23</f>
        <v>17.8</v>
      </c>
      <c r="U11" s="18">
        <f>[7]Setembro!$D$24</f>
        <v>21.6</v>
      </c>
      <c r="V11" s="18">
        <f>[7]Setembro!$D$25</f>
        <v>20.5</v>
      </c>
      <c r="W11" s="18">
        <f>[7]Setembro!$D$26</f>
        <v>21</v>
      </c>
      <c r="X11" s="18">
        <f>[7]Setembro!$D$27</f>
        <v>20.399999999999999</v>
      </c>
      <c r="Y11" s="18">
        <f>[7]Setembro!$D$28</f>
        <v>16.3</v>
      </c>
      <c r="Z11" s="18">
        <f>[7]Setembro!$D$29</f>
        <v>10.3</v>
      </c>
      <c r="AA11" s="18">
        <f>[7]Setembro!$D$30</f>
        <v>12.8</v>
      </c>
      <c r="AB11" s="18">
        <f>[7]Setembro!$D$31</f>
        <v>15.4</v>
      </c>
      <c r="AC11" s="18">
        <f>[7]Setembro!$D$32</f>
        <v>17.8</v>
      </c>
      <c r="AD11" s="18">
        <f>[7]Setembro!$D$33</f>
        <v>17.8</v>
      </c>
      <c r="AE11" s="18">
        <f>[7]Setembro!$D$34</f>
        <v>19.100000000000001</v>
      </c>
      <c r="AF11" s="36">
        <f t="shared" si="1"/>
        <v>10.3</v>
      </c>
      <c r="AG11" s="37">
        <f t="shared" si="2"/>
        <v>17.14</v>
      </c>
    </row>
    <row r="12" spans="1:33" ht="17.100000000000001" customHeight="1" x14ac:dyDescent="0.2">
      <c r="A12" s="16" t="s">
        <v>4</v>
      </c>
      <c r="B12" s="18">
        <f>[8]Setembro!$D$5</f>
        <v>20.3</v>
      </c>
      <c r="C12" s="18">
        <f>[8]Setembro!$D$6</f>
        <v>17.899999999999999</v>
      </c>
      <c r="D12" s="18">
        <f>[8]Setembro!$D$7</f>
        <v>16</v>
      </c>
      <c r="E12" s="18">
        <f>[8]Setembro!$D$8</f>
        <v>16</v>
      </c>
      <c r="F12" s="18">
        <f>[8]Setembro!$D$9</f>
        <v>13.9</v>
      </c>
      <c r="G12" s="18">
        <f>[8]Setembro!$D$10</f>
        <v>17.2</v>
      </c>
      <c r="H12" s="18">
        <f>[8]Setembro!$D$11</f>
        <v>17.8</v>
      </c>
      <c r="I12" s="18">
        <f>[8]Setembro!$D$12</f>
        <v>16.899999999999999</v>
      </c>
      <c r="J12" s="18">
        <f>[8]Setembro!$D$13</f>
        <v>15.7</v>
      </c>
      <c r="K12" s="18">
        <f>[8]Setembro!$D$14</f>
        <v>19.100000000000001</v>
      </c>
      <c r="L12" s="18">
        <f>[8]Setembro!$D$15</f>
        <v>17.7</v>
      </c>
      <c r="M12" s="18">
        <f>[8]Setembro!$D$16</f>
        <v>18.100000000000001</v>
      </c>
      <c r="N12" s="18">
        <f>[8]Setembro!$D$17</f>
        <v>17.100000000000001</v>
      </c>
      <c r="O12" s="18">
        <f>[8]Setembro!$D$18</f>
        <v>17.8</v>
      </c>
      <c r="P12" s="18">
        <f>[8]Setembro!$D$19</f>
        <v>20.100000000000001</v>
      </c>
      <c r="Q12" s="18">
        <f>[8]Setembro!$D$20</f>
        <v>22.3</v>
      </c>
      <c r="R12" s="18">
        <f>[8]Setembro!$D$21</f>
        <v>15.3</v>
      </c>
      <c r="S12" s="18">
        <f>[8]Setembro!$D$22</f>
        <v>12</v>
      </c>
      <c r="T12" s="18">
        <f>[8]Setembro!$D$23</f>
        <v>15.4</v>
      </c>
      <c r="U12" s="18">
        <f>[8]Setembro!$D$24</f>
        <v>19.8</v>
      </c>
      <c r="V12" s="18">
        <f>[8]Setembro!$D$25</f>
        <v>22.1</v>
      </c>
      <c r="W12" s="18">
        <f>[8]Setembro!$D$26</f>
        <v>21</v>
      </c>
      <c r="X12" s="18">
        <f>[8]Setembro!$D$27</f>
        <v>18</v>
      </c>
      <c r="Y12" s="18">
        <f>[8]Setembro!$D$28</f>
        <v>12.3</v>
      </c>
      <c r="Z12" s="18">
        <f>[8]Setembro!$D$29</f>
        <v>7.5</v>
      </c>
      <c r="AA12" s="18">
        <f>[8]Setembro!$D$30</f>
        <v>13.8</v>
      </c>
      <c r="AB12" s="18">
        <f>[8]Setembro!$D$31</f>
        <v>16.5</v>
      </c>
      <c r="AC12" s="18">
        <f>[8]Setembro!$D$32</f>
        <v>20.100000000000001</v>
      </c>
      <c r="AD12" s="18">
        <f>[8]Setembro!$D$33</f>
        <v>17.2</v>
      </c>
      <c r="AE12" s="18">
        <f>[8]Setembro!$D$34</f>
        <v>18.2</v>
      </c>
      <c r="AF12" s="36">
        <f t="shared" si="1"/>
        <v>7.5</v>
      </c>
      <c r="AG12" s="37">
        <f t="shared" si="2"/>
        <v>17.103333333333335</v>
      </c>
    </row>
    <row r="13" spans="1:33" ht="17.100000000000001" customHeight="1" x14ac:dyDescent="0.2">
      <c r="A13" s="16" t="s">
        <v>5</v>
      </c>
      <c r="B13" s="18">
        <f>[9]Setembro!$D$5</f>
        <v>25</v>
      </c>
      <c r="C13" s="18">
        <f>[9]Setembro!$D$6</f>
        <v>20.8</v>
      </c>
      <c r="D13" s="20">
        <f>[9]Setembro!$D$7</f>
        <v>18.8</v>
      </c>
      <c r="E13" s="20">
        <f>[9]Setembro!$D$8</f>
        <v>18.2</v>
      </c>
      <c r="F13" s="20">
        <f>[9]Setembro!$D$9</f>
        <v>19.600000000000001</v>
      </c>
      <c r="G13" s="20">
        <f>[9]Setembro!$D$10</f>
        <v>22.3</v>
      </c>
      <c r="H13" s="20">
        <f>[9]Setembro!$D$11</f>
        <v>23.8</v>
      </c>
      <c r="I13" s="20">
        <f>[9]Setembro!$D$12</f>
        <v>27.6</v>
      </c>
      <c r="J13" s="20">
        <f>[9]Setembro!$D$13</f>
        <v>23.1</v>
      </c>
      <c r="K13" s="20">
        <f>[9]Setembro!$D$14</f>
        <v>22.2</v>
      </c>
      <c r="L13" s="20">
        <f>[9]Setembro!$D$15</f>
        <v>24.5</v>
      </c>
      <c r="M13" s="20">
        <f>[9]Setembro!$D$16</f>
        <v>24.2</v>
      </c>
      <c r="N13" s="20">
        <f>[9]Setembro!$D$17</f>
        <v>23.6</v>
      </c>
      <c r="O13" s="20">
        <f>[9]Setembro!$D$18</f>
        <v>22.8</v>
      </c>
      <c r="P13" s="18">
        <f>[9]Setembro!$D$19</f>
        <v>22.9</v>
      </c>
      <c r="Q13" s="18">
        <f>[9]Setembro!$D$20</f>
        <v>20.5</v>
      </c>
      <c r="R13" s="18">
        <f>[9]Setembro!$D$21</f>
        <v>14.6</v>
      </c>
      <c r="S13" s="18">
        <f>[9]Setembro!$D$22</f>
        <v>15.7</v>
      </c>
      <c r="T13" s="18">
        <f>[9]Setembro!$D$23</f>
        <v>18.8</v>
      </c>
      <c r="U13" s="18">
        <f>[9]Setembro!$D$24</f>
        <v>23.2</v>
      </c>
      <c r="V13" s="18">
        <f>[9]Setembro!$D$25</f>
        <v>26.7</v>
      </c>
      <c r="W13" s="18">
        <f>[9]Setembro!$D$26</f>
        <v>23.1</v>
      </c>
      <c r="X13" s="18">
        <f>[9]Setembro!$D$27</f>
        <v>17.5</v>
      </c>
      <c r="Y13" s="18">
        <f>[9]Setembro!$D$28</f>
        <v>16.3</v>
      </c>
      <c r="Z13" s="18">
        <f>[9]Setembro!$D$29</f>
        <v>15.8</v>
      </c>
      <c r="AA13" s="18">
        <f>[9]Setembro!$D$30</f>
        <v>14.9</v>
      </c>
      <c r="AB13" s="18">
        <f>[9]Setembro!$D$31</f>
        <v>23</v>
      </c>
      <c r="AC13" s="18">
        <f>[9]Setembro!$D$32</f>
        <v>23.9</v>
      </c>
      <c r="AD13" s="18">
        <f>[9]Setembro!$D$33</f>
        <v>23.6</v>
      </c>
      <c r="AE13" s="18">
        <f>[9]Setembro!$D$34</f>
        <v>19.600000000000001</v>
      </c>
      <c r="AF13" s="36">
        <f t="shared" si="1"/>
        <v>14.6</v>
      </c>
      <c r="AG13" s="37">
        <f t="shared" si="2"/>
        <v>21.219999999999995</v>
      </c>
    </row>
    <row r="14" spans="1:33" ht="17.100000000000001" customHeight="1" x14ac:dyDescent="0.2">
      <c r="A14" s="16" t="s">
        <v>51</v>
      </c>
      <c r="B14" s="18">
        <f>[10]Setembro!$D$5</f>
        <v>18.8</v>
      </c>
      <c r="C14" s="18">
        <f>[10]Setembro!$D$6</f>
        <v>17.8</v>
      </c>
      <c r="D14" s="20">
        <f>[10]Setembro!$D$7</f>
        <v>16.399999999999999</v>
      </c>
      <c r="E14" s="20">
        <f>[10]Setembro!$D$8</f>
        <v>15.5</v>
      </c>
      <c r="F14" s="20">
        <f>[10]Setembro!$D$9</f>
        <v>16.399999999999999</v>
      </c>
      <c r="G14" s="20">
        <f>[10]Setembro!$D$10</f>
        <v>18.2</v>
      </c>
      <c r="H14" s="20">
        <f>[10]Setembro!$D$11</f>
        <v>18.7</v>
      </c>
      <c r="I14" s="20">
        <f>[10]Setembro!$D$12</f>
        <v>15.5</v>
      </c>
      <c r="J14" s="20">
        <f>[10]Setembro!$D$13</f>
        <v>17.100000000000001</v>
      </c>
      <c r="K14" s="20">
        <f>[10]Setembro!$D$14</f>
        <v>17.8</v>
      </c>
      <c r="L14" s="20">
        <f>[10]Setembro!$D$15</f>
        <v>15.4</v>
      </c>
      <c r="M14" s="20">
        <f>[10]Setembro!$D$16</f>
        <v>17.600000000000001</v>
      </c>
      <c r="N14" s="20">
        <f>[10]Setembro!$D$17</f>
        <v>16.8</v>
      </c>
      <c r="O14" s="20">
        <f>[10]Setembro!$D$18</f>
        <v>17.5</v>
      </c>
      <c r="P14" s="18">
        <f>[10]Setembro!$D$19</f>
        <v>18.2</v>
      </c>
      <c r="Q14" s="18">
        <f>[10]Setembro!$D$20</f>
        <v>19.899999999999999</v>
      </c>
      <c r="R14" s="18">
        <f>[10]Setembro!$D$21</f>
        <v>16.899999999999999</v>
      </c>
      <c r="S14" s="18">
        <f>[10]Setembro!$D$22</f>
        <v>14.1</v>
      </c>
      <c r="T14" s="18">
        <f>[10]Setembro!$D$23</f>
        <v>16.7</v>
      </c>
      <c r="U14" s="18">
        <f>[10]Setembro!$D$24</f>
        <v>19.7</v>
      </c>
      <c r="V14" s="18">
        <f>[10]Setembro!$D$25</f>
        <v>22.4</v>
      </c>
      <c r="W14" s="18">
        <f>[10]Setembro!$D$26</f>
        <v>21.4</v>
      </c>
      <c r="X14" s="18">
        <f>[10]Setembro!$D$27</f>
        <v>19.8</v>
      </c>
      <c r="Y14" s="18">
        <f>[10]Setembro!$D$28</f>
        <v>13.4</v>
      </c>
      <c r="Z14" s="18">
        <f>[10]Setembro!$D$29</f>
        <v>8.3000000000000007</v>
      </c>
      <c r="AA14" s="18">
        <f>[10]Setembro!$D$30</f>
        <v>11.4</v>
      </c>
      <c r="AB14" s="18">
        <f>[10]Setembro!$D$31</f>
        <v>15.4</v>
      </c>
      <c r="AC14" s="18">
        <f>[10]Setembro!$D$32</f>
        <v>20.8</v>
      </c>
      <c r="AD14" s="18">
        <f>[10]Setembro!$D$33</f>
        <v>20.5</v>
      </c>
      <c r="AE14" s="18">
        <f>[10]Setembro!$D$34</f>
        <v>19.3</v>
      </c>
      <c r="AF14" s="36">
        <f t="shared" ref="AF14:AF15" si="5">MIN(B14:AE14)</f>
        <v>8.3000000000000007</v>
      </c>
      <c r="AG14" s="37">
        <f t="shared" ref="AG14:AG15" si="6">AVERAGE(B14:AE14)</f>
        <v>17.256666666666664</v>
      </c>
    </row>
    <row r="15" spans="1:33" ht="17.100000000000001" customHeight="1" x14ac:dyDescent="0.2">
      <c r="A15" s="16" t="s">
        <v>6</v>
      </c>
      <c r="B15" s="20">
        <f>[11]Setembro!$D$5</f>
        <v>18.2</v>
      </c>
      <c r="C15" s="20">
        <f>[11]Setembro!$D$6</f>
        <v>18.600000000000001</v>
      </c>
      <c r="D15" s="20">
        <f>[11]Setembro!$D$7</f>
        <v>19</v>
      </c>
      <c r="E15" s="20">
        <f>[11]Setembro!$D$8</f>
        <v>16.899999999999999</v>
      </c>
      <c r="F15" s="20">
        <f>[11]Setembro!$D$9</f>
        <v>17.3</v>
      </c>
      <c r="G15" s="20">
        <f>[11]Setembro!$D$10</f>
        <v>20.100000000000001</v>
      </c>
      <c r="H15" s="20">
        <f>[11]Setembro!$D$11</f>
        <v>19.3</v>
      </c>
      <c r="I15" s="20">
        <f>[11]Setembro!$D$12</f>
        <v>18</v>
      </c>
      <c r="J15" s="20">
        <f>[11]Setembro!$D$13</f>
        <v>18.5</v>
      </c>
      <c r="K15" s="20">
        <f>[11]Setembro!$D$14</f>
        <v>18.600000000000001</v>
      </c>
      <c r="L15" s="20">
        <f>[11]Setembro!$D$15</f>
        <v>15.7</v>
      </c>
      <c r="M15" s="20">
        <f>[11]Setembro!$D$16</f>
        <v>17.2</v>
      </c>
      <c r="N15" s="20">
        <f>[11]Setembro!$D$17</f>
        <v>16.600000000000001</v>
      </c>
      <c r="O15" s="20">
        <f>[11]Setembro!$D$18</f>
        <v>16.899999999999999</v>
      </c>
      <c r="P15" s="20">
        <f>[11]Setembro!$D$19</f>
        <v>18</v>
      </c>
      <c r="Q15" s="20">
        <f>[11]Setembro!$D$20</f>
        <v>20.8</v>
      </c>
      <c r="R15" s="20">
        <f>[11]Setembro!$D$21</f>
        <v>18.899999999999999</v>
      </c>
      <c r="S15" s="20">
        <f>[11]Setembro!$D$22</f>
        <v>15.6</v>
      </c>
      <c r="T15" s="20">
        <f>[11]Setembro!$D$23</f>
        <v>19.7</v>
      </c>
      <c r="U15" s="20">
        <f>[11]Setembro!$D$24</f>
        <v>20.2</v>
      </c>
      <c r="V15" s="20">
        <f>[11]Setembro!$D$25</f>
        <v>22.7</v>
      </c>
      <c r="W15" s="20">
        <f>[11]Setembro!$D$26</f>
        <v>22.9</v>
      </c>
      <c r="X15" s="20">
        <f>[11]Setembro!$D$27</f>
        <v>18.3</v>
      </c>
      <c r="Y15" s="20">
        <f>[11]Setembro!$D$28</f>
        <v>15</v>
      </c>
      <c r="Z15" s="20">
        <f>[11]Setembro!$D$29</f>
        <v>12.8</v>
      </c>
      <c r="AA15" s="20">
        <f>[11]Setembro!$D$30</f>
        <v>12</v>
      </c>
      <c r="AB15" s="20">
        <f>[11]Setembro!$D$31</f>
        <v>17.2</v>
      </c>
      <c r="AC15" s="20">
        <f>[11]Setembro!$D$32</f>
        <v>20.399999999999999</v>
      </c>
      <c r="AD15" s="20">
        <f>[11]Setembro!$D$33</f>
        <v>20.9</v>
      </c>
      <c r="AE15" s="20">
        <f>[11]Setembro!$D$34</f>
        <v>20.8</v>
      </c>
      <c r="AF15" s="36">
        <f t="shared" si="5"/>
        <v>12</v>
      </c>
      <c r="AG15" s="37">
        <f t="shared" si="6"/>
        <v>18.236666666666665</v>
      </c>
    </row>
    <row r="16" spans="1:33" ht="17.100000000000001" customHeight="1" x14ac:dyDescent="0.2">
      <c r="A16" s="16" t="s">
        <v>7</v>
      </c>
      <c r="B16" s="20">
        <f>[12]Setembro!$D$5</f>
        <v>21.3</v>
      </c>
      <c r="C16" s="20">
        <f>[12]Setembro!$D$6</f>
        <v>17.100000000000001</v>
      </c>
      <c r="D16" s="20">
        <f>[12]Setembro!$D$7</f>
        <v>15.3</v>
      </c>
      <c r="E16" s="20">
        <f>[12]Setembro!$D$8</f>
        <v>15.2</v>
      </c>
      <c r="F16" s="20">
        <f>[12]Setembro!$D$9</f>
        <v>17.2</v>
      </c>
      <c r="G16" s="20">
        <f>[12]Setembro!$D$10</f>
        <v>16.7</v>
      </c>
      <c r="H16" s="20">
        <f>[12]Setembro!$D$11</f>
        <v>18.100000000000001</v>
      </c>
      <c r="I16" s="20">
        <f>[12]Setembro!$D$12</f>
        <v>17.100000000000001</v>
      </c>
      <c r="J16" s="20">
        <f>[12]Setembro!$D$13</f>
        <v>15.6</v>
      </c>
      <c r="K16" s="20">
        <f>[12]Setembro!$D$14</f>
        <v>20.399999999999999</v>
      </c>
      <c r="L16" s="20">
        <f>[12]Setembro!$D$15</f>
        <v>19.899999999999999</v>
      </c>
      <c r="M16" s="20">
        <f>[12]Setembro!$D$16</f>
        <v>18.600000000000001</v>
      </c>
      <c r="N16" s="20">
        <f>[12]Setembro!$D$17</f>
        <v>18.100000000000001</v>
      </c>
      <c r="O16" s="20">
        <f>[12]Setembro!$D$18</f>
        <v>18.899999999999999</v>
      </c>
      <c r="P16" s="20">
        <f>[12]Setembro!$D$19</f>
        <v>20.3</v>
      </c>
      <c r="Q16" s="20">
        <f>[12]Setembro!$D$20</f>
        <v>16.5</v>
      </c>
      <c r="R16" s="20">
        <f>[12]Setembro!$D$21</f>
        <v>11.2</v>
      </c>
      <c r="S16" s="20">
        <f>[12]Setembro!$D$22</f>
        <v>8.6999999999999993</v>
      </c>
      <c r="T16" s="20">
        <f>[12]Setembro!$D$23</f>
        <v>13.7</v>
      </c>
      <c r="U16" s="20">
        <f>[12]Setembro!$D$24</f>
        <v>18.899999999999999</v>
      </c>
      <c r="V16" s="20">
        <f>[12]Setembro!$D$25</f>
        <v>21.3</v>
      </c>
      <c r="W16" s="20">
        <f>[12]Setembro!$D$26</f>
        <v>20</v>
      </c>
      <c r="X16" s="20">
        <f>[12]Setembro!$D$27</f>
        <v>12.3</v>
      </c>
      <c r="Y16" s="20">
        <f>[12]Setembro!$D$28</f>
        <v>10.6</v>
      </c>
      <c r="Z16" s="20">
        <f>[12]Setembro!$D$29</f>
        <v>3.2</v>
      </c>
      <c r="AA16" s="20">
        <f>[12]Setembro!$D$30</f>
        <v>12.4</v>
      </c>
      <c r="AB16" s="20">
        <f>[12]Setembro!$D$31</f>
        <v>15.2</v>
      </c>
      <c r="AC16" s="20">
        <f>[12]Setembro!$D$32</f>
        <v>18.7</v>
      </c>
      <c r="AD16" s="20">
        <f>[12]Setembro!$D$33</f>
        <v>17.5</v>
      </c>
      <c r="AE16" s="20">
        <f>[12]Setembro!$D$34</f>
        <v>15.6</v>
      </c>
      <c r="AF16" s="36">
        <f t="shared" ref="AF16:AF30" si="7">MIN(B16:AE16)</f>
        <v>3.2</v>
      </c>
      <c r="AG16" s="37">
        <f t="shared" ref="AG16:AG30" si="8">AVERAGE(B16:AE16)</f>
        <v>16.186666666666664</v>
      </c>
    </row>
    <row r="17" spans="1:33" ht="17.100000000000001" customHeight="1" x14ac:dyDescent="0.2">
      <c r="A17" s="16" t="s">
        <v>8</v>
      </c>
      <c r="B17" s="20">
        <f>[13]Setembro!$D$5</f>
        <v>18.100000000000001</v>
      </c>
      <c r="C17" s="20">
        <f>[13]Setembro!$D$6</f>
        <v>16.899999999999999</v>
      </c>
      <c r="D17" s="20">
        <f>[13]Setembro!$D$7</f>
        <v>15.4</v>
      </c>
      <c r="E17" s="20">
        <f>[13]Setembro!$D$8</f>
        <v>15.9</v>
      </c>
      <c r="F17" s="20">
        <f>[13]Setembro!$D$9</f>
        <v>15.9</v>
      </c>
      <c r="G17" s="20">
        <f>[13]Setembro!$D$10</f>
        <v>14.9</v>
      </c>
      <c r="H17" s="20">
        <f>[13]Setembro!$D$11</f>
        <v>16.8</v>
      </c>
      <c r="I17" s="20">
        <f>[13]Setembro!$D$12</f>
        <v>18.399999999999999</v>
      </c>
      <c r="J17" s="20">
        <f>[13]Setembro!$D$13</f>
        <v>16.3</v>
      </c>
      <c r="K17" s="20">
        <f>[13]Setembro!$D$14</f>
        <v>18.100000000000001</v>
      </c>
      <c r="L17" s="20">
        <f>[13]Setembro!$D$15</f>
        <v>17.899999999999999</v>
      </c>
      <c r="M17" s="20">
        <f>[13]Setembro!$D$16</f>
        <v>18</v>
      </c>
      <c r="N17" s="20">
        <f>[13]Setembro!$D$17</f>
        <v>18.399999999999999</v>
      </c>
      <c r="O17" s="20">
        <f>[13]Setembro!$D$18</f>
        <v>19.7</v>
      </c>
      <c r="P17" s="20">
        <f>[13]Setembro!$D$19</f>
        <v>20.2</v>
      </c>
      <c r="Q17" s="20">
        <f>[13]Setembro!$D$20</f>
        <v>16.8</v>
      </c>
      <c r="R17" s="20">
        <f>[13]Setembro!$D$21</f>
        <v>11.5</v>
      </c>
      <c r="S17" s="20">
        <f>[13]Setembro!$D$22</f>
        <v>7.4</v>
      </c>
      <c r="T17" s="20">
        <f>[13]Setembro!$D$23</f>
        <v>13.4</v>
      </c>
      <c r="U17" s="20">
        <f>[13]Setembro!$D$24</f>
        <v>19.2</v>
      </c>
      <c r="V17" s="20">
        <f>[13]Setembro!$D$25</f>
        <v>22.8</v>
      </c>
      <c r="W17" s="20">
        <f>[13]Setembro!$D$26</f>
        <v>18.100000000000001</v>
      </c>
      <c r="X17" s="20">
        <f>[13]Setembro!$D$27</f>
        <v>13.1</v>
      </c>
      <c r="Y17" s="20">
        <f>[13]Setembro!$D$28</f>
        <v>10.4</v>
      </c>
      <c r="Z17" s="20">
        <f>[13]Setembro!$D$29</f>
        <v>5.9</v>
      </c>
      <c r="AA17" s="20">
        <f>[13]Setembro!$D$30</f>
        <v>10</v>
      </c>
      <c r="AB17" s="20">
        <f>[13]Setembro!$D$31</f>
        <v>14.2</v>
      </c>
      <c r="AC17" s="20">
        <f>[13]Setembro!$D$32</f>
        <v>17.100000000000001</v>
      </c>
      <c r="AD17" s="20">
        <f>[13]Setembro!$D$33</f>
        <v>16.5</v>
      </c>
      <c r="AE17" s="20">
        <f>[13]Setembro!$D$34</f>
        <v>18.7</v>
      </c>
      <c r="AF17" s="36">
        <f t="shared" si="7"/>
        <v>5.9</v>
      </c>
      <c r="AG17" s="37">
        <f t="shared" si="8"/>
        <v>15.866666666666667</v>
      </c>
    </row>
    <row r="18" spans="1:33" ht="17.100000000000001" customHeight="1" x14ac:dyDescent="0.2">
      <c r="A18" s="16" t="s">
        <v>9</v>
      </c>
      <c r="B18" s="20">
        <f>[14]Setembro!$D$5</f>
        <v>20.7</v>
      </c>
      <c r="C18" s="20">
        <f>[14]Setembro!$D$6</f>
        <v>17.2</v>
      </c>
      <c r="D18" s="20">
        <f>[14]Setembro!$D$7</f>
        <v>17.100000000000001</v>
      </c>
      <c r="E18" s="20">
        <f>[14]Setembro!$D$8</f>
        <v>17.3</v>
      </c>
      <c r="F18" s="20">
        <f>[14]Setembro!$D$9</f>
        <v>16.899999999999999</v>
      </c>
      <c r="G18" s="20">
        <f>[14]Setembro!$D$10</f>
        <v>16.5</v>
      </c>
      <c r="H18" s="20">
        <f>[14]Setembro!$D$11</f>
        <v>18.100000000000001</v>
      </c>
      <c r="I18" s="20">
        <f>[14]Setembro!$D$12</f>
        <v>20.6</v>
      </c>
      <c r="J18" s="20">
        <f>[14]Setembro!$D$13</f>
        <v>18.600000000000001</v>
      </c>
      <c r="K18" s="20">
        <f>[14]Setembro!$D$14</f>
        <v>20.399999999999999</v>
      </c>
      <c r="L18" s="20">
        <f>[14]Setembro!$D$15</f>
        <v>20.6</v>
      </c>
      <c r="M18" s="20">
        <f>[14]Setembro!$D$16</f>
        <v>20.8</v>
      </c>
      <c r="N18" s="20">
        <f>[14]Setembro!$D$17</f>
        <v>19.8</v>
      </c>
      <c r="O18" s="20">
        <f>[14]Setembro!$D$18</f>
        <v>21.2</v>
      </c>
      <c r="P18" s="20">
        <f>[14]Setembro!$D$19</f>
        <v>21.9</v>
      </c>
      <c r="Q18" s="20">
        <f>[14]Setembro!$D$20</f>
        <v>20.6</v>
      </c>
      <c r="R18" s="20">
        <f>[14]Setembro!$D$21</f>
        <v>12.1</v>
      </c>
      <c r="S18" s="20">
        <f>[14]Setembro!$D$22</f>
        <v>9.1</v>
      </c>
      <c r="T18" s="20">
        <f>[14]Setembro!$D$23</f>
        <v>14.4</v>
      </c>
      <c r="U18" s="20">
        <f>[14]Setembro!$D$24</f>
        <v>19.899999999999999</v>
      </c>
      <c r="V18" s="20">
        <f>[14]Setembro!$D$25</f>
        <v>22.8</v>
      </c>
      <c r="W18" s="20">
        <f>[14]Setembro!$D$26</f>
        <v>21.9</v>
      </c>
      <c r="X18" s="20">
        <f>[14]Setembro!$D$27</f>
        <v>15.2</v>
      </c>
      <c r="Y18" s="20">
        <f>[14]Setembro!$D$28</f>
        <v>11.1</v>
      </c>
      <c r="Z18" s="20">
        <f>[14]Setembro!$D$29</f>
        <v>6.6</v>
      </c>
      <c r="AA18" s="20">
        <f>[14]Setembro!$D$30</f>
        <v>12.7</v>
      </c>
      <c r="AB18" s="20">
        <f>[14]Setembro!$D$31</f>
        <v>14.8</v>
      </c>
      <c r="AC18" s="20">
        <f>[14]Setembro!$D$32</f>
        <v>17.600000000000001</v>
      </c>
      <c r="AD18" s="20">
        <f>[14]Setembro!$D$33</f>
        <v>17.3</v>
      </c>
      <c r="AE18" s="20">
        <f>[14]Setembro!$D$34</f>
        <v>18.600000000000001</v>
      </c>
      <c r="AF18" s="36">
        <f t="shared" si="7"/>
        <v>6.6</v>
      </c>
      <c r="AG18" s="37">
        <f t="shared" si="8"/>
        <v>17.413333333333338</v>
      </c>
    </row>
    <row r="19" spans="1:33" ht="17.100000000000001" customHeight="1" x14ac:dyDescent="0.2">
      <c r="A19" s="16" t="s">
        <v>50</v>
      </c>
      <c r="B19" s="20">
        <f>[15]Setembro!$D$5</f>
        <v>17</v>
      </c>
      <c r="C19" s="20">
        <f>[15]Setembro!$D$6</f>
        <v>18.7</v>
      </c>
      <c r="D19" s="20">
        <f>[15]Setembro!$D$7</f>
        <v>16.399999999999999</v>
      </c>
      <c r="E19" s="20">
        <f>[15]Setembro!$D$8</f>
        <v>18.3</v>
      </c>
      <c r="F19" s="20">
        <f>[15]Setembro!$D$9</f>
        <v>16.3</v>
      </c>
      <c r="G19" s="20">
        <f>[15]Setembro!$D$10</f>
        <v>20.399999999999999</v>
      </c>
      <c r="H19" s="20">
        <f>[15]Setembro!$D$11</f>
        <v>16.7</v>
      </c>
      <c r="I19" s="20">
        <f>[15]Setembro!$D$12</f>
        <v>20</v>
      </c>
      <c r="J19" s="20">
        <f>[15]Setembro!$D$13</f>
        <v>17.3</v>
      </c>
      <c r="K19" s="20">
        <f>[15]Setembro!$D$14</f>
        <v>19.8</v>
      </c>
      <c r="L19" s="20">
        <f>[15]Setembro!$D$15</f>
        <v>15.7</v>
      </c>
      <c r="M19" s="20">
        <f>[15]Setembro!$D$16</f>
        <v>15.8</v>
      </c>
      <c r="N19" s="20">
        <f>[15]Setembro!$D$17</f>
        <v>16.7</v>
      </c>
      <c r="O19" s="20">
        <f>[15]Setembro!$D$18</f>
        <v>17.8</v>
      </c>
      <c r="P19" s="20">
        <f>[15]Setembro!$D$19</f>
        <v>21.3</v>
      </c>
      <c r="Q19" s="20">
        <f>[15]Setembro!$D$20</f>
        <v>17.899999999999999</v>
      </c>
      <c r="R19" s="20">
        <f>[15]Setembro!$D$21</f>
        <v>12.5</v>
      </c>
      <c r="S19" s="20">
        <f>[15]Setembro!$D$22</f>
        <v>12.6</v>
      </c>
      <c r="T19" s="20">
        <f>[15]Setembro!$D$23</f>
        <v>15.7</v>
      </c>
      <c r="U19" s="20">
        <f>[15]Setembro!$D$24</f>
        <v>17.5</v>
      </c>
      <c r="V19" s="20">
        <f>[15]Setembro!$D$25</f>
        <v>22.3</v>
      </c>
      <c r="W19" s="20">
        <f>[15]Setembro!$D$26</f>
        <v>18.8</v>
      </c>
      <c r="X19" s="20">
        <f>[15]Setembro!$D$27</f>
        <v>14</v>
      </c>
      <c r="Y19" s="20">
        <f>[15]Setembro!$D$28</f>
        <v>12.9</v>
      </c>
      <c r="Z19" s="20">
        <f>[15]Setembro!$D$29</f>
        <v>6</v>
      </c>
      <c r="AA19" s="20">
        <f>[15]Setembro!$D$30</f>
        <v>8.3000000000000007</v>
      </c>
      <c r="AB19" s="20">
        <f>[15]Setembro!$D$31</f>
        <v>13.7</v>
      </c>
      <c r="AC19" s="20">
        <f>[15]Setembro!$D$32</f>
        <v>19</v>
      </c>
      <c r="AD19" s="20">
        <f>[15]Setembro!$D$33</f>
        <v>19.8</v>
      </c>
      <c r="AE19" s="20">
        <f>[15]Setembro!$D$34</f>
        <v>15.6</v>
      </c>
      <c r="AF19" s="36">
        <f t="shared" si="7"/>
        <v>6</v>
      </c>
      <c r="AG19" s="37">
        <f t="shared" si="8"/>
        <v>16.493333333333336</v>
      </c>
    </row>
    <row r="20" spans="1:33" ht="17.100000000000001" customHeight="1" x14ac:dyDescent="0.2">
      <c r="A20" s="16" t="s">
        <v>10</v>
      </c>
      <c r="B20" s="20">
        <f>[16]Setembro!$D$5</f>
        <v>20.7</v>
      </c>
      <c r="C20" s="20">
        <f>[16]Setembro!$D$6</f>
        <v>17.5</v>
      </c>
      <c r="D20" s="20">
        <f>[16]Setembro!$D$7</f>
        <v>17</v>
      </c>
      <c r="E20" s="20">
        <f>[16]Setembro!$D$8</f>
        <v>15.2</v>
      </c>
      <c r="F20" s="20">
        <f>[16]Setembro!$D$9</f>
        <v>17.7</v>
      </c>
      <c r="G20" s="20">
        <f>[16]Setembro!$D$10</f>
        <v>17</v>
      </c>
      <c r="H20" s="20">
        <f>[16]Setembro!$D$11</f>
        <v>17.8</v>
      </c>
      <c r="I20" s="20">
        <f>[16]Setembro!$D$12</f>
        <v>17.7</v>
      </c>
      <c r="J20" s="20">
        <f>[16]Setembro!$D$13</f>
        <v>16.8</v>
      </c>
      <c r="K20" s="20">
        <f>[16]Setembro!$D$14</f>
        <v>17.3</v>
      </c>
      <c r="L20" s="20">
        <f>[16]Setembro!$D$15</f>
        <v>17.7</v>
      </c>
      <c r="M20" s="20">
        <f>[16]Setembro!$D$16</f>
        <v>18.7</v>
      </c>
      <c r="N20" s="20">
        <f>[16]Setembro!$D$17</f>
        <v>17.5</v>
      </c>
      <c r="O20" s="20">
        <f>[16]Setembro!$D$18</f>
        <v>18.399999999999999</v>
      </c>
      <c r="P20" s="20">
        <f>[16]Setembro!$D$19</f>
        <v>20.399999999999999</v>
      </c>
      <c r="Q20" s="20">
        <f>[16]Setembro!$D$20</f>
        <v>17.100000000000001</v>
      </c>
      <c r="R20" s="20">
        <f>[16]Setembro!$D$21</f>
        <v>11.7</v>
      </c>
      <c r="S20" s="20">
        <f>[16]Setembro!$D$22</f>
        <v>7.5</v>
      </c>
      <c r="T20" s="20">
        <f>[16]Setembro!$D$23</f>
        <v>14</v>
      </c>
      <c r="U20" s="20">
        <f>[16]Setembro!$D$24</f>
        <v>18.5</v>
      </c>
      <c r="V20" s="20">
        <f>[16]Setembro!$D$25</f>
        <v>22.5</v>
      </c>
      <c r="W20" s="20">
        <f>[16]Setembro!$D$26</f>
        <v>19.8</v>
      </c>
      <c r="X20" s="20">
        <f>[16]Setembro!$D$27</f>
        <v>13</v>
      </c>
      <c r="Y20" s="20">
        <f>[16]Setembro!$D$28</f>
        <v>11.1</v>
      </c>
      <c r="Z20" s="20">
        <f>[16]Setembro!$D$29</f>
        <v>4.5999999999999996</v>
      </c>
      <c r="AA20" s="20">
        <f>[16]Setembro!$D$30</f>
        <v>9.3000000000000007</v>
      </c>
      <c r="AB20" s="20">
        <f>[16]Setembro!$D$31</f>
        <v>14.3</v>
      </c>
      <c r="AC20" s="20">
        <f>[16]Setembro!$D$32</f>
        <v>17.5</v>
      </c>
      <c r="AD20" s="20">
        <f>[16]Setembro!$D$33</f>
        <v>17.5</v>
      </c>
      <c r="AE20" s="20">
        <f>[16]Setembro!$D$34</f>
        <v>16.899999999999999</v>
      </c>
      <c r="AF20" s="36">
        <f t="shared" si="7"/>
        <v>4.5999999999999996</v>
      </c>
      <c r="AG20" s="37">
        <f t="shared" si="8"/>
        <v>16.09</v>
      </c>
    </row>
    <row r="21" spans="1:33" ht="17.100000000000001" customHeight="1" x14ac:dyDescent="0.2">
      <c r="A21" s="16" t="s">
        <v>11</v>
      </c>
      <c r="B21" s="20">
        <f>[17]Setembro!$D$5</f>
        <v>15</v>
      </c>
      <c r="C21" s="20">
        <f>[17]Setembro!$D$6</f>
        <v>15.7</v>
      </c>
      <c r="D21" s="20">
        <f>[17]Setembro!$D$7</f>
        <v>14.1</v>
      </c>
      <c r="E21" s="20">
        <f>[17]Setembro!$D$8</f>
        <v>16.3</v>
      </c>
      <c r="F21" s="20">
        <f>[17]Setembro!$D$9</f>
        <v>14.9</v>
      </c>
      <c r="G21" s="20">
        <f>[17]Setembro!$D$10</f>
        <v>12.2</v>
      </c>
      <c r="H21" s="20">
        <f>[17]Setembro!$D$11</f>
        <v>13.8</v>
      </c>
      <c r="I21" s="20">
        <f>[17]Setembro!$D$12</f>
        <v>16.3</v>
      </c>
      <c r="J21" s="20">
        <f>[17]Setembro!$D$13</f>
        <v>14.8</v>
      </c>
      <c r="K21" s="20">
        <f>[17]Setembro!$D$14</f>
        <v>13</v>
      </c>
      <c r="L21" s="20">
        <f>[17]Setembro!$D$15</f>
        <v>12.6</v>
      </c>
      <c r="M21" s="20">
        <f>[17]Setembro!$D$16</f>
        <v>12.4</v>
      </c>
      <c r="N21" s="20">
        <f>[17]Setembro!$D$17</f>
        <v>13.5</v>
      </c>
      <c r="O21" s="20">
        <f>[17]Setembro!$D$18</f>
        <v>13.3</v>
      </c>
      <c r="P21" s="20">
        <f>[17]Setembro!$D$19</f>
        <v>17.899999999999999</v>
      </c>
      <c r="Q21" s="20">
        <f>[17]Setembro!$D$20</f>
        <v>20.8</v>
      </c>
      <c r="R21" s="20">
        <f>[17]Setembro!$D$21</f>
        <v>12.2</v>
      </c>
      <c r="S21" s="20">
        <f>[17]Setembro!$D$22</f>
        <v>10.5</v>
      </c>
      <c r="T21" s="20">
        <f>[17]Setembro!$D$23</f>
        <v>14.7</v>
      </c>
      <c r="U21" s="20">
        <f>[17]Setembro!$D$24</f>
        <v>16.2</v>
      </c>
      <c r="V21" s="20">
        <f>[17]Setembro!$D$25</f>
        <v>20</v>
      </c>
      <c r="W21" s="20">
        <f>[17]Setembro!$D$26</f>
        <v>21.5</v>
      </c>
      <c r="X21" s="20">
        <f>[17]Setembro!$D$27</f>
        <v>14.6</v>
      </c>
      <c r="Y21" s="20">
        <f>[17]Setembro!$D$28</f>
        <v>11.8</v>
      </c>
      <c r="Z21" s="20">
        <f>[17]Setembro!$D$29</f>
        <v>6.1</v>
      </c>
      <c r="AA21" s="20">
        <f>[17]Setembro!$D$30</f>
        <v>6.4</v>
      </c>
      <c r="AB21" s="20">
        <f>[17]Setembro!$D$31</f>
        <v>13.5</v>
      </c>
      <c r="AC21" s="53" t="str">
        <f>[17]Setembro!$D$32</f>
        <v>*</v>
      </c>
      <c r="AD21" s="53" t="str">
        <f>[17]Setembro!$D$33</f>
        <v>*</v>
      </c>
      <c r="AE21" s="53" t="str">
        <f>[17]Setembro!$D$34</f>
        <v>*</v>
      </c>
      <c r="AF21" s="36">
        <f t="shared" si="7"/>
        <v>6.1</v>
      </c>
      <c r="AG21" s="37">
        <f t="shared" si="8"/>
        <v>14.225925925925926</v>
      </c>
    </row>
    <row r="22" spans="1:33" ht="17.100000000000001" customHeight="1" x14ac:dyDescent="0.2">
      <c r="A22" s="16" t="s">
        <v>12</v>
      </c>
      <c r="B22" s="20">
        <f>[18]Setembro!$D$5</f>
        <v>17.7</v>
      </c>
      <c r="C22" s="20">
        <f>[18]Setembro!$D$6</f>
        <v>19.8</v>
      </c>
      <c r="D22" s="20">
        <f>[18]Setembro!$D$7</f>
        <v>17.399999999999999</v>
      </c>
      <c r="E22" s="20">
        <f>[18]Setembro!$D$8</f>
        <v>18.5</v>
      </c>
      <c r="F22" s="20">
        <f>[18]Setembro!$D$9</f>
        <v>18.3</v>
      </c>
      <c r="G22" s="20">
        <f>[18]Setembro!$D$10</f>
        <v>19.600000000000001</v>
      </c>
      <c r="H22" s="20">
        <f>[18]Setembro!$D$11</f>
        <v>17.7</v>
      </c>
      <c r="I22" s="20">
        <f>[18]Setembro!$D$12</f>
        <v>19.7</v>
      </c>
      <c r="J22" s="20">
        <f>[18]Setembro!$D$13</f>
        <v>18.8</v>
      </c>
      <c r="K22" s="20">
        <f>[18]Setembro!$D$14</f>
        <v>21.2</v>
      </c>
      <c r="L22" s="20">
        <f>[18]Setembro!$D$15</f>
        <v>18.100000000000001</v>
      </c>
      <c r="M22" s="20">
        <f>[18]Setembro!$D$16</f>
        <v>16.2</v>
      </c>
      <c r="N22" s="20">
        <f>[18]Setembro!$D$17</f>
        <v>17.7</v>
      </c>
      <c r="O22" s="20">
        <f>[18]Setembro!$D$18</f>
        <v>19.899999999999999</v>
      </c>
      <c r="P22" s="20">
        <f>[18]Setembro!$D$19</f>
        <v>21.8</v>
      </c>
      <c r="Q22" s="20">
        <f>[18]Setembro!$D$20</f>
        <v>23</v>
      </c>
      <c r="R22" s="20">
        <f>[18]Setembro!$D$21</f>
        <v>14.7</v>
      </c>
      <c r="S22" s="20">
        <f>[18]Setembro!$D$22</f>
        <v>13.8</v>
      </c>
      <c r="T22" s="20">
        <f>[18]Setembro!$D$23</f>
        <v>16.7</v>
      </c>
      <c r="U22" s="20">
        <f>[18]Setembro!$D$24</f>
        <v>18.899999999999999</v>
      </c>
      <c r="V22" s="20">
        <f>[18]Setembro!$D$25</f>
        <v>21.5</v>
      </c>
      <c r="W22" s="20">
        <f>[18]Setembro!$D$26</f>
        <v>23</v>
      </c>
      <c r="X22" s="20">
        <f>[18]Setembro!$D$27</f>
        <v>16.7</v>
      </c>
      <c r="Y22" s="20">
        <f>[18]Setembro!$D$28</f>
        <v>14.5</v>
      </c>
      <c r="Z22" s="20">
        <f>[18]Setembro!$D$29</f>
        <v>10.199999999999999</v>
      </c>
      <c r="AA22" s="20">
        <f>[18]Setembro!$D$30</f>
        <v>10</v>
      </c>
      <c r="AB22" s="20">
        <f>[18]Setembro!$D$31</f>
        <v>17.100000000000001</v>
      </c>
      <c r="AC22" s="20">
        <f>[18]Setembro!$D$32</f>
        <v>19.3</v>
      </c>
      <c r="AD22" s="20">
        <f>[18]Setembro!$D$33</f>
        <v>22.5</v>
      </c>
      <c r="AE22" s="20">
        <f>[18]Setembro!$D$34</f>
        <v>18.5</v>
      </c>
      <c r="AF22" s="36">
        <f t="shared" si="7"/>
        <v>10</v>
      </c>
      <c r="AG22" s="37">
        <f t="shared" si="8"/>
        <v>18.09333333333333</v>
      </c>
    </row>
    <row r="23" spans="1:33" ht="17.100000000000001" customHeight="1" x14ac:dyDescent="0.2">
      <c r="A23" s="16" t="s">
        <v>13</v>
      </c>
      <c r="B23" s="20">
        <f>[19]Setembro!$D$5</f>
        <v>18.7</v>
      </c>
      <c r="C23" s="20">
        <f>[19]Setembro!$D$6</f>
        <v>19.7</v>
      </c>
      <c r="D23" s="20">
        <f>[19]Setembro!$D$7</f>
        <v>19.7</v>
      </c>
      <c r="E23" s="20">
        <f>[19]Setembro!$D$8</f>
        <v>18</v>
      </c>
      <c r="F23" s="20">
        <f>[19]Setembro!$D$9</f>
        <v>16.600000000000001</v>
      </c>
      <c r="G23" s="20">
        <f>[19]Setembro!$D$10</f>
        <v>18.2</v>
      </c>
      <c r="H23" s="20">
        <f>[19]Setembro!$D$11</f>
        <v>17.8</v>
      </c>
      <c r="I23" s="20">
        <f>[19]Setembro!$D$12</f>
        <v>19.7</v>
      </c>
      <c r="J23" s="20">
        <f>[19]Setembro!$D$13</f>
        <v>18.5</v>
      </c>
      <c r="K23" s="20">
        <f>[19]Setembro!$D$14</f>
        <v>16.2</v>
      </c>
      <c r="L23" s="20">
        <f>[19]Setembro!$D$15</f>
        <v>20.100000000000001</v>
      </c>
      <c r="M23" s="20">
        <f>[19]Setembro!$D$16</f>
        <v>19.100000000000001</v>
      </c>
      <c r="N23" s="20">
        <f>[19]Setembro!$D$17</f>
        <v>17.600000000000001</v>
      </c>
      <c r="O23" s="20">
        <f>[19]Setembro!$D$18</f>
        <v>18</v>
      </c>
      <c r="P23" s="20">
        <f>[19]Setembro!$D$19</f>
        <v>21.1</v>
      </c>
      <c r="Q23" s="20">
        <f>[19]Setembro!$D$20</f>
        <v>22.8</v>
      </c>
      <c r="R23" s="20">
        <f>[19]Setembro!$D$21</f>
        <v>14.5</v>
      </c>
      <c r="S23" s="20">
        <f>[19]Setembro!$D$22</f>
        <v>13.9</v>
      </c>
      <c r="T23" s="20">
        <f>[19]Setembro!$D$23</f>
        <v>15.9</v>
      </c>
      <c r="U23" s="20">
        <f>[19]Setembro!$D$24</f>
        <v>19.7</v>
      </c>
      <c r="V23" s="20">
        <f>[19]Setembro!$D$25</f>
        <v>24.6</v>
      </c>
      <c r="W23" s="20">
        <f>[19]Setembro!$D$26</f>
        <v>23.2</v>
      </c>
      <c r="X23" s="20">
        <f>[19]Setembro!$D$27</f>
        <v>17.2</v>
      </c>
      <c r="Y23" s="20">
        <f>[19]Setembro!$D$28</f>
        <v>15.4</v>
      </c>
      <c r="Z23" s="20">
        <f>[19]Setembro!$D$29</f>
        <v>13.1</v>
      </c>
      <c r="AA23" s="20">
        <f>[19]Setembro!$D$30</f>
        <v>10.4</v>
      </c>
      <c r="AB23" s="20">
        <f>[19]Setembro!$D$31</f>
        <v>13.9</v>
      </c>
      <c r="AC23" s="20">
        <f>[19]Setembro!$D$32</f>
        <v>19.899999999999999</v>
      </c>
      <c r="AD23" s="20">
        <f>[19]Setembro!$D$33</f>
        <v>25.8</v>
      </c>
      <c r="AE23" s="20">
        <f>[19]Setembro!$D$34</f>
        <v>19.600000000000001</v>
      </c>
      <c r="AF23" s="36">
        <f t="shared" si="7"/>
        <v>10.4</v>
      </c>
      <c r="AG23" s="37">
        <f t="shared" si="8"/>
        <v>18.296666666666663</v>
      </c>
    </row>
    <row r="24" spans="1:33" ht="17.100000000000001" customHeight="1" x14ac:dyDescent="0.2">
      <c r="A24" s="16" t="s">
        <v>14</v>
      </c>
      <c r="B24" s="20">
        <f>[20]Setembro!$D$5</f>
        <v>18.2</v>
      </c>
      <c r="C24" s="20">
        <f>[20]Setembro!$D$6</f>
        <v>18.399999999999999</v>
      </c>
      <c r="D24" s="20">
        <f>[20]Setembro!$D$7</f>
        <v>17.8</v>
      </c>
      <c r="E24" s="20">
        <f>[20]Setembro!$D$8</f>
        <v>18</v>
      </c>
      <c r="F24" s="20">
        <f>[20]Setembro!$D$9</f>
        <v>16.3</v>
      </c>
      <c r="G24" s="20">
        <f>[20]Setembro!$D$10</f>
        <v>17.600000000000001</v>
      </c>
      <c r="H24" s="20">
        <f>[20]Setembro!$D$11</f>
        <v>17.8</v>
      </c>
      <c r="I24" s="20">
        <f>[20]Setembro!$D$12</f>
        <v>19.600000000000001</v>
      </c>
      <c r="J24" s="20">
        <f>[20]Setembro!$D$13</f>
        <v>16.3</v>
      </c>
      <c r="K24" s="20">
        <f>[20]Setembro!$D$14</f>
        <v>15.2</v>
      </c>
      <c r="L24" s="20">
        <f>[20]Setembro!$D$15</f>
        <v>17.3</v>
      </c>
      <c r="M24" s="20">
        <f>[20]Setembro!$D$16</f>
        <v>16.5</v>
      </c>
      <c r="N24" s="20">
        <f>[20]Setembro!$D$17</f>
        <v>15.1</v>
      </c>
      <c r="O24" s="20">
        <f>[20]Setembro!$D$18</f>
        <v>17</v>
      </c>
      <c r="P24" s="20">
        <f>[20]Setembro!$D$19</f>
        <v>19.100000000000001</v>
      </c>
      <c r="Q24" s="20">
        <f>[20]Setembro!$D$20</f>
        <v>21.8</v>
      </c>
      <c r="R24" s="20">
        <f>[20]Setembro!$D$21</f>
        <v>16.7</v>
      </c>
      <c r="S24" s="20">
        <f>[20]Setembro!$D$22</f>
        <v>15.2</v>
      </c>
      <c r="T24" s="20">
        <f>[20]Setembro!$D$23</f>
        <v>17.100000000000001</v>
      </c>
      <c r="U24" s="20">
        <f>[20]Setembro!$D$24</f>
        <v>21.3</v>
      </c>
      <c r="V24" s="20">
        <f>[20]Setembro!$D$25</f>
        <v>23.9</v>
      </c>
      <c r="W24" s="20">
        <f>[20]Setembro!$D$26</f>
        <v>21.7</v>
      </c>
      <c r="X24" s="20">
        <f>[20]Setembro!$D$27</f>
        <v>21.8</v>
      </c>
      <c r="Y24" s="20">
        <f>[20]Setembro!$D$28</f>
        <v>16.8</v>
      </c>
      <c r="Z24" s="20">
        <f>[20]Setembro!$D$29</f>
        <v>9.9</v>
      </c>
      <c r="AA24" s="20">
        <f>[20]Setembro!$D$30</f>
        <v>14.1</v>
      </c>
      <c r="AB24" s="20">
        <f>[20]Setembro!$D$31</f>
        <v>16</v>
      </c>
      <c r="AC24" s="20">
        <f>[20]Setembro!$D$32</f>
        <v>17.5</v>
      </c>
      <c r="AD24" s="20">
        <f>[20]Setembro!$D$33</f>
        <v>18.100000000000001</v>
      </c>
      <c r="AE24" s="20">
        <f>[20]Setembro!$D$34</f>
        <v>20.2</v>
      </c>
      <c r="AF24" s="36">
        <f t="shared" si="7"/>
        <v>9.9</v>
      </c>
      <c r="AG24" s="37">
        <f t="shared" si="8"/>
        <v>17.743333333333336</v>
      </c>
    </row>
    <row r="25" spans="1:33" ht="17.100000000000001" customHeight="1" x14ac:dyDescent="0.2">
      <c r="A25" s="16" t="s">
        <v>15</v>
      </c>
      <c r="B25" s="20">
        <f>[21]Setembro!$D$5</f>
        <v>18.7</v>
      </c>
      <c r="C25" s="20">
        <f>[21]Setembro!$D$6</f>
        <v>16.5</v>
      </c>
      <c r="D25" s="20">
        <f>[21]Setembro!$D$7</f>
        <v>15.3</v>
      </c>
      <c r="E25" s="20">
        <f>[21]Setembro!$D$8</f>
        <v>14.7</v>
      </c>
      <c r="F25" s="20">
        <f>[21]Setembro!$D$9</f>
        <v>15.2</v>
      </c>
      <c r="G25" s="20">
        <f>[21]Setembro!$D$10</f>
        <v>14</v>
      </c>
      <c r="H25" s="20">
        <f>[21]Setembro!$D$11</f>
        <v>15.8</v>
      </c>
      <c r="I25" s="20">
        <f>[21]Setembro!$D$12</f>
        <v>17.7</v>
      </c>
      <c r="J25" s="20">
        <f>[21]Setembro!$D$13</f>
        <v>16.3</v>
      </c>
      <c r="K25" s="20">
        <f>[21]Setembro!$D$14</f>
        <v>16.600000000000001</v>
      </c>
      <c r="L25" s="20">
        <f>[21]Setembro!$D$15</f>
        <v>17.5</v>
      </c>
      <c r="M25" s="20">
        <f>[21]Setembro!$D$16</f>
        <v>17.600000000000001</v>
      </c>
      <c r="N25" s="20">
        <f>[21]Setembro!$D$17</f>
        <v>18.7</v>
      </c>
      <c r="O25" s="20">
        <f>[21]Setembro!$D$18</f>
        <v>18.600000000000001</v>
      </c>
      <c r="P25" s="20">
        <f>[21]Setembro!$D$19</f>
        <v>20.100000000000001</v>
      </c>
      <c r="Q25" s="20">
        <f>[21]Setembro!$D$20</f>
        <v>12.9</v>
      </c>
      <c r="R25" s="20">
        <f>[21]Setembro!$D$21</f>
        <v>8.3000000000000007</v>
      </c>
      <c r="S25" s="20">
        <f>[21]Setembro!$D$22</f>
        <v>7.2</v>
      </c>
      <c r="T25" s="20">
        <f>[21]Setembro!$D$23</f>
        <v>12.8</v>
      </c>
      <c r="U25" s="20">
        <f>[21]Setembro!$D$24</f>
        <v>17.100000000000001</v>
      </c>
      <c r="V25" s="20">
        <f>[21]Setembro!$D$25</f>
        <v>23.9</v>
      </c>
      <c r="W25" s="20">
        <f>[21]Setembro!$D$26</f>
        <v>15.4</v>
      </c>
      <c r="X25" s="20">
        <f>[21]Setembro!$D$27</f>
        <v>10.1</v>
      </c>
      <c r="Y25" s="20">
        <f>[21]Setembro!$D$28</f>
        <v>8.1999999999999993</v>
      </c>
      <c r="Z25" s="20">
        <f>[21]Setembro!$D$29</f>
        <v>5.5</v>
      </c>
      <c r="AA25" s="20">
        <f>[21]Setembro!$D$30</f>
        <v>10.8</v>
      </c>
      <c r="AB25" s="20">
        <f>[21]Setembro!$D$31</f>
        <v>12.9</v>
      </c>
      <c r="AC25" s="20">
        <f>[21]Setembro!$D$32</f>
        <v>17.7</v>
      </c>
      <c r="AD25" s="20">
        <f>[21]Setembro!$D$33</f>
        <v>16.8</v>
      </c>
      <c r="AE25" s="20">
        <f>[21]Setembro!$D$34</f>
        <v>13</v>
      </c>
      <c r="AF25" s="36">
        <f t="shared" si="7"/>
        <v>5.5</v>
      </c>
      <c r="AG25" s="37">
        <f t="shared" si="8"/>
        <v>14.863333333333333</v>
      </c>
    </row>
    <row r="26" spans="1:33" ht="17.100000000000001" customHeight="1" x14ac:dyDescent="0.2">
      <c r="A26" s="16" t="s">
        <v>16</v>
      </c>
      <c r="B26" s="20">
        <f>[22]Setembro!$D$5</f>
        <v>21.3</v>
      </c>
      <c r="C26" s="20">
        <f>[22]Setembro!$D$6</f>
        <v>22.5</v>
      </c>
      <c r="D26" s="20">
        <f>[22]Setembro!$D$7</f>
        <v>18.5</v>
      </c>
      <c r="E26" s="20">
        <f>[22]Setembro!$D$8</f>
        <v>18.2</v>
      </c>
      <c r="F26" s="20">
        <f>[22]Setembro!$D$9</f>
        <v>15.5</v>
      </c>
      <c r="G26" s="20">
        <f>[22]Setembro!$D$10</f>
        <v>17.399999999999999</v>
      </c>
      <c r="H26" s="20">
        <f>[22]Setembro!$D$11</f>
        <v>17.7</v>
      </c>
      <c r="I26" s="20">
        <f>[22]Setembro!$D$12</f>
        <v>24.8</v>
      </c>
      <c r="J26" s="20">
        <f>[22]Setembro!$D$13</f>
        <v>18.8</v>
      </c>
      <c r="K26" s="20">
        <f>[22]Setembro!$D$14</f>
        <v>18.600000000000001</v>
      </c>
      <c r="L26" s="20">
        <f>[22]Setembro!$D$15</f>
        <v>17.899999999999999</v>
      </c>
      <c r="M26" s="20">
        <f>[22]Setembro!$D$16</f>
        <v>23.8</v>
      </c>
      <c r="N26" s="20">
        <f>[22]Setembro!$D$17</f>
        <v>20.2</v>
      </c>
      <c r="O26" s="20">
        <f>[22]Setembro!$D$18</f>
        <v>17.8</v>
      </c>
      <c r="P26" s="20">
        <f>[22]Setembro!$D$19</f>
        <v>18.5</v>
      </c>
      <c r="Q26" s="20">
        <f>[22]Setembro!$D$20</f>
        <v>16.399999999999999</v>
      </c>
      <c r="R26" s="20">
        <f>[22]Setembro!$D$21</f>
        <v>12.9</v>
      </c>
      <c r="S26" s="20">
        <f>[22]Setembro!$D$22</f>
        <v>13.6</v>
      </c>
      <c r="T26" s="20">
        <f>[22]Setembro!$D$23</f>
        <v>16.600000000000001</v>
      </c>
      <c r="U26" s="20">
        <f>[22]Setembro!$D$24</f>
        <v>16.899999999999999</v>
      </c>
      <c r="V26" s="20">
        <f>[22]Setembro!$D$25</f>
        <v>27</v>
      </c>
      <c r="W26" s="20">
        <f>[22]Setembro!$D$26</f>
        <v>16</v>
      </c>
      <c r="X26" s="20">
        <f>[22]Setembro!$D$27</f>
        <v>15.2</v>
      </c>
      <c r="Y26" s="20">
        <f>[22]Setembro!$D$28</f>
        <v>14.6</v>
      </c>
      <c r="Z26" s="20">
        <f>[22]Setembro!$D$29</f>
        <v>6.8</v>
      </c>
      <c r="AA26" s="20">
        <f>[22]Setembro!$D$30</f>
        <v>8.6999999999999993</v>
      </c>
      <c r="AB26" s="20">
        <f>[22]Setembro!$D$31</f>
        <v>14.6</v>
      </c>
      <c r="AC26" s="20">
        <f>[22]Setembro!$D$32</f>
        <v>24.3</v>
      </c>
      <c r="AD26" s="20">
        <f>[22]Setembro!$D$33</f>
        <v>21.3</v>
      </c>
      <c r="AE26" s="20">
        <f>[22]Setembro!$D$34</f>
        <v>14.1</v>
      </c>
      <c r="AF26" s="36">
        <f t="shared" si="7"/>
        <v>6.8</v>
      </c>
      <c r="AG26" s="37">
        <f t="shared" si="8"/>
        <v>17.683333333333334</v>
      </c>
    </row>
    <row r="27" spans="1:33" ht="17.100000000000001" customHeight="1" x14ac:dyDescent="0.2">
      <c r="A27" s="16" t="s">
        <v>17</v>
      </c>
      <c r="B27" s="20">
        <f>[23]Setembro!$D$5</f>
        <v>15.6</v>
      </c>
      <c r="C27" s="20">
        <f>[23]Setembro!$D$6</f>
        <v>17.399999999999999</v>
      </c>
      <c r="D27" s="20">
        <f>[23]Setembro!$D$7</f>
        <v>15.4</v>
      </c>
      <c r="E27" s="20">
        <f>[23]Setembro!$D$8</f>
        <v>14.9</v>
      </c>
      <c r="F27" s="20">
        <f>[23]Setembro!$D$9</f>
        <v>17.3</v>
      </c>
      <c r="G27" s="20">
        <f>[23]Setembro!$D$10</f>
        <v>15.4</v>
      </c>
      <c r="H27" s="20">
        <f>[23]Setembro!$D$11</f>
        <v>16.2</v>
      </c>
      <c r="I27" s="20">
        <f>[23]Setembro!$D$12</f>
        <v>17.2</v>
      </c>
      <c r="J27" s="20">
        <f>[23]Setembro!$D$13</f>
        <v>15.9</v>
      </c>
      <c r="K27" s="20">
        <f>[23]Setembro!$D$14</f>
        <v>14.6</v>
      </c>
      <c r="L27" s="20">
        <f>[23]Setembro!$D$15</f>
        <v>17.899999999999999</v>
      </c>
      <c r="M27" s="20">
        <f>[23]Setembro!$D$16</f>
        <v>17.8</v>
      </c>
      <c r="N27" s="20">
        <f>[23]Setembro!$D$17</f>
        <v>14.7</v>
      </c>
      <c r="O27" s="20">
        <f>[23]Setembro!$D$18</f>
        <v>17.600000000000001</v>
      </c>
      <c r="P27" s="20">
        <f>[23]Setembro!$D$19</f>
        <v>17.3</v>
      </c>
      <c r="Q27" s="20">
        <f>[23]Setembro!$D$20</f>
        <v>20.6</v>
      </c>
      <c r="R27" s="20">
        <f>[23]Setembro!$D$21</f>
        <v>12.8</v>
      </c>
      <c r="S27" s="20">
        <f>[23]Setembro!$D$22</f>
        <v>9.4</v>
      </c>
      <c r="T27" s="20">
        <f>[23]Setembro!$D$23</f>
        <v>15.2</v>
      </c>
      <c r="U27" s="20">
        <f>[23]Setembro!$D$24</f>
        <v>19.7</v>
      </c>
      <c r="V27" s="20">
        <f>[23]Setembro!$D$25</f>
        <v>20.7</v>
      </c>
      <c r="W27" s="20">
        <f>[23]Setembro!$D$26</f>
        <v>22.7</v>
      </c>
      <c r="X27" s="20">
        <f>[23]Setembro!$D$27</f>
        <v>15.3</v>
      </c>
      <c r="Y27" s="20">
        <f>[23]Setembro!$D$28</f>
        <v>12.2</v>
      </c>
      <c r="Z27" s="20">
        <f>[23]Setembro!$D$29</f>
        <v>4.4000000000000004</v>
      </c>
      <c r="AA27" s="20">
        <f>[23]Setembro!$D$30</f>
        <v>7.6</v>
      </c>
      <c r="AB27" s="20">
        <f>[23]Setembro!$D$31</f>
        <v>14.7</v>
      </c>
      <c r="AC27" s="53" t="str">
        <f>[23]Setembro!$D$32</f>
        <v>*</v>
      </c>
      <c r="AD27" s="53" t="str">
        <f>[23]Setembro!$D$33</f>
        <v>*</v>
      </c>
      <c r="AE27" s="53" t="str">
        <f>[23]Setembro!$D$34</f>
        <v>*</v>
      </c>
      <c r="AF27" s="36">
        <f t="shared" si="7"/>
        <v>4.4000000000000004</v>
      </c>
      <c r="AG27" s="37">
        <f t="shared" si="8"/>
        <v>15.574074074074073</v>
      </c>
    </row>
    <row r="28" spans="1:33" ht="17.100000000000001" customHeight="1" x14ac:dyDescent="0.2">
      <c r="A28" s="16" t="s">
        <v>18</v>
      </c>
      <c r="B28" s="20">
        <f>[24]Setembro!$D$5</f>
        <v>31.9</v>
      </c>
      <c r="C28" s="20">
        <f>[24]Setembro!$D$6</f>
        <v>26</v>
      </c>
      <c r="D28" s="53" t="str">
        <f>[24]Setembro!$D$7</f>
        <v>*</v>
      </c>
      <c r="E28" s="20">
        <f>[24]Setembro!$D$8</f>
        <v>21.8</v>
      </c>
      <c r="F28" s="20">
        <f>[24]Setembro!$D$9</f>
        <v>22.9</v>
      </c>
      <c r="G28" s="20">
        <f>[24]Setembro!$D$10</f>
        <v>23</v>
      </c>
      <c r="H28" s="20">
        <f>[24]Setembro!$D$11</f>
        <v>17.399999999999999</v>
      </c>
      <c r="I28" s="20">
        <f>[24]Setembro!$D$12</f>
        <v>15.6</v>
      </c>
      <c r="J28" s="20">
        <f>[24]Setembro!$D$13</f>
        <v>16.399999999999999</v>
      </c>
      <c r="K28" s="20">
        <f>[24]Setembro!$D$14</f>
        <v>16.3</v>
      </c>
      <c r="L28" s="20">
        <f>[24]Setembro!$D$15</f>
        <v>15.6</v>
      </c>
      <c r="M28" s="20">
        <f>[24]Setembro!$D$16</f>
        <v>18</v>
      </c>
      <c r="N28" s="20">
        <f>[24]Setembro!$D$17</f>
        <v>17.100000000000001</v>
      </c>
      <c r="O28" s="20">
        <f>[24]Setembro!$D$18</f>
        <v>16.2</v>
      </c>
      <c r="P28" s="20">
        <f>[24]Setembro!$D$19</f>
        <v>17.399999999999999</v>
      </c>
      <c r="Q28" s="20">
        <f>[24]Setembro!$D$20</f>
        <v>21</v>
      </c>
      <c r="R28" s="20">
        <f>[24]Setembro!$D$21</f>
        <v>14.1</v>
      </c>
      <c r="S28" s="20">
        <f>[24]Setembro!$D$22</f>
        <v>11.8</v>
      </c>
      <c r="T28" s="20">
        <f>[24]Setembro!$D$23</f>
        <v>16.5</v>
      </c>
      <c r="U28" s="20">
        <f>[24]Setembro!$D$24</f>
        <v>18.7</v>
      </c>
      <c r="V28" s="20">
        <f>[24]Setembro!$D$25</f>
        <v>19.5</v>
      </c>
      <c r="W28" s="20">
        <f>[24]Setembro!$D$26</f>
        <v>20.9</v>
      </c>
      <c r="X28" s="20">
        <f>[24]Setembro!$D$27</f>
        <v>15</v>
      </c>
      <c r="Y28" s="20">
        <f>[24]Setembro!$D$28</f>
        <v>11.3</v>
      </c>
      <c r="Z28" s="20">
        <f>[24]Setembro!$D$29</f>
        <v>8.5</v>
      </c>
      <c r="AA28" s="20">
        <f>[24]Setembro!$D$30</f>
        <v>12.5</v>
      </c>
      <c r="AB28" s="20">
        <f>[24]Setembro!$D$31</f>
        <v>16</v>
      </c>
      <c r="AC28" s="20">
        <f>[24]Setembro!$D$32</f>
        <v>18.8</v>
      </c>
      <c r="AD28" s="20">
        <f>[24]Setembro!$D$33</f>
        <v>18.7</v>
      </c>
      <c r="AE28" s="20">
        <f>[24]Setembro!$D$34</f>
        <v>18.899999999999999</v>
      </c>
      <c r="AF28" s="36">
        <f t="shared" si="7"/>
        <v>8.5</v>
      </c>
      <c r="AG28" s="37">
        <f t="shared" si="8"/>
        <v>17.855172413793102</v>
      </c>
    </row>
    <row r="29" spans="1:33" ht="17.100000000000001" customHeight="1" x14ac:dyDescent="0.2">
      <c r="A29" s="16" t="s">
        <v>19</v>
      </c>
      <c r="B29" s="20">
        <f>[25]Setembro!$D$5</f>
        <v>16.899999999999999</v>
      </c>
      <c r="C29" s="20">
        <f>[25]Setembro!$D$6</f>
        <v>16.600000000000001</v>
      </c>
      <c r="D29" s="20">
        <f>[25]Setembro!$D$7</f>
        <v>15.2</v>
      </c>
      <c r="E29" s="20">
        <f>[25]Setembro!$D$8</f>
        <v>14.2</v>
      </c>
      <c r="F29" s="20">
        <f>[25]Setembro!$D$9</f>
        <v>15.8</v>
      </c>
      <c r="G29" s="20">
        <f>[25]Setembro!$D$10</f>
        <v>15.9</v>
      </c>
      <c r="H29" s="20">
        <f>[25]Setembro!$D$11</f>
        <v>17.2</v>
      </c>
      <c r="I29" s="20">
        <f>[25]Setembro!$D$12</f>
        <v>18.3</v>
      </c>
      <c r="J29" s="20">
        <f>[25]Setembro!$D$13</f>
        <v>16.2</v>
      </c>
      <c r="K29" s="20">
        <f>[25]Setembro!$D$14</f>
        <v>18.8</v>
      </c>
      <c r="L29" s="20">
        <f>[25]Setembro!$D$15</f>
        <v>18.399999999999999</v>
      </c>
      <c r="M29" s="20">
        <f>[25]Setembro!$D$16</f>
        <v>18.399999999999999</v>
      </c>
      <c r="N29" s="20">
        <f>[25]Setembro!$D$17</f>
        <v>19.5</v>
      </c>
      <c r="O29" s="20">
        <f>[25]Setembro!$D$18</f>
        <v>18</v>
      </c>
      <c r="P29" s="20">
        <f>[25]Setembro!$D$19</f>
        <v>19.2</v>
      </c>
      <c r="Q29" s="20">
        <f>[25]Setembro!$D$20</f>
        <v>13.5</v>
      </c>
      <c r="R29" s="20">
        <f>[25]Setembro!$D$21</f>
        <v>10</v>
      </c>
      <c r="S29" s="20">
        <f>[25]Setembro!$D$22</f>
        <v>6.3</v>
      </c>
      <c r="T29" s="20">
        <f>[25]Setembro!$D$23</f>
        <v>10.5</v>
      </c>
      <c r="U29" s="20">
        <f>[25]Setembro!$D$24</f>
        <v>18.2</v>
      </c>
      <c r="V29" s="20">
        <f>[25]Setembro!$D$25</f>
        <v>20.5</v>
      </c>
      <c r="W29" s="20">
        <f>[25]Setembro!$D$26</f>
        <v>16.399999999999999</v>
      </c>
      <c r="X29" s="20">
        <f>[25]Setembro!$D$27</f>
        <v>11.6</v>
      </c>
      <c r="Y29" s="20">
        <f>[25]Setembro!$D$28</f>
        <v>8.6</v>
      </c>
      <c r="Z29" s="20">
        <f>[25]Setembro!$D$29</f>
        <v>5.3</v>
      </c>
      <c r="AA29" s="20">
        <f>[25]Setembro!$D$30</f>
        <v>10.7</v>
      </c>
      <c r="AB29" s="20">
        <f>[25]Setembro!$D$31</f>
        <v>14.1</v>
      </c>
      <c r="AC29" s="20">
        <f>[25]Setembro!$D$32</f>
        <v>17.100000000000001</v>
      </c>
      <c r="AD29" s="20">
        <f>[25]Setembro!$D$33</f>
        <v>16</v>
      </c>
      <c r="AE29" s="20">
        <f>[25]Setembro!$D$34</f>
        <v>15.6</v>
      </c>
      <c r="AF29" s="36">
        <f t="shared" si="7"/>
        <v>5.3</v>
      </c>
      <c r="AG29" s="37">
        <f t="shared" si="8"/>
        <v>15.100000000000003</v>
      </c>
    </row>
    <row r="30" spans="1:33" ht="17.100000000000001" customHeight="1" x14ac:dyDescent="0.2">
      <c r="A30" s="16" t="s">
        <v>31</v>
      </c>
      <c r="B30" s="20">
        <f>[26]Setembro!$D$5</f>
        <v>19.7</v>
      </c>
      <c r="C30" s="20">
        <f>[26]Setembro!$D$6</f>
        <v>17.399999999999999</v>
      </c>
      <c r="D30" s="20">
        <f>[26]Setembro!$D$7</f>
        <v>15.5</v>
      </c>
      <c r="E30" s="20">
        <f>[26]Setembro!$D$8</f>
        <v>14.1</v>
      </c>
      <c r="F30" s="20">
        <f>[26]Setembro!$D$9</f>
        <v>17.3</v>
      </c>
      <c r="G30" s="20">
        <f>[26]Setembro!$D$10</f>
        <v>17.3</v>
      </c>
      <c r="H30" s="20">
        <f>[26]Setembro!$D$11</f>
        <v>20.100000000000001</v>
      </c>
      <c r="I30" s="20">
        <f>[26]Setembro!$D$12</f>
        <v>21.3</v>
      </c>
      <c r="J30" s="20">
        <f>[26]Setembro!$D$13</f>
        <v>16.100000000000001</v>
      </c>
      <c r="K30" s="20">
        <f>[26]Setembro!$D$14</f>
        <v>17.399999999999999</v>
      </c>
      <c r="L30" s="20">
        <f>[26]Setembro!$D$15</f>
        <v>21.1</v>
      </c>
      <c r="M30" s="20">
        <f>[26]Setembro!$D$16</f>
        <v>22.5</v>
      </c>
      <c r="N30" s="20">
        <f>[26]Setembro!$D$17</f>
        <v>19.2</v>
      </c>
      <c r="O30" s="20">
        <f>[26]Setembro!$D$18</f>
        <v>21.3</v>
      </c>
      <c r="P30" s="20">
        <f>[26]Setembro!$D$19</f>
        <v>20.6</v>
      </c>
      <c r="Q30" s="20">
        <f>[26]Setembro!$D$20</f>
        <v>22.1</v>
      </c>
      <c r="R30" s="20">
        <f>[26]Setembro!$D$21</f>
        <v>12.8</v>
      </c>
      <c r="S30" s="20">
        <f>[26]Setembro!$D$22</f>
        <v>10.1</v>
      </c>
      <c r="T30" s="20">
        <f>[26]Setembro!$D$23</f>
        <v>14.8</v>
      </c>
      <c r="U30" s="20">
        <f>[26]Setembro!$D$24</f>
        <v>22.5</v>
      </c>
      <c r="V30" s="20">
        <f>[26]Setembro!$D$25</f>
        <v>22.2</v>
      </c>
      <c r="W30" s="20">
        <f>[26]Setembro!$D$26</f>
        <v>21.7</v>
      </c>
      <c r="X30" s="20">
        <f>[26]Setembro!$D$27</f>
        <v>14.5</v>
      </c>
      <c r="Y30" s="20">
        <f>[26]Setembro!$D$28</f>
        <v>11.5</v>
      </c>
      <c r="Z30" s="20">
        <f>[26]Setembro!$D$29</f>
        <v>5.6</v>
      </c>
      <c r="AA30" s="20">
        <f>[26]Setembro!$D$30</f>
        <v>8.8000000000000007</v>
      </c>
      <c r="AB30" s="20">
        <f>[26]Setembro!$D$31</f>
        <v>15.4</v>
      </c>
      <c r="AC30" s="20">
        <f>[26]Setembro!$D$32</f>
        <v>20.9</v>
      </c>
      <c r="AD30" s="20">
        <f>[26]Setembro!$D$33</f>
        <v>18.7</v>
      </c>
      <c r="AE30" s="20">
        <f>[26]Setembro!$D$34</f>
        <v>18.600000000000001</v>
      </c>
      <c r="AF30" s="36">
        <f t="shared" si="7"/>
        <v>5.6</v>
      </c>
      <c r="AG30" s="37">
        <f t="shared" si="8"/>
        <v>17.37</v>
      </c>
    </row>
    <row r="31" spans="1:33" ht="17.100000000000001" customHeight="1" x14ac:dyDescent="0.2">
      <c r="A31" s="16" t="s">
        <v>52</v>
      </c>
      <c r="B31" s="20">
        <f>[27]Setembro!$D$5</f>
        <v>21.3</v>
      </c>
      <c r="C31" s="20">
        <f>[27]Setembro!$D$6</f>
        <v>20.399999999999999</v>
      </c>
      <c r="D31" s="20">
        <f>[27]Setembro!$D$7</f>
        <v>18.100000000000001</v>
      </c>
      <c r="E31" s="20">
        <f>[27]Setembro!$D$8</f>
        <v>17</v>
      </c>
      <c r="F31" s="20">
        <f>[27]Setembro!$D$9</f>
        <v>17.899999999999999</v>
      </c>
      <c r="G31" s="20">
        <f>[27]Setembro!$D$10</f>
        <v>19.899999999999999</v>
      </c>
      <c r="H31" s="20">
        <f>[27]Setembro!$D$11</f>
        <v>20.3</v>
      </c>
      <c r="I31" s="20">
        <f>[27]Setembro!$D$12</f>
        <v>19</v>
      </c>
      <c r="J31" s="20">
        <f>[27]Setembro!$D$13</f>
        <v>19.8</v>
      </c>
      <c r="K31" s="20">
        <f>[27]Setembro!$D$14</f>
        <v>18.5</v>
      </c>
      <c r="L31" s="20">
        <f>[27]Setembro!$D$15</f>
        <v>19</v>
      </c>
      <c r="M31" s="20">
        <f>[27]Setembro!$D$16</f>
        <v>21.4</v>
      </c>
      <c r="N31" s="20">
        <f>[27]Setembro!$D$17</f>
        <v>20.2</v>
      </c>
      <c r="O31" s="20">
        <f>[27]Setembro!$D$18</f>
        <v>20.100000000000001</v>
      </c>
      <c r="P31" s="20">
        <f>[27]Setembro!$D$19</f>
        <v>21.7</v>
      </c>
      <c r="Q31" s="20">
        <f>[27]Setembro!$D$20</f>
        <v>22.5</v>
      </c>
      <c r="R31" s="20">
        <f>[27]Setembro!$D$21</f>
        <v>18.2</v>
      </c>
      <c r="S31" s="20">
        <f>[27]Setembro!$D$22</f>
        <v>16</v>
      </c>
      <c r="T31" s="20">
        <f>[27]Setembro!$D$23</f>
        <v>19.399999999999999</v>
      </c>
      <c r="U31" s="20">
        <f>[27]Setembro!$D$24</f>
        <v>21.1</v>
      </c>
      <c r="V31" s="20">
        <f>[27]Setembro!$D$25</f>
        <v>23.9</v>
      </c>
      <c r="W31" s="20">
        <f>[27]Setembro!$D$26</f>
        <v>23.6</v>
      </c>
      <c r="X31" s="20">
        <f>[27]Setembro!$D$27</f>
        <v>16.3</v>
      </c>
      <c r="Y31" s="20">
        <f>[27]Setembro!$D$28</f>
        <v>12.4</v>
      </c>
      <c r="Z31" s="20">
        <f>[27]Setembro!$D$29</f>
        <v>12.4</v>
      </c>
      <c r="AA31" s="20">
        <f>[27]Setembro!$D$30</f>
        <v>13.3</v>
      </c>
      <c r="AB31" s="20">
        <f>[27]Setembro!$D$31</f>
        <v>16.600000000000001</v>
      </c>
      <c r="AC31" s="20">
        <f>[27]Setembro!$D$32</f>
        <v>22.3</v>
      </c>
      <c r="AD31" s="20">
        <f>[27]Setembro!$D$33</f>
        <v>20</v>
      </c>
      <c r="AE31" s="20">
        <f>[27]Setembro!$D$34</f>
        <v>21.1</v>
      </c>
      <c r="AF31" s="36">
        <f t="shared" ref="AF31" si="9">MIN(B31:AE31)</f>
        <v>12.4</v>
      </c>
      <c r="AG31" s="37">
        <f t="shared" ref="AG31" si="10">AVERAGE(B31:AE31)</f>
        <v>19.123333333333335</v>
      </c>
    </row>
    <row r="32" spans="1:33" ht="17.100000000000001" customHeight="1" x14ac:dyDescent="0.2">
      <c r="A32" s="16" t="s">
        <v>20</v>
      </c>
      <c r="B32" s="20">
        <f>[28]Setembro!$D$5</f>
        <v>17.7</v>
      </c>
      <c r="C32" s="20">
        <f>[28]Setembro!$D$6</f>
        <v>20.3</v>
      </c>
      <c r="D32" s="20">
        <f>[28]Setembro!$D$7</f>
        <v>18.5</v>
      </c>
      <c r="E32" s="20">
        <f>[28]Setembro!$D$8</f>
        <v>18.7</v>
      </c>
      <c r="F32" s="20">
        <f>[28]Setembro!$D$9</f>
        <v>16.899999999999999</v>
      </c>
      <c r="G32" s="20">
        <f>[28]Setembro!$D$10</f>
        <v>17.100000000000001</v>
      </c>
      <c r="H32" s="20">
        <f>[28]Setembro!$D$11</f>
        <v>18.399999999999999</v>
      </c>
      <c r="I32" s="20">
        <f>[28]Setembro!$D$12</f>
        <v>19.899999999999999</v>
      </c>
      <c r="J32" s="20">
        <f>[28]Setembro!$D$13</f>
        <v>18.100000000000001</v>
      </c>
      <c r="K32" s="20">
        <f>[28]Setembro!$D$14</f>
        <v>18</v>
      </c>
      <c r="L32" s="20">
        <f>[28]Setembro!$D$15</f>
        <v>18.3</v>
      </c>
      <c r="M32" s="20">
        <f>[28]Setembro!$D$16</f>
        <v>19.100000000000001</v>
      </c>
      <c r="N32" s="20">
        <f>[28]Setembro!$D$17</f>
        <v>19.2</v>
      </c>
      <c r="O32" s="20">
        <f>[28]Setembro!$D$18</f>
        <v>21.1</v>
      </c>
      <c r="P32" s="20">
        <f>[28]Setembro!$D$19</f>
        <v>20.8</v>
      </c>
      <c r="Q32" s="20">
        <f>[28]Setembro!$D$20</f>
        <v>22.5</v>
      </c>
      <c r="R32" s="20">
        <f>[28]Setembro!$D$21</f>
        <v>15.8</v>
      </c>
      <c r="S32" s="20">
        <f>[28]Setembro!$D$22</f>
        <v>13.2</v>
      </c>
      <c r="T32" s="20">
        <f>[28]Setembro!$D$23</f>
        <v>18.7</v>
      </c>
      <c r="U32" s="20">
        <f>[28]Setembro!$D$24</f>
        <v>22</v>
      </c>
      <c r="V32" s="20">
        <f>[28]Setembro!$D$25</f>
        <v>23.8</v>
      </c>
      <c r="W32" s="20">
        <f>[28]Setembro!$D$26</f>
        <v>23.8</v>
      </c>
      <c r="X32" s="20">
        <f>[28]Setembro!$D$27</f>
        <v>20.3</v>
      </c>
      <c r="Y32" s="20">
        <f>[28]Setembro!$D$28</f>
        <v>15.5</v>
      </c>
      <c r="Z32" s="20">
        <f>[28]Setembro!$D$29</f>
        <v>10.5</v>
      </c>
      <c r="AA32" s="20">
        <f>[28]Setembro!$D$30</f>
        <v>13.4</v>
      </c>
      <c r="AB32" s="20">
        <f>[28]Setembro!$D$31</f>
        <v>14.7</v>
      </c>
      <c r="AC32" s="20">
        <f>[28]Setembro!$D$32</f>
        <v>18.5</v>
      </c>
      <c r="AD32" s="20">
        <f>[28]Setembro!$D$33</f>
        <v>17.2</v>
      </c>
      <c r="AE32" s="20">
        <f>[28]Setembro!$D$34</f>
        <v>20.3</v>
      </c>
      <c r="AF32" s="36">
        <f>MIN(B32:AE32)</f>
        <v>10.5</v>
      </c>
      <c r="AG32" s="37">
        <f>AVERAGE(B32:AE32)</f>
        <v>18.41</v>
      </c>
    </row>
    <row r="33" spans="1:33" s="5" customFormat="1" ht="17.100000000000001" customHeight="1" x14ac:dyDescent="0.2">
      <c r="A33" s="38" t="s">
        <v>35</v>
      </c>
      <c r="B33" s="32">
        <f t="shared" ref="B33:AF33" si="11">MIN(B5:B32)</f>
        <v>15</v>
      </c>
      <c r="C33" s="32">
        <f t="shared" si="11"/>
        <v>15.7</v>
      </c>
      <c r="D33" s="32">
        <f t="shared" si="11"/>
        <v>14.1</v>
      </c>
      <c r="E33" s="32">
        <f t="shared" si="11"/>
        <v>13.6</v>
      </c>
      <c r="F33" s="32">
        <f t="shared" si="11"/>
        <v>13.7</v>
      </c>
      <c r="G33" s="32">
        <f t="shared" si="11"/>
        <v>12.2</v>
      </c>
      <c r="H33" s="32">
        <f t="shared" si="11"/>
        <v>13.3</v>
      </c>
      <c r="I33" s="32">
        <f t="shared" si="11"/>
        <v>15.5</v>
      </c>
      <c r="J33" s="32">
        <f t="shared" si="11"/>
        <v>14.3</v>
      </c>
      <c r="K33" s="32">
        <f t="shared" si="11"/>
        <v>13</v>
      </c>
      <c r="L33" s="32">
        <f t="shared" si="11"/>
        <v>12.6</v>
      </c>
      <c r="M33" s="32">
        <f t="shared" si="11"/>
        <v>12.4</v>
      </c>
      <c r="N33" s="32">
        <f t="shared" si="11"/>
        <v>13.5</v>
      </c>
      <c r="O33" s="32">
        <f t="shared" si="11"/>
        <v>13.3</v>
      </c>
      <c r="P33" s="32">
        <f t="shared" si="11"/>
        <v>17.100000000000001</v>
      </c>
      <c r="Q33" s="32">
        <f t="shared" si="11"/>
        <v>12.9</v>
      </c>
      <c r="R33" s="32">
        <f t="shared" si="11"/>
        <v>8.3000000000000007</v>
      </c>
      <c r="S33" s="32">
        <f t="shared" si="11"/>
        <v>6</v>
      </c>
      <c r="T33" s="32">
        <f t="shared" si="11"/>
        <v>10.5</v>
      </c>
      <c r="U33" s="32">
        <f t="shared" si="11"/>
        <v>14.4</v>
      </c>
      <c r="V33" s="32">
        <f t="shared" si="11"/>
        <v>19.5</v>
      </c>
      <c r="W33" s="32">
        <f t="shared" si="11"/>
        <v>15.4</v>
      </c>
      <c r="X33" s="32">
        <f t="shared" si="11"/>
        <v>10.1</v>
      </c>
      <c r="Y33" s="32">
        <f t="shared" si="11"/>
        <v>8.1999999999999993</v>
      </c>
      <c r="Z33" s="32">
        <f t="shared" si="11"/>
        <v>1.9</v>
      </c>
      <c r="AA33" s="32">
        <f t="shared" si="11"/>
        <v>5.4</v>
      </c>
      <c r="AB33" s="32">
        <f t="shared" si="11"/>
        <v>11.8</v>
      </c>
      <c r="AC33" s="32">
        <f t="shared" si="11"/>
        <v>14.6</v>
      </c>
      <c r="AD33" s="32">
        <f t="shared" si="11"/>
        <v>16</v>
      </c>
      <c r="AE33" s="32">
        <f t="shared" si="11"/>
        <v>13</v>
      </c>
      <c r="AF33" s="36">
        <f t="shared" si="11"/>
        <v>1.9</v>
      </c>
      <c r="AG33" s="37">
        <f>AVERAGE(AG5:AG32)</f>
        <v>17.005660919540233</v>
      </c>
    </row>
    <row r="36" spans="1:33" x14ac:dyDescent="0.2">
      <c r="C36" s="46"/>
      <c r="D36" s="46" t="s">
        <v>57</v>
      </c>
      <c r="E36" s="46"/>
      <c r="F36" s="46"/>
      <c r="G36" s="46"/>
      <c r="N36" s="2" t="s">
        <v>58</v>
      </c>
      <c r="Y36" s="2" t="s">
        <v>61</v>
      </c>
      <c r="AF36" s="56" t="s">
        <v>70</v>
      </c>
    </row>
    <row r="37" spans="1:33" x14ac:dyDescent="0.2">
      <c r="K37" s="47"/>
      <c r="L37" s="47"/>
      <c r="M37" s="47"/>
      <c r="N37" s="47" t="s">
        <v>59</v>
      </c>
      <c r="O37" s="47"/>
      <c r="P37" s="47"/>
      <c r="Q37" s="47"/>
      <c r="Y37" s="47" t="s">
        <v>62</v>
      </c>
      <c r="Z37" s="47"/>
      <c r="AA37" s="47"/>
    </row>
    <row r="38" spans="1:33" x14ac:dyDescent="0.2">
      <c r="A38" s="56"/>
    </row>
    <row r="44" spans="1:33" x14ac:dyDescent="0.2">
      <c r="W44" s="2" t="s">
        <v>53</v>
      </c>
    </row>
  </sheetData>
  <mergeCells count="33"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K3:K4"/>
    <mergeCell ref="A2:A4"/>
    <mergeCell ref="N3:N4"/>
    <mergeCell ref="Z3:Z4"/>
    <mergeCell ref="S3:S4"/>
    <mergeCell ref="L3:L4"/>
    <mergeCell ref="M3:M4"/>
    <mergeCell ref="V3:V4"/>
    <mergeCell ref="I3:I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workbookViewId="0">
      <selection activeCell="C42" sqref="C42"/>
    </sheetView>
  </sheetViews>
  <sheetFormatPr defaultRowHeight="12.75" x14ac:dyDescent="0.2"/>
  <cols>
    <col min="1" max="1" width="19.140625" style="2" bestFit="1" customWidth="1"/>
    <col min="2" max="21" width="5.42578125" style="2" bestFit="1" customWidth="1"/>
    <col min="22" max="22" width="6.7109375" style="2" customWidth="1"/>
    <col min="23" max="23" width="6.42578125" style="2" bestFit="1" customWidth="1"/>
    <col min="24" max="25" width="5.42578125" style="2" bestFit="1" customWidth="1"/>
    <col min="26" max="26" width="6.42578125" style="2" bestFit="1" customWidth="1"/>
    <col min="27" max="27" width="6.5703125" style="2" bestFit="1" customWidth="1"/>
    <col min="28" max="31" width="5.42578125" style="2" bestFit="1" customWidth="1"/>
    <col min="32" max="32" width="6.5703125" style="9" bestFit="1" customWidth="1"/>
    <col min="33" max="33" width="9.140625" style="1"/>
  </cols>
  <sheetData>
    <row r="1" spans="1:33" ht="20.100000000000001" customHeight="1" x14ac:dyDescent="0.2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3" s="4" customFormat="1" ht="20.100000000000001" customHeight="1" x14ac:dyDescent="0.2">
      <c r="A2" s="61" t="s">
        <v>21</v>
      </c>
      <c r="B2" s="59" t="s">
        <v>60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7"/>
    </row>
    <row r="3" spans="1:33" s="5" customFormat="1" ht="20.100000000000001" customHeight="1" x14ac:dyDescent="0.2">
      <c r="A3" s="61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34" t="s">
        <v>40</v>
      </c>
      <c r="AG3" s="8"/>
    </row>
    <row r="4" spans="1:33" s="5" customFormat="1" ht="20.100000000000001" customHeight="1" x14ac:dyDescent="0.2">
      <c r="A4" s="61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34" t="s">
        <v>39</v>
      </c>
      <c r="AG4" s="8"/>
    </row>
    <row r="5" spans="1:33" s="5" customFormat="1" ht="20.100000000000001" customHeight="1" x14ac:dyDescent="0.2">
      <c r="A5" s="16" t="s">
        <v>48</v>
      </c>
      <c r="B5" s="25">
        <f>[1]Setembro!$E$5</f>
        <v>44.75</v>
      </c>
      <c r="C5" s="25">
        <f>[1]Setembro!$E$5</f>
        <v>44.75</v>
      </c>
      <c r="D5" s="25">
        <f>[1]Setembro!$E$7</f>
        <v>78.041666666666671</v>
      </c>
      <c r="E5" s="25">
        <f>[1]Setembro!$E$8</f>
        <v>71.375</v>
      </c>
      <c r="F5" s="25">
        <f>[1]Setembro!$E$9</f>
        <v>58.791666666666664</v>
      </c>
      <c r="G5" s="25">
        <f>[1]Setembro!$E$10</f>
        <v>57.375</v>
      </c>
      <c r="H5" s="25">
        <f>[1]Setembro!$E$11</f>
        <v>48.916666666666664</v>
      </c>
      <c r="I5" s="25">
        <f>[1]Setembro!$E$12</f>
        <v>47.5</v>
      </c>
      <c r="J5" s="25">
        <f>[1]Setembro!$E$13</f>
        <v>49.041666666666664</v>
      </c>
      <c r="K5" s="25">
        <f>[1]Setembro!$E$14</f>
        <v>44.041666666666664</v>
      </c>
      <c r="L5" s="25">
        <f>[1]Setembro!$E$15</f>
        <v>38.833333333333336</v>
      </c>
      <c r="M5" s="25">
        <f>[1]Setembro!$E$16</f>
        <v>40.333333333333336</v>
      </c>
      <c r="N5" s="25">
        <f>[1]Setembro!$E$17</f>
        <v>40.291666666666664</v>
      </c>
      <c r="O5" s="25">
        <f>[1]Setembro!$E$18</f>
        <v>34.416666666666664</v>
      </c>
      <c r="P5" s="25">
        <f>[1]Setembro!$E$19</f>
        <v>37.708333333333336</v>
      </c>
      <c r="Q5" s="25">
        <f>[1]Setembro!$E$20</f>
        <v>50.875</v>
      </c>
      <c r="R5" s="25">
        <f>[1]Setembro!$E$21</f>
        <v>86.166666666666671</v>
      </c>
      <c r="S5" s="25">
        <f>[1]Setembro!$E$22</f>
        <v>70.291666666666671</v>
      </c>
      <c r="T5" s="25">
        <f>[1]Setembro!$E$23</f>
        <v>64.125</v>
      </c>
      <c r="U5" s="25">
        <f>[1]Setembro!$E$24</f>
        <v>56.625</v>
      </c>
      <c r="V5" s="25">
        <f>[1]Setembro!$E$25</f>
        <v>54.041666666666664</v>
      </c>
      <c r="W5" s="25">
        <f>[1]Setembro!$E$25</f>
        <v>54.041666666666664</v>
      </c>
      <c r="X5" s="25">
        <f>[1]Setembro!$E$27</f>
        <v>71.916666666666671</v>
      </c>
      <c r="Y5" s="25">
        <f>[1]Setembro!$E$28</f>
        <v>62.083333333333336</v>
      </c>
      <c r="Z5" s="25">
        <f>[1]Setembro!$E$29</f>
        <v>40</v>
      </c>
      <c r="AA5" s="25">
        <f>[1]Setembro!$E$30</f>
        <v>51</v>
      </c>
      <c r="AB5" s="25">
        <f>[1]Setembro!$E$31</f>
        <v>50.916666666666664</v>
      </c>
      <c r="AC5" s="25">
        <f>[1]Setembro!$E$32</f>
        <v>45.958333333333336</v>
      </c>
      <c r="AD5" s="25">
        <f>[1]Setembro!$E$33</f>
        <v>71.083333333333329</v>
      </c>
      <c r="AE5" s="25">
        <f>[1]Setembro!$E$34</f>
        <v>78.666666666666671</v>
      </c>
      <c r="AF5" s="35">
        <f t="shared" ref="AF5:AF15" si="1">AVERAGE(B5:AE5)</f>
        <v>54.798611111111114</v>
      </c>
      <c r="AG5" s="8"/>
    </row>
    <row r="6" spans="1:33" ht="17.100000000000001" customHeight="1" x14ac:dyDescent="0.2">
      <c r="A6" s="16" t="s">
        <v>0</v>
      </c>
      <c r="B6" s="18">
        <f>[2]Setembro!$E$5</f>
        <v>62.25</v>
      </c>
      <c r="C6" s="18">
        <f>[2]Setembro!$E$5</f>
        <v>62.25</v>
      </c>
      <c r="D6" s="18">
        <f>[2]Setembro!$E$7</f>
        <v>76.041666666666671</v>
      </c>
      <c r="E6" s="18">
        <f>[2]Setembro!$E$8</f>
        <v>72.291666666666671</v>
      </c>
      <c r="F6" s="18">
        <f>[2]Setembro!$E$9</f>
        <v>70.75</v>
      </c>
      <c r="G6" s="18">
        <f>[2]Setembro!$E$10</f>
        <v>63.583333333333336</v>
      </c>
      <c r="H6" s="18">
        <f>[2]Setembro!$E$11</f>
        <v>60.333333333333336</v>
      </c>
      <c r="I6" s="18">
        <f>[2]Setembro!$E$12</f>
        <v>64.541666666666671</v>
      </c>
      <c r="J6" s="18">
        <f>[2]Setembro!$E$13</f>
        <v>61.958333333333336</v>
      </c>
      <c r="K6" s="18">
        <f>[2]Setembro!$E$14</f>
        <v>50.541666666666664</v>
      </c>
      <c r="L6" s="18">
        <f>[2]Setembro!$E$15</f>
        <v>49.125</v>
      </c>
      <c r="M6" s="18">
        <f>[2]Setembro!$E$15</f>
        <v>49.125</v>
      </c>
      <c r="N6" s="18">
        <f>[2]Setembro!$E$17</f>
        <v>43.958333333333336</v>
      </c>
      <c r="O6" s="18">
        <f>[2]Setembro!$E$18</f>
        <v>38.916666666666664</v>
      </c>
      <c r="P6" s="18">
        <f>[2]Setembro!$E$19</f>
        <v>62.625</v>
      </c>
      <c r="Q6" s="18">
        <f>[2]Setembro!$E$20</f>
        <v>87.333333333333329</v>
      </c>
      <c r="R6" s="18">
        <f>[2]Setembro!$E$21</f>
        <v>83.25</v>
      </c>
      <c r="S6" s="18">
        <f>[2]Setembro!$E$22</f>
        <v>63.041666666666664</v>
      </c>
      <c r="T6" s="18">
        <f>[2]Setembro!$E$23</f>
        <v>48.958333333333336</v>
      </c>
      <c r="U6" s="18">
        <f>[2]Setembro!$E$24</f>
        <v>62.625</v>
      </c>
      <c r="V6" s="18">
        <f>[2]Setembro!$E$25</f>
        <v>44.458333333333336</v>
      </c>
      <c r="W6" s="18">
        <f>[2]Setembro!$E$25</f>
        <v>44.458333333333336</v>
      </c>
      <c r="X6" s="18">
        <f>[2]Setembro!$E$27</f>
        <v>87.833333333333329</v>
      </c>
      <c r="Y6" s="18">
        <f>[2]Setembro!$E$28</f>
        <v>55.7</v>
      </c>
      <c r="Z6" s="18">
        <f>[2]Setembro!$E$29</f>
        <v>57.375</v>
      </c>
      <c r="AA6" s="18">
        <f>[2]Setembro!$E$30</f>
        <v>55.708333333333336</v>
      </c>
      <c r="AB6" s="18">
        <f>[2]Setembro!$E$31</f>
        <v>52.291666666666664</v>
      </c>
      <c r="AC6" s="18">
        <f>[2]Setembro!$E$32</f>
        <v>60.375</v>
      </c>
      <c r="AD6" s="18">
        <f>[2]Setembro!$E$33</f>
        <v>77.625</v>
      </c>
      <c r="AE6" s="18">
        <f>[2]Setembro!$E$34</f>
        <v>89.791666666666671</v>
      </c>
      <c r="AF6" s="36">
        <f>AVERAGE(B6:AE6)</f>
        <v>61.970555555555549</v>
      </c>
    </row>
    <row r="7" spans="1:33" ht="17.100000000000001" customHeight="1" x14ac:dyDescent="0.2">
      <c r="A7" s="16" t="s">
        <v>1</v>
      </c>
      <c r="B7" s="18">
        <f>[3]Setembro!$E$5</f>
        <v>58.583333333333336</v>
      </c>
      <c r="C7" s="18">
        <f>[3]Setembro!$E$5</f>
        <v>58.583333333333336</v>
      </c>
      <c r="D7" s="18">
        <f>[3]Setembro!$E$7</f>
        <v>81.791666666666671</v>
      </c>
      <c r="E7" s="18">
        <f>[3]Setembro!$E$8</f>
        <v>75.166666666666671</v>
      </c>
      <c r="F7" s="18">
        <f>[3]Setembro!$E$9</f>
        <v>61.791666666666664</v>
      </c>
      <c r="G7" s="18">
        <f>[3]Setembro!$E$10</f>
        <v>50.625</v>
      </c>
      <c r="H7" s="18">
        <f>[3]Setembro!$E$11</f>
        <v>55.166666666666664</v>
      </c>
      <c r="I7" s="18">
        <f>[3]Setembro!$E$12</f>
        <v>61.458333333333336</v>
      </c>
      <c r="J7" s="18">
        <f>[3]Setembro!$E$13</f>
        <v>51.208333333333336</v>
      </c>
      <c r="K7" s="18">
        <f>[3]Setembro!$E$14</f>
        <v>43.166666666666664</v>
      </c>
      <c r="L7" s="18">
        <f>[3]Setembro!$E$15</f>
        <v>47.541666666666664</v>
      </c>
      <c r="M7" s="18">
        <f>[3]Setembro!$E$15</f>
        <v>47.541666666666664</v>
      </c>
      <c r="N7" s="18">
        <f>[3]Setembro!$E$17</f>
        <v>49.708333333333336</v>
      </c>
      <c r="O7" s="18">
        <f>[3]Setembro!$E$18</f>
        <v>42.708333333333336</v>
      </c>
      <c r="P7" s="18">
        <f>[3]Setembro!$E$19</f>
        <v>58</v>
      </c>
      <c r="Q7" s="18">
        <f>[3]Setembro!$E$20</f>
        <v>63</v>
      </c>
      <c r="R7" s="18">
        <f>[3]Setembro!$E$21</f>
        <v>78.958333333333329</v>
      </c>
      <c r="S7" s="18">
        <f>[3]Setembro!$E$22</f>
        <v>60.125</v>
      </c>
      <c r="T7" s="18">
        <f>[3]Setembro!$E$23</f>
        <v>61.5</v>
      </c>
      <c r="U7" s="18">
        <f>[3]Setembro!$E$24</f>
        <v>63.5</v>
      </c>
      <c r="V7" s="18">
        <f>[3]Setembro!$E$25</f>
        <v>53.958333333333336</v>
      </c>
      <c r="W7" s="18">
        <f>[3]Setembro!$E$25</f>
        <v>53.958333333333336</v>
      </c>
      <c r="X7" s="18">
        <f>[3]Setembro!$E$27</f>
        <v>82.625</v>
      </c>
      <c r="Y7" s="18">
        <f>[3]Setembro!$E$28</f>
        <v>57.791666666666664</v>
      </c>
      <c r="Z7" s="18">
        <f>[3]Setembro!$E$29</f>
        <v>45.916666666666664</v>
      </c>
      <c r="AA7" s="18">
        <f>[3]Setembro!$E$30</f>
        <v>49.541666666666664</v>
      </c>
      <c r="AB7" s="18">
        <f>[3]Setembro!$E$31</f>
        <v>47.541666666666664</v>
      </c>
      <c r="AC7" s="18">
        <f>[3]Setembro!$E$32</f>
        <v>50.583333333333336</v>
      </c>
      <c r="AD7" s="18">
        <f>[3]Setembro!$E$33</f>
        <v>57.458333333333336</v>
      </c>
      <c r="AE7" s="18">
        <f>[3]Setembro!$E$34</f>
        <v>74.666666666666671</v>
      </c>
      <c r="AF7" s="36">
        <f t="shared" si="1"/>
        <v>58.138888888888893</v>
      </c>
    </row>
    <row r="8" spans="1:33" ht="17.100000000000001" customHeight="1" x14ac:dyDescent="0.2">
      <c r="A8" s="16" t="s">
        <v>55</v>
      </c>
      <c r="B8" s="18">
        <f>[4]Setembro!$E$5</f>
        <v>35.458333333333336</v>
      </c>
      <c r="C8" s="18">
        <f>[4]Setembro!$E$5</f>
        <v>35.458333333333336</v>
      </c>
      <c r="D8" s="18">
        <f>[4]Setembro!$E$7</f>
        <v>63.916666666666664</v>
      </c>
      <c r="E8" s="18">
        <f>[4]Setembro!$E$8</f>
        <v>74.916666666666671</v>
      </c>
      <c r="F8" s="18">
        <f>[4]Setembro!$E$9</f>
        <v>67.041666666666671</v>
      </c>
      <c r="G8" s="18">
        <f>[4]Setembro!$E$10</f>
        <v>60.666666666666664</v>
      </c>
      <c r="H8" s="18">
        <f>[4]Setembro!$E$11</f>
        <v>55.208333333333336</v>
      </c>
      <c r="I8" s="18">
        <f>[4]Setembro!$E$12</f>
        <v>42.708333333333336</v>
      </c>
      <c r="J8" s="18">
        <f>[4]Setembro!$E$13</f>
        <v>50.375</v>
      </c>
      <c r="K8" s="18">
        <f>[4]Setembro!$E$14</f>
        <v>38.583333333333336</v>
      </c>
      <c r="L8" s="18">
        <f>[4]Setembro!$E$15</f>
        <v>38.791666666666664</v>
      </c>
      <c r="M8" s="18">
        <f>[4]Setembro!$E$15</f>
        <v>38.791666666666664</v>
      </c>
      <c r="N8" s="18">
        <f>[4]Setembro!$E$17</f>
        <v>32.791666666666664</v>
      </c>
      <c r="O8" s="18">
        <f>[4]Setembro!$E$18</f>
        <v>34</v>
      </c>
      <c r="P8" s="18">
        <f>[4]Setembro!$E$19</f>
        <v>31.041666666666668</v>
      </c>
      <c r="Q8" s="18">
        <f>[4]Setembro!$E$20</f>
        <v>42.625</v>
      </c>
      <c r="R8" s="18">
        <f>[4]Setembro!$E$21</f>
        <v>86.875</v>
      </c>
      <c r="S8" s="18">
        <f>[4]Setembro!$E$22</f>
        <v>73.708333333333329</v>
      </c>
      <c r="T8" s="18">
        <f>[4]Setembro!$E$23</f>
        <v>70.208333333333329</v>
      </c>
      <c r="U8" s="18">
        <f>[4]Setembro!$E$24</f>
        <v>57.875</v>
      </c>
      <c r="V8" s="18">
        <f>[4]Setembro!$E$25</f>
        <v>44.375</v>
      </c>
      <c r="W8" s="18">
        <f>[4]Setembro!$E$25</f>
        <v>44.375</v>
      </c>
      <c r="X8" s="18">
        <f>[4]Setembro!$E$27</f>
        <v>87.458333333333329</v>
      </c>
      <c r="Y8" s="18">
        <f>[4]Setembro!$E$28</f>
        <v>71.291666666666671</v>
      </c>
      <c r="Z8" s="18">
        <f>[4]Setembro!$E$29</f>
        <v>48.125</v>
      </c>
      <c r="AA8" s="18">
        <f>[4]Setembro!$E$30</f>
        <v>50.291666666666664</v>
      </c>
      <c r="AB8" s="18">
        <f>[4]Setembro!$E$31</f>
        <v>52.291666666666664</v>
      </c>
      <c r="AC8" s="18">
        <f>[4]Setembro!$E$32</f>
        <v>53.541666666666664</v>
      </c>
      <c r="AD8" s="18">
        <f>[4]Setembro!$E$33</f>
        <v>74.333333333333329</v>
      </c>
      <c r="AE8" s="18">
        <f>[4]Setembro!$E$34</f>
        <v>91.625</v>
      </c>
      <c r="AF8" s="36">
        <f t="shared" ref="AF8" si="2">AVERAGE(B8:AE8)</f>
        <v>54.958333333333336</v>
      </c>
    </row>
    <row r="9" spans="1:33" ht="17.100000000000001" customHeight="1" x14ac:dyDescent="0.2">
      <c r="A9" s="16" t="s">
        <v>49</v>
      </c>
      <c r="B9" s="18">
        <f>[5]Setembro!$E$5</f>
        <v>47.541666666666664</v>
      </c>
      <c r="C9" s="18">
        <f>[5]Setembro!$E$5</f>
        <v>47.541666666666664</v>
      </c>
      <c r="D9" s="18">
        <f>[5]Setembro!$E$7</f>
        <v>72.25</v>
      </c>
      <c r="E9" s="18">
        <f>[5]Setembro!$E$8</f>
        <v>71.416666666666671</v>
      </c>
      <c r="F9" s="18">
        <f>[5]Setembro!$E$9</f>
        <v>68.125</v>
      </c>
      <c r="G9" s="18">
        <f>[5]Setembro!$E$10</f>
        <v>59.75</v>
      </c>
      <c r="H9" s="18">
        <f>[5]Setembro!$E$11</f>
        <v>56.875</v>
      </c>
      <c r="I9" s="18">
        <f>[5]Setembro!$E$12</f>
        <v>60</v>
      </c>
      <c r="J9" s="18">
        <f>[5]Setembro!$E$13</f>
        <v>52.958333333333336</v>
      </c>
      <c r="K9" s="18">
        <f>[5]Setembro!$E$14</f>
        <v>57.291666666666664</v>
      </c>
      <c r="L9" s="18">
        <f>[5]Setembro!$E$15</f>
        <v>48.416666666666664</v>
      </c>
      <c r="M9" s="18">
        <f>[5]Setembro!$E$15</f>
        <v>48.416666666666664</v>
      </c>
      <c r="N9" s="18">
        <f>[5]Setembro!$E$17</f>
        <v>44.625</v>
      </c>
      <c r="O9" s="18">
        <f>[5]Setembro!$E$18</f>
        <v>50.458333333333336</v>
      </c>
      <c r="P9" s="18">
        <f>[5]Setembro!$E$19</f>
        <v>67.75</v>
      </c>
      <c r="Q9" s="18">
        <f>[5]Setembro!$E$20</f>
        <v>85.041666666666671</v>
      </c>
      <c r="R9" s="18">
        <f>[5]Setembro!$E$21</f>
        <v>79.5</v>
      </c>
      <c r="S9" s="18">
        <f>[5]Setembro!$E$22</f>
        <v>60.25</v>
      </c>
      <c r="T9" s="18">
        <f>[5]Setembro!$E$23</f>
        <v>49.458333333333336</v>
      </c>
      <c r="U9" s="18">
        <f>[5]Setembro!$E$24</f>
        <v>63.416666666666664</v>
      </c>
      <c r="V9" s="18">
        <f>[5]Setembro!$E$25</f>
        <v>46.5</v>
      </c>
      <c r="W9" s="18">
        <f>[5]Setembro!$E$25</f>
        <v>46.5</v>
      </c>
      <c r="X9" s="18">
        <f>[5]Setembro!$E$27</f>
        <v>80.375</v>
      </c>
      <c r="Y9" s="18">
        <f>[5]Setembro!$E$28</f>
        <v>55.333333333333336</v>
      </c>
      <c r="Z9" s="18">
        <f>[5]Setembro!$E$29</f>
        <v>54.375</v>
      </c>
      <c r="AA9" s="18">
        <f>[5]Setembro!$E$30</f>
        <v>57.291666666666664</v>
      </c>
      <c r="AB9" s="18">
        <f>[5]Setembro!$E$31</f>
        <v>48.541666666666664</v>
      </c>
      <c r="AC9" s="18">
        <f>[5]Setembro!$E$32</f>
        <v>50.416666666666664</v>
      </c>
      <c r="AD9" s="18">
        <f>[5]Setembro!$E$33</f>
        <v>74.75</v>
      </c>
      <c r="AE9" s="18">
        <f>[5]Setembro!$E$34</f>
        <v>86.916666666666671</v>
      </c>
      <c r="AF9" s="36">
        <f t="shared" si="1"/>
        <v>59.736111111111114</v>
      </c>
    </row>
    <row r="10" spans="1:33" ht="17.100000000000001" customHeight="1" x14ac:dyDescent="0.2">
      <c r="A10" s="16" t="s">
        <v>2</v>
      </c>
      <c r="B10" s="18">
        <f>[6]Setembro!$E$5</f>
        <v>41.666666666666664</v>
      </c>
      <c r="C10" s="18">
        <f>[6]Setembro!$E$5</f>
        <v>41.666666666666664</v>
      </c>
      <c r="D10" s="18">
        <f>[6]Setembro!$E$7</f>
        <v>75.708333333333329</v>
      </c>
      <c r="E10" s="18">
        <f>[6]Setembro!$E$8</f>
        <v>72.041666666666671</v>
      </c>
      <c r="F10" s="18">
        <f>[6]Setembro!$E$9</f>
        <v>54.625</v>
      </c>
      <c r="G10" s="18">
        <f>[6]Setembro!$E$10</f>
        <v>43.666666666666664</v>
      </c>
      <c r="H10" s="18">
        <f>[6]Setembro!$E$11</f>
        <v>40.291666666666664</v>
      </c>
      <c r="I10" s="18">
        <f>[6]Setembro!$E$12</f>
        <v>51.958333333333336</v>
      </c>
      <c r="J10" s="18">
        <f>[6]Setembro!$E$13</f>
        <v>47.791666666666664</v>
      </c>
      <c r="K10" s="18">
        <f>[6]Setembro!$E$14</f>
        <v>29.291666666666668</v>
      </c>
      <c r="L10" s="18">
        <f>[6]Setembro!$E$15</f>
        <v>27.5</v>
      </c>
      <c r="M10" s="18">
        <f>[6]Setembro!$E$15</f>
        <v>27.5</v>
      </c>
      <c r="N10" s="18">
        <f>[6]Setembro!$E$17</f>
        <v>28.208333333333332</v>
      </c>
      <c r="O10" s="18">
        <f>[6]Setembro!$E$18</f>
        <v>23.375</v>
      </c>
      <c r="P10" s="18">
        <f>[6]Setembro!$E$19</f>
        <v>34.333333333333336</v>
      </c>
      <c r="Q10" s="18">
        <f>[6]Setembro!$E$20</f>
        <v>48.416666666666664</v>
      </c>
      <c r="R10" s="18">
        <f>[6]Setembro!$E$21</f>
        <v>85.916666666666671</v>
      </c>
      <c r="S10" s="18">
        <f>[6]Setembro!$E$22</f>
        <v>68.125</v>
      </c>
      <c r="T10" s="18">
        <f>[6]Setembro!$E$23</f>
        <v>57.416666666666664</v>
      </c>
      <c r="U10" s="18">
        <f>[6]Setembro!$E$24</f>
        <v>51.291666666666664</v>
      </c>
      <c r="V10" s="18">
        <f>[6]Setembro!$E$25</f>
        <v>50.25</v>
      </c>
      <c r="W10" s="18">
        <f>[6]Setembro!$E$25</f>
        <v>50.25</v>
      </c>
      <c r="X10" s="18">
        <f>[6]Setembro!$E$27</f>
        <v>86.541666666666671</v>
      </c>
      <c r="Y10" s="18">
        <f>[6]Setembro!$E$28</f>
        <v>67.708333333333329</v>
      </c>
      <c r="Z10" s="18">
        <f>[6]Setembro!$E$29</f>
        <v>44.541666666666664</v>
      </c>
      <c r="AA10" s="18">
        <f>[6]Setembro!$E$30</f>
        <v>37.125</v>
      </c>
      <c r="AB10" s="18">
        <f>[6]Setembro!$E$31</f>
        <v>34.708333333333336</v>
      </c>
      <c r="AC10" s="18">
        <f>[6]Setembro!$E$32</f>
        <v>34.875</v>
      </c>
      <c r="AD10" s="18">
        <f>[6]Setembro!$E$33</f>
        <v>66.583333333333329</v>
      </c>
      <c r="AE10" s="18">
        <f>[6]Setembro!$E$34</f>
        <v>78.625</v>
      </c>
      <c r="AF10" s="36">
        <f t="shared" si="1"/>
        <v>50.066666666666656</v>
      </c>
    </row>
    <row r="11" spans="1:33" ht="17.100000000000001" customHeight="1" x14ac:dyDescent="0.2">
      <c r="A11" s="16" t="s">
        <v>3</v>
      </c>
      <c r="B11" s="18">
        <f>[7]Setembro!$E$5</f>
        <v>37.791666666666664</v>
      </c>
      <c r="C11" s="18">
        <f>[7]Setembro!$E$5</f>
        <v>37.791666666666664</v>
      </c>
      <c r="D11" s="18">
        <f>[7]Setembro!$E$7</f>
        <v>65.375</v>
      </c>
      <c r="E11" s="18">
        <f>[7]Setembro!$E$8</f>
        <v>70.916666666666671</v>
      </c>
      <c r="F11" s="18">
        <f>[7]Setembro!$E$9</f>
        <v>55.541666666666664</v>
      </c>
      <c r="G11" s="18">
        <f>[7]Setembro!$E$10</f>
        <v>47.791666666666664</v>
      </c>
      <c r="H11" s="18">
        <f>[7]Setembro!$E$11</f>
        <v>41.666666666666664</v>
      </c>
      <c r="I11" s="18">
        <f>[7]Setembro!$E$12</f>
        <v>42.458333333333336</v>
      </c>
      <c r="J11" s="18">
        <f>[7]Setembro!$E$13</f>
        <v>38.875</v>
      </c>
      <c r="K11" s="18">
        <f>[7]Setembro!$E$14</f>
        <v>33.25</v>
      </c>
      <c r="L11" s="18">
        <f>[7]Setembro!$E$15</f>
        <v>35.916666666666664</v>
      </c>
      <c r="M11" s="18">
        <f>[7]Setembro!$E$15</f>
        <v>35.916666666666664</v>
      </c>
      <c r="N11" s="18">
        <f>[7]Setembro!$E$17</f>
        <v>34.291666666666664</v>
      </c>
      <c r="O11" s="18">
        <f>[7]Setembro!$E$18</f>
        <v>35.208333333333336</v>
      </c>
      <c r="P11" s="18">
        <f>[7]Setembro!$E$19</f>
        <v>34.791666666666664</v>
      </c>
      <c r="Q11" s="18">
        <f>[7]Setembro!$E$20</f>
        <v>39.75</v>
      </c>
      <c r="R11" s="18">
        <f>[7]Setembro!$E$21</f>
        <v>69.875</v>
      </c>
      <c r="S11" s="18">
        <f>[7]Setembro!$E$22</f>
        <v>69.5</v>
      </c>
      <c r="T11" s="18">
        <f>[7]Setembro!$E$23</f>
        <v>63.583333333333336</v>
      </c>
      <c r="U11" s="18">
        <f>[7]Setembro!$E$24</f>
        <v>49.833333333333336</v>
      </c>
      <c r="V11" s="18">
        <f>[7]Setembro!$E$25</f>
        <v>48.416666666666664</v>
      </c>
      <c r="W11" s="18">
        <f>[7]Setembro!$E$25</f>
        <v>48.416666666666664</v>
      </c>
      <c r="X11" s="18">
        <f>[7]Setembro!$E$27</f>
        <v>65.791666666666671</v>
      </c>
      <c r="Y11" s="18">
        <f>[7]Setembro!$E$28</f>
        <v>73.083333333333329</v>
      </c>
      <c r="Z11" s="18">
        <f>[7]Setembro!$E$29</f>
        <v>43.208333333333336</v>
      </c>
      <c r="AA11" s="18">
        <f>[7]Setembro!$E$30</f>
        <v>45.625</v>
      </c>
      <c r="AB11" s="18">
        <f>[7]Setembro!$E$31</f>
        <v>40.708333333333336</v>
      </c>
      <c r="AC11" s="18">
        <f>[7]Setembro!$E$32</f>
        <v>42.166666666666664</v>
      </c>
      <c r="AD11" s="18">
        <f>[7]Setembro!$E$33</f>
        <v>72.666666666666671</v>
      </c>
      <c r="AE11" s="18">
        <f>[7]Setembro!$E$34</f>
        <v>78.5</v>
      </c>
      <c r="AF11" s="36">
        <f t="shared" si="1"/>
        <v>49.956944444444453</v>
      </c>
    </row>
    <row r="12" spans="1:33" ht="17.100000000000001" customHeight="1" x14ac:dyDescent="0.2">
      <c r="A12" s="16" t="s">
        <v>4</v>
      </c>
      <c r="B12" s="18">
        <f>[8]Setembro!$E$5</f>
        <v>41.708333333333336</v>
      </c>
      <c r="C12" s="18">
        <f>[8]Setembro!$E$5</f>
        <v>41.708333333333336</v>
      </c>
      <c r="D12" s="18">
        <f>[8]Setembro!$E$7</f>
        <v>78.416666666666671</v>
      </c>
      <c r="E12" s="18">
        <f>[8]Setembro!$E$8</f>
        <v>75.875</v>
      </c>
      <c r="F12" s="18">
        <f>[8]Setembro!$E$9</f>
        <v>57.5</v>
      </c>
      <c r="G12" s="18">
        <f>[8]Setembro!$E$10</f>
        <v>47.291666666666664</v>
      </c>
      <c r="H12" s="18">
        <f>[8]Setembro!$E$11</f>
        <v>43.958333333333336</v>
      </c>
      <c r="I12" s="18">
        <f>[8]Setembro!$E$12</f>
        <v>49.875</v>
      </c>
      <c r="J12" s="18">
        <f>[8]Setembro!$E$13</f>
        <v>40.083333333333336</v>
      </c>
      <c r="K12" s="18">
        <f>[8]Setembro!$E$14</f>
        <v>27.666666666666668</v>
      </c>
      <c r="L12" s="18">
        <f>[8]Setembro!$E$15</f>
        <v>29.916666666666668</v>
      </c>
      <c r="M12" s="18">
        <f>[8]Setembro!$E$15</f>
        <v>29.916666666666668</v>
      </c>
      <c r="N12" s="18">
        <f>[8]Setembro!$E$17</f>
        <v>29.625</v>
      </c>
      <c r="O12" s="18">
        <f>[8]Setembro!$E$18</f>
        <v>30.416666666666668</v>
      </c>
      <c r="P12" s="18">
        <f>[8]Setembro!$E$19</f>
        <v>31.125</v>
      </c>
      <c r="Q12" s="18">
        <f>[8]Setembro!$E$20</f>
        <v>36.166666666666664</v>
      </c>
      <c r="R12" s="18">
        <f>[8]Setembro!$E$21</f>
        <v>71.916666666666671</v>
      </c>
      <c r="S12" s="18">
        <f>[8]Setembro!$E$22</f>
        <v>73.208333333333329</v>
      </c>
      <c r="T12" s="18">
        <f>[8]Setembro!$E$23</f>
        <v>65.458333333333329</v>
      </c>
      <c r="U12" s="18">
        <f>[8]Setembro!$E$24</f>
        <v>52.625</v>
      </c>
      <c r="V12" s="18">
        <f>[8]Setembro!$E$25</f>
        <v>45.625</v>
      </c>
      <c r="W12" s="18">
        <f>[8]Setembro!$E$25</f>
        <v>45.625</v>
      </c>
      <c r="X12" s="18">
        <f>[8]Setembro!$E$27</f>
        <v>66.541666666666671</v>
      </c>
      <c r="Y12" s="18">
        <f>[8]Setembro!$E$28</f>
        <v>85.708333333333329</v>
      </c>
      <c r="Z12" s="18">
        <f>[8]Setembro!$E$29</f>
        <v>48.875</v>
      </c>
      <c r="AA12" s="18">
        <f>[8]Setembro!$E$30</f>
        <v>37.833333333333336</v>
      </c>
      <c r="AB12" s="18">
        <f>[8]Setembro!$E$31</f>
        <v>37.25</v>
      </c>
      <c r="AC12" s="18">
        <f>[8]Setembro!$E$32</f>
        <v>36</v>
      </c>
      <c r="AD12" s="18">
        <f>[8]Setembro!$E$33</f>
        <v>73.583333333333329</v>
      </c>
      <c r="AE12" s="18">
        <f>[8]Setembro!$E$34</f>
        <v>75.208333333333329</v>
      </c>
      <c r="AF12" s="36">
        <f t="shared" si="1"/>
        <v>50.223611111111104</v>
      </c>
    </row>
    <row r="13" spans="1:33" ht="17.100000000000001" customHeight="1" x14ac:dyDescent="0.2">
      <c r="A13" s="16" t="s">
        <v>5</v>
      </c>
      <c r="B13" s="18">
        <f>[9]Setembro!$E$5</f>
        <v>47.75</v>
      </c>
      <c r="C13" s="18">
        <f>[9]Setembro!$E$5</f>
        <v>47.75</v>
      </c>
      <c r="D13" s="18">
        <f>[9]Setembro!$E$7</f>
        <v>85.25</v>
      </c>
      <c r="E13" s="18">
        <f>[9]Setembro!$E$8</f>
        <v>77.083333333333329</v>
      </c>
      <c r="F13" s="18">
        <f>[9]Setembro!$E$9</f>
        <v>63.666666666666664</v>
      </c>
      <c r="G13" s="18">
        <f>[9]Setembro!$E$10</f>
        <v>46.75</v>
      </c>
      <c r="H13" s="18">
        <f>[9]Setembro!$E$11</f>
        <v>45.777777777777779</v>
      </c>
      <c r="I13" s="18">
        <f>[9]Setembro!$E$12</f>
        <v>49.857142857142854</v>
      </c>
      <c r="J13" s="18">
        <f>[9]Setembro!$E$13</f>
        <v>45.785714285714285</v>
      </c>
      <c r="K13" s="18">
        <f>[9]Setembro!$E$14</f>
        <v>49.333333333333336</v>
      </c>
      <c r="L13" s="18">
        <f>[9]Setembro!$E$15</f>
        <v>43.25</v>
      </c>
      <c r="M13" s="18">
        <f>[9]Setembro!$E$15</f>
        <v>43.25</v>
      </c>
      <c r="N13" s="18">
        <f>[9]Setembro!$E$17</f>
        <v>51.791666666666664</v>
      </c>
      <c r="O13" s="18">
        <f>[9]Setembro!$E$18</f>
        <v>56.5</v>
      </c>
      <c r="P13" s="18">
        <f>[9]Setembro!$E$19</f>
        <v>56.166666666666664</v>
      </c>
      <c r="Q13" s="18">
        <f>[9]Setembro!$E$20</f>
        <v>58.708333333333336</v>
      </c>
      <c r="R13" s="18">
        <f>[9]Setembro!$E$21</f>
        <v>67.416666666666671</v>
      </c>
      <c r="S13" s="18">
        <f>[9]Setembro!$E$22</f>
        <v>53.875</v>
      </c>
      <c r="T13" s="18">
        <f>[9]Setembro!$E$23</f>
        <v>50.25</v>
      </c>
      <c r="U13" s="18">
        <f>[9]Setembro!$E$24</f>
        <v>55.208333333333336</v>
      </c>
      <c r="V13" s="18">
        <f>[9]Setembro!$E$25</f>
        <v>52.083333333333336</v>
      </c>
      <c r="W13" s="18">
        <f>[9]Setembro!$E$25</f>
        <v>52.083333333333336</v>
      </c>
      <c r="X13" s="18">
        <f>[9]Setembro!$E$27</f>
        <v>60.458333333333336</v>
      </c>
      <c r="Y13" s="18">
        <f>[9]Setembro!$E$28</f>
        <v>42.041666666666664</v>
      </c>
      <c r="Z13" s="18">
        <f>[9]Setembro!$E$29</f>
        <v>27.708333333333332</v>
      </c>
      <c r="AA13" s="18">
        <f>[9]Setembro!$E$30</f>
        <v>43.333333333333336</v>
      </c>
      <c r="AB13" s="18">
        <f>[9]Setembro!$E$31</f>
        <v>37.583333333333336</v>
      </c>
      <c r="AC13" s="18">
        <f>[9]Setembro!$E$32</f>
        <v>42.166666666666664</v>
      </c>
      <c r="AD13" s="18">
        <f>[9]Setembro!$E$33</f>
        <v>52.666666666666664</v>
      </c>
      <c r="AE13" s="18">
        <f>[9]Setembro!$E$34</f>
        <v>55.583333333333336</v>
      </c>
      <c r="AF13" s="36">
        <f t="shared" si="1"/>
        <v>52.03763227513226</v>
      </c>
    </row>
    <row r="14" spans="1:33" ht="17.100000000000001" customHeight="1" x14ac:dyDescent="0.2">
      <c r="A14" s="16" t="s">
        <v>51</v>
      </c>
      <c r="B14" s="18">
        <f>[10]Setembro!$E$5</f>
        <v>54.541666666666664</v>
      </c>
      <c r="C14" s="18">
        <f>[10]Setembro!$E$5</f>
        <v>54.541666666666664</v>
      </c>
      <c r="D14" s="18">
        <f>[10]Setembro!$E$7</f>
        <v>77.5</v>
      </c>
      <c r="E14" s="18">
        <f>[10]Setembro!$E$8</f>
        <v>73.625</v>
      </c>
      <c r="F14" s="18">
        <f>[10]Setembro!$E$9</f>
        <v>52.25</v>
      </c>
      <c r="G14" s="18">
        <f>[10]Setembro!$E$10</f>
        <v>45.5</v>
      </c>
      <c r="H14" s="18">
        <f>[10]Setembro!$E$11</f>
        <v>49.083333333333336</v>
      </c>
      <c r="I14" s="18">
        <f>[10]Setembro!$E$12</f>
        <v>64.666666666666671</v>
      </c>
      <c r="J14" s="18">
        <f>[10]Setembro!$E$13</f>
        <v>45.958333333333336</v>
      </c>
      <c r="K14" s="18">
        <f>[10]Setembro!$E$14</f>
        <v>31.333333333333332</v>
      </c>
      <c r="L14" s="18">
        <f>[10]Setembro!$E$15</f>
        <v>36.708333333333336</v>
      </c>
      <c r="M14" s="18">
        <f>[10]Setembro!$E$15</f>
        <v>36.708333333333336</v>
      </c>
      <c r="N14" s="18">
        <f>[10]Setembro!$E$17</f>
        <v>33</v>
      </c>
      <c r="O14" s="18">
        <f>[10]Setembro!$E$18</f>
        <v>31.666666666666668</v>
      </c>
      <c r="P14" s="18">
        <f>[10]Setembro!$E$19</f>
        <v>37.458333333333336</v>
      </c>
      <c r="Q14" s="18">
        <f>[10]Setembro!$E$20</f>
        <v>42.625</v>
      </c>
      <c r="R14" s="18">
        <f>[10]Setembro!$E$21</f>
        <v>71.875</v>
      </c>
      <c r="S14" s="18">
        <f>[10]Setembro!$E$22</f>
        <v>69.208333333333329</v>
      </c>
      <c r="T14" s="18">
        <f>[10]Setembro!$E$23</f>
        <v>65</v>
      </c>
      <c r="U14" s="18">
        <f>[10]Setembro!$E$24</f>
        <v>58.625</v>
      </c>
      <c r="V14" s="18">
        <f>[10]Setembro!$E$25</f>
        <v>47.041666666666664</v>
      </c>
      <c r="W14" s="18">
        <f>[10]Setembro!$E$25</f>
        <v>47.041666666666664</v>
      </c>
      <c r="X14" s="18">
        <f>[10]Setembro!$E$27</f>
        <v>59.416666666666664</v>
      </c>
      <c r="Y14" s="18">
        <f>[10]Setembro!$E$28</f>
        <v>80.791666666666671</v>
      </c>
      <c r="Z14" s="18">
        <f>[10]Setembro!$E$29</f>
        <v>45.5</v>
      </c>
      <c r="AA14" s="18">
        <f>[10]Setembro!$E$30</f>
        <v>36.5</v>
      </c>
      <c r="AB14" s="18">
        <f>[10]Setembro!$E$31</f>
        <v>36.708333333333336</v>
      </c>
      <c r="AC14" s="18">
        <f>[10]Setembro!$E$32</f>
        <v>33.458333333333336</v>
      </c>
      <c r="AD14" s="18">
        <f>[10]Setembro!$E$33</f>
        <v>61.541666666666664</v>
      </c>
      <c r="AE14" s="18">
        <f>[10]Setembro!$E$34</f>
        <v>73.375</v>
      </c>
      <c r="AF14" s="36">
        <f t="shared" si="1"/>
        <v>51.775000000000006</v>
      </c>
    </row>
    <row r="15" spans="1:33" ht="17.100000000000001" customHeight="1" x14ac:dyDescent="0.2">
      <c r="A15" s="16" t="s">
        <v>6</v>
      </c>
      <c r="B15" s="18">
        <f>[11]Setembro!$E$5</f>
        <v>52.958333333333336</v>
      </c>
      <c r="C15" s="18">
        <f>[11]Setembro!$E$5</f>
        <v>52.958333333333336</v>
      </c>
      <c r="D15" s="18">
        <f>[11]Setembro!$E$7</f>
        <v>84.958333333333329</v>
      </c>
      <c r="E15" s="18">
        <f>[11]Setembro!$E$8</f>
        <v>71.916666666666671</v>
      </c>
      <c r="F15" s="18">
        <f>[11]Setembro!$E$9</f>
        <v>57.916666666666664</v>
      </c>
      <c r="G15" s="18">
        <f>[11]Setembro!$E$10</f>
        <v>46.416666666666664</v>
      </c>
      <c r="H15" s="18">
        <f>[11]Setembro!$E$11</f>
        <v>55.833333333333336</v>
      </c>
      <c r="I15" s="18">
        <f>[11]Setembro!$E$12</f>
        <v>48.375</v>
      </c>
      <c r="J15" s="18">
        <f>[11]Setembro!$E$13</f>
        <v>43.5</v>
      </c>
      <c r="K15" s="18">
        <f>[11]Setembro!$E$14</f>
        <v>36.75</v>
      </c>
      <c r="L15" s="18">
        <f>[11]Setembro!$E$15</f>
        <v>47.041666666666664</v>
      </c>
      <c r="M15" s="18">
        <f>[11]Setembro!$E$15</f>
        <v>47.041666666666664</v>
      </c>
      <c r="N15" s="18">
        <f>[11]Setembro!$E$17</f>
        <v>40.791666666666664</v>
      </c>
      <c r="O15" s="18">
        <f>[11]Setembro!$E$18</f>
        <v>36.083333333333336</v>
      </c>
      <c r="P15" s="18">
        <f>[11]Setembro!$E$19</f>
        <v>46.833333333333336</v>
      </c>
      <c r="Q15" s="18">
        <f>[11]Setembro!$E$20</f>
        <v>50.666666666666664</v>
      </c>
      <c r="R15" s="18">
        <f>[11]Setembro!$E$21</f>
        <v>71.083333333333329</v>
      </c>
      <c r="S15" s="18">
        <f>[11]Setembro!$E$22</f>
        <v>59.916666666666664</v>
      </c>
      <c r="T15" s="18">
        <f>[11]Setembro!$E$23</f>
        <v>52.916666666666664</v>
      </c>
      <c r="U15" s="18">
        <f>[11]Setembro!$E$24</f>
        <v>59.375</v>
      </c>
      <c r="V15" s="18">
        <f>[11]Setembro!$E$25</f>
        <v>50.625</v>
      </c>
      <c r="W15" s="18">
        <f>[11]Setembro!$E$25</f>
        <v>50.625</v>
      </c>
      <c r="X15" s="18">
        <f>[11]Setembro!$E$27</f>
        <v>67.375</v>
      </c>
      <c r="Y15" s="18">
        <f>[11]Setembro!$E$28</f>
        <v>61.875</v>
      </c>
      <c r="Z15" s="18">
        <f>[11]Setembro!$E$29</f>
        <v>33.25</v>
      </c>
      <c r="AA15" s="18">
        <f>[11]Setembro!$E$30</f>
        <v>35</v>
      </c>
      <c r="AB15" s="18">
        <f>[11]Setembro!$E$31</f>
        <v>41.041666666666664</v>
      </c>
      <c r="AC15" s="18">
        <f>[11]Setembro!$E$32</f>
        <v>40.958333333333336</v>
      </c>
      <c r="AD15" s="18">
        <f>[11]Setembro!$E$33</f>
        <v>64.958333333333329</v>
      </c>
      <c r="AE15" s="18">
        <f>[11]Setembro!$E$34</f>
        <v>72.375</v>
      </c>
      <c r="AF15" s="36">
        <f t="shared" si="1"/>
        <v>52.713888888888881</v>
      </c>
    </row>
    <row r="16" spans="1:33" ht="17.100000000000001" customHeight="1" x14ac:dyDescent="0.2">
      <c r="A16" s="16" t="s">
        <v>7</v>
      </c>
      <c r="B16" s="18">
        <f>[12]Setembro!$E$5</f>
        <v>45.541666666666664</v>
      </c>
      <c r="C16" s="18">
        <f>[12]Setembro!$E$5</f>
        <v>45.541666666666664</v>
      </c>
      <c r="D16" s="18">
        <f>[12]Setembro!$E$7</f>
        <v>81.5</v>
      </c>
      <c r="E16" s="18">
        <f>[12]Setembro!$E$8</f>
        <v>75.75</v>
      </c>
      <c r="F16" s="18">
        <f>[12]Setembro!$E$9</f>
        <v>66.833333333333329</v>
      </c>
      <c r="G16" s="18">
        <f>[12]Setembro!$E$10</f>
        <v>54.791666666666664</v>
      </c>
      <c r="H16" s="18">
        <f>[12]Setembro!$E$11</f>
        <v>50.25</v>
      </c>
      <c r="I16" s="18">
        <f>[12]Setembro!$E$12</f>
        <v>55.375</v>
      </c>
      <c r="J16" s="18">
        <f>[12]Setembro!$E$13</f>
        <v>60.833333333333336</v>
      </c>
      <c r="K16" s="18">
        <f>[12]Setembro!$E$14</f>
        <v>37.5</v>
      </c>
      <c r="L16" s="18">
        <f>[12]Setembro!$E$15</f>
        <v>32.458333333333336</v>
      </c>
      <c r="M16" s="18">
        <f>[12]Setembro!$E$15</f>
        <v>32.458333333333336</v>
      </c>
      <c r="N16" s="18">
        <f>[12]Setembro!$E$17</f>
        <v>33.166666666666664</v>
      </c>
      <c r="O16" s="18">
        <f>[12]Setembro!$E$18</f>
        <v>30.333333333333332</v>
      </c>
      <c r="P16" s="18">
        <f>[12]Setembro!$E$19</f>
        <v>36.541666666666664</v>
      </c>
      <c r="Q16" s="18">
        <f>[12]Setembro!$E$20</f>
        <v>71.958333333333329</v>
      </c>
      <c r="R16" s="18">
        <f>[12]Setembro!$E$21</f>
        <v>84.125</v>
      </c>
      <c r="S16" s="18">
        <f>[12]Setembro!$E$22</f>
        <v>68.208333333333329</v>
      </c>
      <c r="T16" s="18">
        <f>[12]Setembro!$E$23</f>
        <v>52.75</v>
      </c>
      <c r="U16" s="18">
        <f>[12]Setembro!$E$24</f>
        <v>60.25</v>
      </c>
      <c r="V16" s="18">
        <f>[12]Setembro!$E$25</f>
        <v>52.041666666666664</v>
      </c>
      <c r="W16" s="18">
        <f>[12]Setembro!$E$25</f>
        <v>52.041666666666664</v>
      </c>
      <c r="X16" s="18">
        <f>[12]Setembro!$E$27</f>
        <v>89.041666666666671</v>
      </c>
      <c r="Y16" s="18">
        <f>[12]Setembro!$E$28</f>
        <v>64.041666666666671</v>
      </c>
      <c r="Z16" s="18">
        <f>[12]Setembro!$E$29</f>
        <v>53</v>
      </c>
      <c r="AA16" s="18">
        <f>[12]Setembro!$E$30</f>
        <v>49.458333333333336</v>
      </c>
      <c r="AB16" s="18">
        <f>[12]Setembro!$E$31</f>
        <v>45.708333333333336</v>
      </c>
      <c r="AC16" s="18">
        <f>[12]Setembro!$E$32</f>
        <v>49</v>
      </c>
      <c r="AD16" s="18">
        <f>[12]Setembro!$E$33</f>
        <v>83.416666666666671</v>
      </c>
      <c r="AE16" s="18">
        <f>[12]Setembro!$E$34</f>
        <v>87.916666666666671</v>
      </c>
      <c r="AF16" s="36">
        <f>AVERAGE(B16:AE16)</f>
        <v>56.727777777777789</v>
      </c>
    </row>
    <row r="17" spans="1:32" ht="17.100000000000001" customHeight="1" x14ac:dyDescent="0.2">
      <c r="A17" s="16" t="s">
        <v>8</v>
      </c>
      <c r="B17" s="18">
        <f>[13]Setembro!$E$5</f>
        <v>50.291666666666664</v>
      </c>
      <c r="C17" s="18">
        <f>[13]Setembro!$E$5</f>
        <v>50.291666666666664</v>
      </c>
      <c r="D17" s="18">
        <f>[13]Setembro!$E$7</f>
        <v>78.041666666666671</v>
      </c>
      <c r="E17" s="18">
        <f>[13]Setembro!$E$8</f>
        <v>70.458333333333329</v>
      </c>
      <c r="F17" s="18">
        <f>[13]Setembro!$E$9</f>
        <v>69.416666666666671</v>
      </c>
      <c r="G17" s="18">
        <f>[13]Setembro!$E$10</f>
        <v>62.541666666666664</v>
      </c>
      <c r="H17" s="18">
        <f>[13]Setembro!$E$11</f>
        <v>59.416666666666664</v>
      </c>
      <c r="I17" s="18">
        <f>[13]Setembro!$E$12</f>
        <v>57.125</v>
      </c>
      <c r="J17" s="18">
        <f>[13]Setembro!$E$13</f>
        <v>62.208333333333336</v>
      </c>
      <c r="K17" s="18">
        <f>[13]Setembro!$E$14</f>
        <v>46.75</v>
      </c>
      <c r="L17" s="18">
        <f>[13]Setembro!$E$15</f>
        <v>40.666666666666664</v>
      </c>
      <c r="M17" s="18">
        <f>[13]Setembro!$E$15</f>
        <v>40.666666666666664</v>
      </c>
      <c r="N17" s="18">
        <f>[13]Setembro!$E$17</f>
        <v>39.208333333333336</v>
      </c>
      <c r="O17" s="18">
        <f>[13]Setembro!$E$18</f>
        <v>33</v>
      </c>
      <c r="P17" s="18">
        <f>[13]Setembro!$E$19</f>
        <v>38.125</v>
      </c>
      <c r="Q17" s="18">
        <f>[13]Setembro!$E$20</f>
        <v>79.833333333333329</v>
      </c>
      <c r="R17" s="18">
        <f>[13]Setembro!$E$21</f>
        <v>81.25</v>
      </c>
      <c r="S17" s="18">
        <f>[13]Setembro!$E$22</f>
        <v>63.375</v>
      </c>
      <c r="T17" s="18">
        <f>[13]Setembro!$E$23</f>
        <v>48.291666666666664</v>
      </c>
      <c r="U17" s="18">
        <f>[13]Setembro!$E$24</f>
        <v>67.875</v>
      </c>
      <c r="V17" s="18">
        <f>[13]Setembro!$E$25</f>
        <v>49.25</v>
      </c>
      <c r="W17" s="18">
        <f>[13]Setembro!$E$25</f>
        <v>49.25</v>
      </c>
      <c r="X17" s="18">
        <f>[13]Setembro!$E$27</f>
        <v>91.083333333333329</v>
      </c>
      <c r="Y17" s="18">
        <f>[13]Setembro!$E$28</f>
        <v>63.625</v>
      </c>
      <c r="Z17" s="18">
        <f>[13]Setembro!$E$29</f>
        <v>59.708333333333336</v>
      </c>
      <c r="AA17" s="18">
        <f>[13]Setembro!$E$30</f>
        <v>57.083333333333336</v>
      </c>
      <c r="AB17" s="18">
        <f>[13]Setembro!$E$31</f>
        <v>50.75</v>
      </c>
      <c r="AC17" s="18">
        <f>[13]Setembro!$E$32</f>
        <v>60.333333333333336</v>
      </c>
      <c r="AD17" s="18">
        <f>[13]Setembro!$E$33</f>
        <v>80</v>
      </c>
      <c r="AE17" s="18">
        <f>[13]Setembro!$E$34</f>
        <v>88.916666666666671</v>
      </c>
      <c r="AF17" s="36">
        <f t="shared" ref="AF17:AF32" si="3">AVERAGE(B17:AE17)</f>
        <v>59.627777777777773</v>
      </c>
    </row>
    <row r="18" spans="1:32" ht="17.100000000000001" customHeight="1" x14ac:dyDescent="0.2">
      <c r="A18" s="16" t="s">
        <v>9</v>
      </c>
      <c r="B18" s="18">
        <f>[14]Setembro!$E$5</f>
        <v>42.625</v>
      </c>
      <c r="C18" s="18">
        <f>[14]Setembro!$E$5</f>
        <v>42.625</v>
      </c>
      <c r="D18" s="18">
        <f>[14]Setembro!$E$7</f>
        <v>77.791666666666671</v>
      </c>
      <c r="E18" s="18">
        <f>[14]Setembro!$E$8</f>
        <v>72.75</v>
      </c>
      <c r="F18" s="18">
        <f>[14]Setembro!$E$9</f>
        <v>67.625</v>
      </c>
      <c r="G18" s="18">
        <f>[14]Setembro!$E$10</f>
        <v>59.958333333333336</v>
      </c>
      <c r="H18" s="18">
        <f>[14]Setembro!$E$11</f>
        <v>52.666666666666664</v>
      </c>
      <c r="I18" s="18">
        <f>[14]Setembro!$E$12</f>
        <v>49.625</v>
      </c>
      <c r="J18" s="18">
        <f>[14]Setembro!$E$13</f>
        <v>55.958333333333336</v>
      </c>
      <c r="K18" s="18">
        <f>[14]Setembro!$E$14</f>
        <v>38.875</v>
      </c>
      <c r="L18" s="18">
        <f>[14]Setembro!$E$15</f>
        <v>36.083333333333336</v>
      </c>
      <c r="M18" s="18">
        <f>[14]Setembro!$E$15</f>
        <v>36.083333333333336</v>
      </c>
      <c r="N18" s="18">
        <f>[14]Setembro!$E$17</f>
        <v>33.791666666666664</v>
      </c>
      <c r="O18" s="18">
        <f>[14]Setembro!$E$18</f>
        <v>28.375</v>
      </c>
      <c r="P18" s="18">
        <f>[14]Setembro!$E$19</f>
        <v>33.333333333333336</v>
      </c>
      <c r="Q18" s="18">
        <f>[14]Setembro!$E$20</f>
        <v>55.958333333333336</v>
      </c>
      <c r="R18" s="18">
        <f>[14]Setembro!$E$21</f>
        <v>82.541666666666671</v>
      </c>
      <c r="S18" s="18">
        <f>[14]Setembro!$E$22</f>
        <v>64.291666666666671</v>
      </c>
      <c r="T18" s="18">
        <f>[14]Setembro!$E$23</f>
        <v>54.666666666666664</v>
      </c>
      <c r="U18" s="18">
        <f>[14]Setembro!$E$24</f>
        <v>60.25</v>
      </c>
      <c r="V18" s="18">
        <f>[14]Setembro!$E$25</f>
        <v>49.458333333333336</v>
      </c>
      <c r="W18" s="18">
        <f>[14]Setembro!$E$25</f>
        <v>49.458333333333336</v>
      </c>
      <c r="X18" s="18">
        <f>[14]Setembro!$E$27</f>
        <v>85.708333333333329</v>
      </c>
      <c r="Y18" s="18">
        <f>[14]Setembro!$E$28</f>
        <v>65.583333333333329</v>
      </c>
      <c r="Z18" s="18">
        <f>[14]Setembro!$E$29</f>
        <v>51.75</v>
      </c>
      <c r="AA18" s="18">
        <f>[14]Setembro!$E$30</f>
        <v>50.333333333333336</v>
      </c>
      <c r="AB18" s="18">
        <f>[14]Setembro!$E$31</f>
        <v>48.291666666666664</v>
      </c>
      <c r="AC18" s="18">
        <f>[14]Setembro!$E$32</f>
        <v>50.125</v>
      </c>
      <c r="AD18" s="18">
        <f>[14]Setembro!$E$33</f>
        <v>84.583333333333329</v>
      </c>
      <c r="AE18" s="18">
        <f>[14]Setembro!$E$34</f>
        <v>86.875</v>
      </c>
      <c r="AF18" s="36">
        <f t="shared" si="3"/>
        <v>55.601388888888877</v>
      </c>
    </row>
    <row r="19" spans="1:32" ht="17.100000000000001" customHeight="1" x14ac:dyDescent="0.2">
      <c r="A19" s="16" t="s">
        <v>50</v>
      </c>
      <c r="B19" s="18">
        <f>[15]Setembro!$E$5</f>
        <v>51.125</v>
      </c>
      <c r="C19" s="18">
        <f>[15]Setembro!$E$5</f>
        <v>51.125</v>
      </c>
      <c r="D19" s="18">
        <f>[15]Setembro!$E$7</f>
        <v>78.666666666666671</v>
      </c>
      <c r="E19" s="18">
        <f>[15]Setembro!$E$8</f>
        <v>68.875</v>
      </c>
      <c r="F19" s="18">
        <f>[15]Setembro!$E$9</f>
        <v>58.416666666666664</v>
      </c>
      <c r="G19" s="18">
        <f>[15]Setembro!$E$10</f>
        <v>46.041666666666664</v>
      </c>
      <c r="H19" s="18">
        <f>[15]Setembro!$E$11</f>
        <v>51.708333333333336</v>
      </c>
      <c r="I19" s="18">
        <f>[15]Setembro!$E$12</f>
        <v>57.875</v>
      </c>
      <c r="J19" s="18">
        <f>[15]Setembro!$E$13</f>
        <v>53.375</v>
      </c>
      <c r="K19" s="18">
        <f>[15]Setembro!$E$14</f>
        <v>42</v>
      </c>
      <c r="L19" s="18">
        <f>[15]Setembro!$E$15</f>
        <v>42.833333333333336</v>
      </c>
      <c r="M19" s="18">
        <f>[15]Setembro!$E$15</f>
        <v>42.833333333333336</v>
      </c>
      <c r="N19" s="18">
        <f>[15]Setembro!$E$17</f>
        <v>47.25</v>
      </c>
      <c r="O19" s="18">
        <f>[15]Setembro!$E$18</f>
        <v>37.666666666666664</v>
      </c>
      <c r="P19" s="18">
        <f>[15]Setembro!$E$19</f>
        <v>58.5</v>
      </c>
      <c r="Q19" s="18">
        <f>[15]Setembro!$E$20</f>
        <v>71.916666666666671</v>
      </c>
      <c r="R19" s="18">
        <f>[15]Setembro!$E$21</f>
        <v>78.625</v>
      </c>
      <c r="S19" s="18">
        <f>[15]Setembro!$E$22</f>
        <v>61.333333333333336</v>
      </c>
      <c r="T19" s="18">
        <f>[15]Setembro!$E$23</f>
        <v>51.708333333333336</v>
      </c>
      <c r="U19" s="18">
        <f>[15]Setembro!$E$24</f>
        <v>61.541666666666664</v>
      </c>
      <c r="V19" s="18">
        <f>[15]Setembro!$E$25</f>
        <v>51.125</v>
      </c>
      <c r="W19" s="18">
        <f>[15]Setembro!$E$25</f>
        <v>51.125</v>
      </c>
      <c r="X19" s="18">
        <f>[15]Setembro!$E$27</f>
        <v>80.833333333333329</v>
      </c>
      <c r="Y19" s="18">
        <f>[15]Setembro!$E$28</f>
        <v>57.375</v>
      </c>
      <c r="Z19" s="18">
        <f>[15]Setembro!$E$29</f>
        <v>45.833333333333336</v>
      </c>
      <c r="AA19" s="18">
        <f>[15]Setembro!$E$30</f>
        <v>50.166666666666664</v>
      </c>
      <c r="AB19" s="18">
        <f>[15]Setembro!$E$31</f>
        <v>43.833333333333336</v>
      </c>
      <c r="AC19" s="18">
        <f>[15]Setembro!$E$32</f>
        <v>48.75</v>
      </c>
      <c r="AD19" s="18">
        <f>[15]Setembro!$E$33</f>
        <v>69</v>
      </c>
      <c r="AE19" s="18">
        <f>[15]Setembro!$E$34</f>
        <v>83.083333333333329</v>
      </c>
      <c r="AF19" s="36">
        <f t="shared" si="3"/>
        <v>56.484722222222217</v>
      </c>
    </row>
    <row r="20" spans="1:32" ht="17.100000000000001" customHeight="1" x14ac:dyDescent="0.2">
      <c r="A20" s="16" t="s">
        <v>10</v>
      </c>
      <c r="B20" s="18">
        <f>[16]Setembro!$E$5</f>
        <v>48.125</v>
      </c>
      <c r="C20" s="18">
        <f>[16]Setembro!$E$5</f>
        <v>48.125</v>
      </c>
      <c r="D20" s="18">
        <f>[16]Setembro!$E$7</f>
        <v>77.083333333333329</v>
      </c>
      <c r="E20" s="18">
        <f>[16]Setembro!$E$8</f>
        <v>72.208333333333329</v>
      </c>
      <c r="F20" s="18">
        <f>[16]Setembro!$E$9</f>
        <v>67.375</v>
      </c>
      <c r="G20" s="18">
        <f>[16]Setembro!$E$10</f>
        <v>55.875</v>
      </c>
      <c r="H20" s="18">
        <f>[16]Setembro!$E$11</f>
        <v>53.166666666666664</v>
      </c>
      <c r="I20" s="18">
        <f>[16]Setembro!$E$12</f>
        <v>58.958333333333336</v>
      </c>
      <c r="J20" s="18">
        <f>[16]Setembro!$E$13</f>
        <v>61.833333333333336</v>
      </c>
      <c r="K20" s="18">
        <f>[16]Setembro!$E$14</f>
        <v>45.708333333333336</v>
      </c>
      <c r="L20" s="18">
        <f>[16]Setembro!$E$15</f>
        <v>38.958333333333336</v>
      </c>
      <c r="M20" s="18">
        <f>[16]Setembro!$E$15</f>
        <v>38.958333333333336</v>
      </c>
      <c r="N20" s="18">
        <f>[16]Setembro!$E$17</f>
        <v>34.666666666666664</v>
      </c>
      <c r="O20" s="18">
        <f>[16]Setembro!$E$18</f>
        <v>29.375</v>
      </c>
      <c r="P20" s="18">
        <f>[16]Setembro!$E$19</f>
        <v>40.708333333333336</v>
      </c>
      <c r="Q20" s="18">
        <f>[16]Setembro!$E$20</f>
        <v>80.666666666666671</v>
      </c>
      <c r="R20" s="18">
        <f>[16]Setembro!$E$21</f>
        <v>79.5</v>
      </c>
      <c r="S20" s="18">
        <f>[16]Setembro!$E$22</f>
        <v>62.625</v>
      </c>
      <c r="T20" s="18">
        <f>[16]Setembro!$E$23</f>
        <v>48.708333333333336</v>
      </c>
      <c r="U20" s="18">
        <f>[16]Setembro!$E$24</f>
        <v>59.75</v>
      </c>
      <c r="V20" s="18">
        <f>[16]Setembro!$E$25</f>
        <v>47.083333333333336</v>
      </c>
      <c r="W20" s="18">
        <f>[16]Setembro!$E$25</f>
        <v>47.083333333333336</v>
      </c>
      <c r="X20" s="18">
        <f>[16]Setembro!$E$27</f>
        <v>88.416666666666671</v>
      </c>
      <c r="Y20" s="18">
        <f>[16]Setembro!$E$28</f>
        <v>62.458333333333336</v>
      </c>
      <c r="Z20" s="18">
        <f>[16]Setembro!$E$29</f>
        <v>56.666666666666664</v>
      </c>
      <c r="AA20" s="18">
        <f>[16]Setembro!$E$30</f>
        <v>57.083333333333336</v>
      </c>
      <c r="AB20" s="18">
        <f>[16]Setembro!$E$31</f>
        <v>46.166666666666664</v>
      </c>
      <c r="AC20" s="18">
        <f>[16]Setembro!$E$32</f>
        <v>50.375</v>
      </c>
      <c r="AD20" s="18">
        <f>[16]Setembro!$E$33</f>
        <v>81.708333333333329</v>
      </c>
      <c r="AE20" s="18">
        <f>[16]Setembro!$E$34</f>
        <v>83.375</v>
      </c>
      <c r="AF20" s="36">
        <f t="shared" si="3"/>
        <v>57.426388888888887</v>
      </c>
    </row>
    <row r="21" spans="1:32" ht="17.100000000000001" customHeight="1" x14ac:dyDescent="0.2">
      <c r="A21" s="16" t="s">
        <v>11</v>
      </c>
      <c r="B21" s="18">
        <f>[17]Setembro!$E$5</f>
        <v>52.875</v>
      </c>
      <c r="C21" s="18">
        <f>[17]Setembro!$E$5</f>
        <v>52.875</v>
      </c>
      <c r="D21" s="18">
        <f>[17]Setembro!$E$7</f>
        <v>85.375</v>
      </c>
      <c r="E21" s="18">
        <f>[17]Setembro!$E$8</f>
        <v>75.291666666666671</v>
      </c>
      <c r="F21" s="18">
        <f>[17]Setembro!$E$9</f>
        <v>70.375</v>
      </c>
      <c r="G21" s="18">
        <f>[17]Setembro!$E$10</f>
        <v>60.375</v>
      </c>
      <c r="H21" s="18">
        <f>[17]Setembro!$E$11</f>
        <v>59.75</v>
      </c>
      <c r="I21" s="18">
        <f>[17]Setembro!$E$12</f>
        <v>67.583333333333329</v>
      </c>
      <c r="J21" s="18">
        <f>[17]Setembro!$E$13</f>
        <v>67.083333333333329</v>
      </c>
      <c r="K21" s="18">
        <f>[17]Setembro!$E$14</f>
        <v>54.666666666666664</v>
      </c>
      <c r="L21" s="18">
        <f>[17]Setembro!$E$15</f>
        <v>52.125</v>
      </c>
      <c r="M21" s="18">
        <f>[17]Setembro!$E$15</f>
        <v>52.125</v>
      </c>
      <c r="N21" s="18">
        <f>[17]Setembro!$E$17</f>
        <v>50.208333333333336</v>
      </c>
      <c r="O21" s="18">
        <f>[17]Setembro!$E$18</f>
        <v>45.375</v>
      </c>
      <c r="P21" s="18">
        <f>[17]Setembro!$E$19</f>
        <v>55.083333333333336</v>
      </c>
      <c r="Q21" s="18">
        <f>[17]Setembro!$E$20</f>
        <v>63.833333333333336</v>
      </c>
      <c r="R21" s="18">
        <f>[17]Setembro!$E$21</f>
        <v>84.583333333333329</v>
      </c>
      <c r="S21" s="18">
        <f>[17]Setembro!$E$22</f>
        <v>65.333333333333329</v>
      </c>
      <c r="T21" s="18">
        <f>[17]Setembro!$E$23</f>
        <v>56.833333333333336</v>
      </c>
      <c r="U21" s="18">
        <f>[17]Setembro!$E$24</f>
        <v>66.291666666666671</v>
      </c>
      <c r="V21" s="18">
        <f>[17]Setembro!$E$25</f>
        <v>54.5</v>
      </c>
      <c r="W21" s="18">
        <f>[17]Setembro!$E$25</f>
        <v>54.5</v>
      </c>
      <c r="X21" s="18">
        <f>[17]Setembro!$E$27</f>
        <v>82.625</v>
      </c>
      <c r="Y21" s="18">
        <f>[17]Setembro!$E$28</f>
        <v>61.208333333333336</v>
      </c>
      <c r="Z21" s="18">
        <f>[17]Setembro!$E$29</f>
        <v>44.333333333333336</v>
      </c>
      <c r="AA21" s="18">
        <f>[17]Setembro!$E$30</f>
        <v>51.333333333333336</v>
      </c>
      <c r="AB21" s="18">
        <f>[17]Setembro!$E$31</f>
        <v>57.666666666666664</v>
      </c>
      <c r="AC21" s="53" t="str">
        <f>[17]Setembro!$E$32</f>
        <v>*</v>
      </c>
      <c r="AD21" s="53" t="str">
        <f>[17]Setembro!$E$33</f>
        <v>*</v>
      </c>
      <c r="AE21" s="53" t="str">
        <f>[17]Setembro!$E$34</f>
        <v>*</v>
      </c>
      <c r="AF21" s="36">
        <f t="shared" si="3"/>
        <v>60.896604938271601</v>
      </c>
    </row>
    <row r="22" spans="1:32" ht="17.100000000000001" customHeight="1" x14ac:dyDescent="0.2">
      <c r="A22" s="16" t="s">
        <v>12</v>
      </c>
      <c r="B22" s="18">
        <f>[18]Setembro!$E$5</f>
        <v>61.666666666666664</v>
      </c>
      <c r="C22" s="18">
        <f>[18]Setembro!$E$5</f>
        <v>61.666666666666664</v>
      </c>
      <c r="D22" s="18">
        <f>[18]Setembro!$E$7</f>
        <v>84.625</v>
      </c>
      <c r="E22" s="18">
        <f>[18]Setembro!$E$8</f>
        <v>74.708333333333329</v>
      </c>
      <c r="F22" s="18">
        <f>[18]Setembro!$E$9</f>
        <v>64.5</v>
      </c>
      <c r="G22" s="18">
        <f>[18]Setembro!$E$10</f>
        <v>55.5</v>
      </c>
      <c r="H22" s="18">
        <f>[18]Setembro!$E$11</f>
        <v>57.125</v>
      </c>
      <c r="I22" s="18">
        <f>[18]Setembro!$E$12</f>
        <v>64.833333333333329</v>
      </c>
      <c r="J22" s="18">
        <f>[18]Setembro!$E$13</f>
        <v>66.916666666666671</v>
      </c>
      <c r="K22" s="18">
        <f>[18]Setembro!$E$14</f>
        <v>45.833333333333336</v>
      </c>
      <c r="L22" s="18">
        <f>[18]Setembro!$E$15</f>
        <v>47.25</v>
      </c>
      <c r="M22" s="18">
        <f>[18]Setembro!$E$15</f>
        <v>47.25</v>
      </c>
      <c r="N22" s="18">
        <f>[18]Setembro!$E$17</f>
        <v>48.375</v>
      </c>
      <c r="O22" s="18">
        <f>[18]Setembro!$E$18</f>
        <v>43.916666666666664</v>
      </c>
      <c r="P22" s="18">
        <f>[18]Setembro!$E$19</f>
        <v>56.708333333333336</v>
      </c>
      <c r="Q22" s="18">
        <f>[18]Setembro!$E$20</f>
        <v>65</v>
      </c>
      <c r="R22" s="18">
        <f>[18]Setembro!$E$21</f>
        <v>72.125</v>
      </c>
      <c r="S22" s="18">
        <f>[18]Setembro!$E$22</f>
        <v>59.208333333333336</v>
      </c>
      <c r="T22" s="18">
        <f>[18]Setembro!$E$23</f>
        <v>56.541666666666664</v>
      </c>
      <c r="U22" s="18">
        <f>[18]Setembro!$E$24</f>
        <v>61.208333333333336</v>
      </c>
      <c r="V22" s="18">
        <f>[18]Setembro!$E$25</f>
        <v>52.166666666666664</v>
      </c>
      <c r="W22" s="18">
        <f>[18]Setembro!$E$25</f>
        <v>52.166666666666664</v>
      </c>
      <c r="X22" s="18">
        <f>[18]Setembro!$E$27</f>
        <v>72.541666666666671</v>
      </c>
      <c r="Y22" s="18">
        <f>[18]Setembro!$E$28</f>
        <v>49.875</v>
      </c>
      <c r="Z22" s="18">
        <f>[18]Setembro!$E$29</f>
        <v>37.291666666666664</v>
      </c>
      <c r="AA22" s="18">
        <f>[18]Setembro!$E$30</f>
        <v>46.708333333333336</v>
      </c>
      <c r="AB22" s="18">
        <f>[18]Setembro!$E$31</f>
        <v>45.083333333333336</v>
      </c>
      <c r="AC22" s="18">
        <f>[18]Setembro!$E$32</f>
        <v>51.25</v>
      </c>
      <c r="AD22" s="18">
        <f>[18]Setembro!$E$33</f>
        <v>57.791666666666664</v>
      </c>
      <c r="AE22" s="18">
        <f>[18]Setembro!$E$34</f>
        <v>67.875</v>
      </c>
      <c r="AF22" s="36">
        <f t="shared" si="3"/>
        <v>57.590277777777786</v>
      </c>
    </row>
    <row r="23" spans="1:32" ht="17.100000000000001" customHeight="1" x14ac:dyDescent="0.2">
      <c r="A23" s="16" t="s">
        <v>13</v>
      </c>
      <c r="B23" s="18">
        <f>[19]Setembro!$E$5</f>
        <v>53.75</v>
      </c>
      <c r="C23" s="18">
        <f>[19]Setembro!$E$5</f>
        <v>53.75</v>
      </c>
      <c r="D23" s="18">
        <f>[19]Setembro!$E$7</f>
        <v>84.75</v>
      </c>
      <c r="E23" s="18">
        <f>[19]Setembro!$E$8</f>
        <v>76.958333333333329</v>
      </c>
      <c r="F23" s="18">
        <f>[19]Setembro!$E$9</f>
        <v>64.625</v>
      </c>
      <c r="G23" s="18">
        <f>[19]Setembro!$E$10</f>
        <v>52.541666666666664</v>
      </c>
      <c r="H23" s="18">
        <f>[19]Setembro!$E$11</f>
        <v>59.875</v>
      </c>
      <c r="I23" s="18">
        <f>[19]Setembro!$E$12</f>
        <v>58.416666666666664</v>
      </c>
      <c r="J23" s="18">
        <f>[19]Setembro!$E$13</f>
        <v>54.125</v>
      </c>
      <c r="K23" s="18">
        <f>[19]Setembro!$E$14</f>
        <v>51.208333333333336</v>
      </c>
      <c r="L23" s="18">
        <f>[19]Setembro!$E$15</f>
        <v>43.391304347826086</v>
      </c>
      <c r="M23" s="18">
        <f>[19]Setembro!$E$15</f>
        <v>43.391304347826086</v>
      </c>
      <c r="N23" s="18">
        <f>[19]Setembro!$E$17</f>
        <v>51</v>
      </c>
      <c r="O23" s="18">
        <f>[19]Setembro!$E$18</f>
        <v>57.041666666666664</v>
      </c>
      <c r="P23" s="18">
        <f>[19]Setembro!$E$19</f>
        <v>58.217391304347828</v>
      </c>
      <c r="Q23" s="18">
        <f>[19]Setembro!$E$20</f>
        <v>63.125</v>
      </c>
      <c r="R23" s="18">
        <f>[19]Setembro!$E$21</f>
        <v>75.958333333333329</v>
      </c>
      <c r="S23" s="18">
        <f>[19]Setembro!$E$22</f>
        <v>64.583333333333329</v>
      </c>
      <c r="T23" s="18">
        <f>[19]Setembro!$E$23</f>
        <v>59.583333333333336</v>
      </c>
      <c r="U23" s="18">
        <f>[19]Setembro!$E$24</f>
        <v>58.458333333333336</v>
      </c>
      <c r="V23" s="18">
        <f>[19]Setembro!$E$25</f>
        <v>51.666666666666664</v>
      </c>
      <c r="W23" s="18">
        <f>[19]Setembro!$E$25</f>
        <v>51.666666666666664</v>
      </c>
      <c r="X23" s="18">
        <f>[19]Setembro!$E$27</f>
        <v>76.916666666666671</v>
      </c>
      <c r="Y23" s="18">
        <f>[19]Setembro!$E$28</f>
        <v>54.916666666666664</v>
      </c>
      <c r="Z23" s="18">
        <f>[19]Setembro!$E$29</f>
        <v>40.666666666666664</v>
      </c>
      <c r="AA23" s="18">
        <f>[19]Setembro!$E$30</f>
        <v>52.166666666666664</v>
      </c>
      <c r="AB23" s="18">
        <f>[19]Setembro!$E$31</f>
        <v>52.541666666666664</v>
      </c>
      <c r="AC23" s="18">
        <f>[19]Setembro!$E$32</f>
        <v>52</v>
      </c>
      <c r="AD23" s="18">
        <f>[19]Setembro!$E$33</f>
        <v>53.458333333333336</v>
      </c>
      <c r="AE23" s="18">
        <f>[19]Setembro!$E$34</f>
        <v>61.583333333333336</v>
      </c>
      <c r="AF23" s="36">
        <f t="shared" si="3"/>
        <v>57.744444444444454</v>
      </c>
    </row>
    <row r="24" spans="1:32" ht="17.100000000000001" customHeight="1" x14ac:dyDescent="0.2">
      <c r="A24" s="16" t="s">
        <v>14</v>
      </c>
      <c r="B24" s="18">
        <f>[20]Setembro!$E$5</f>
        <v>34.625</v>
      </c>
      <c r="C24" s="18">
        <f>[20]Setembro!$E$5</f>
        <v>34.625</v>
      </c>
      <c r="D24" s="18">
        <f>[20]Setembro!$E$7</f>
        <v>78.291666666666671</v>
      </c>
      <c r="E24" s="18">
        <f>[20]Setembro!$E$8</f>
        <v>73.125</v>
      </c>
      <c r="F24" s="18">
        <f>[20]Setembro!$E$9</f>
        <v>56.041666666666664</v>
      </c>
      <c r="G24" s="18">
        <f>[20]Setembro!$E$10</f>
        <v>49.416666666666664</v>
      </c>
      <c r="H24" s="18">
        <f>[20]Setembro!$E$11</f>
        <v>44.916666666666664</v>
      </c>
      <c r="I24" s="18">
        <f>[20]Setembro!$E$12</f>
        <v>41.375</v>
      </c>
      <c r="J24" s="18">
        <f>[20]Setembro!$E$13</f>
        <v>41.125</v>
      </c>
      <c r="K24" s="18">
        <f>[20]Setembro!$E$14</f>
        <v>40.416666666666664</v>
      </c>
      <c r="L24" s="18">
        <f>[20]Setembro!$E$15</f>
        <v>37.25</v>
      </c>
      <c r="M24" s="18">
        <f>[20]Setembro!$E$15</f>
        <v>37.25</v>
      </c>
      <c r="N24" s="18">
        <f>[20]Setembro!$E$17</f>
        <v>38.75</v>
      </c>
      <c r="O24" s="18">
        <f>[20]Setembro!$E$18</f>
        <v>37.208333333333336</v>
      </c>
      <c r="P24" s="18">
        <f>[20]Setembro!$E$19</f>
        <v>37.041666666666664</v>
      </c>
      <c r="Q24" s="18">
        <f>[20]Setembro!$E$20</f>
        <v>37.5</v>
      </c>
      <c r="R24" s="18">
        <f>[20]Setembro!$E$21</f>
        <v>79.291666666666671</v>
      </c>
      <c r="S24" s="18">
        <f>[20]Setembro!$E$22</f>
        <v>74.958333333333329</v>
      </c>
      <c r="T24" s="18">
        <f>[20]Setembro!$E$23</f>
        <v>68.083333333333329</v>
      </c>
      <c r="U24" s="18">
        <f>[20]Setembro!$E$24</f>
        <v>52.625</v>
      </c>
      <c r="V24" s="18">
        <f>[20]Setembro!$E$25</f>
        <v>47.291666666666664</v>
      </c>
      <c r="W24" s="18">
        <f>[20]Setembro!$E$25</f>
        <v>47.291666666666664</v>
      </c>
      <c r="X24" s="18">
        <f>[20]Setembro!$E$27</f>
        <v>62.5</v>
      </c>
      <c r="Y24" s="18">
        <f>[20]Setembro!$E$28</f>
        <v>72.958333333333329</v>
      </c>
      <c r="Z24" s="18">
        <f>[20]Setembro!$E$29</f>
        <v>48.333333333333336</v>
      </c>
      <c r="AA24" s="18">
        <f>[20]Setembro!$E$30</f>
        <v>46.708333333333336</v>
      </c>
      <c r="AB24" s="18">
        <f>[20]Setembro!$E$31</f>
        <v>39.708333333333336</v>
      </c>
      <c r="AC24" s="18">
        <f>[20]Setembro!$E$32</f>
        <v>40.125</v>
      </c>
      <c r="AD24" s="18">
        <f>[20]Setembro!$E$33</f>
        <v>76.208333333333329</v>
      </c>
      <c r="AE24" s="18">
        <f>[20]Setembro!$E$34</f>
        <v>83.416666666666671</v>
      </c>
      <c r="AF24" s="36">
        <f t="shared" si="3"/>
        <v>51.948611111111106</v>
      </c>
    </row>
    <row r="25" spans="1:32" ht="17.100000000000001" customHeight="1" x14ac:dyDescent="0.2">
      <c r="A25" s="16" t="s">
        <v>15</v>
      </c>
      <c r="B25" s="18">
        <f>[21]Setembro!$E$5</f>
        <v>43.833333333333336</v>
      </c>
      <c r="C25" s="18">
        <f>[21]Setembro!$E$5</f>
        <v>43.833333333333336</v>
      </c>
      <c r="D25" s="18">
        <f>[21]Setembro!$E$7</f>
        <v>74.125</v>
      </c>
      <c r="E25" s="18">
        <f>[21]Setembro!$E$8</f>
        <v>70.125</v>
      </c>
      <c r="F25" s="18">
        <f>[21]Setembro!$E$9</f>
        <v>65.208333333333329</v>
      </c>
      <c r="G25" s="18">
        <f>[21]Setembro!$E$10</f>
        <v>58.375</v>
      </c>
      <c r="H25" s="18">
        <f>[21]Setembro!$E$11</f>
        <v>54.75</v>
      </c>
      <c r="I25" s="18">
        <f>[21]Setembro!$E$12</f>
        <v>56.625</v>
      </c>
      <c r="J25" s="18">
        <f>[21]Setembro!$E$13</f>
        <v>54.541666666666664</v>
      </c>
      <c r="K25" s="18">
        <f>[21]Setembro!$E$14</f>
        <v>43.583333333333336</v>
      </c>
      <c r="L25" s="18">
        <f>[21]Setembro!$E$15</f>
        <v>36.083333333333336</v>
      </c>
      <c r="M25" s="18">
        <f>[21]Setembro!$E$15</f>
        <v>36.083333333333336</v>
      </c>
      <c r="N25" s="18">
        <f>[21]Setembro!$E$17</f>
        <v>33.458333333333336</v>
      </c>
      <c r="O25" s="18">
        <f>[21]Setembro!$E$18</f>
        <v>30.583333333333332</v>
      </c>
      <c r="P25" s="18">
        <f>[21]Setembro!$E$19</f>
        <v>54.416666666666664</v>
      </c>
      <c r="Q25" s="18">
        <f>[21]Setembro!$E$20</f>
        <v>96.916666666666671</v>
      </c>
      <c r="R25" s="18">
        <f>[21]Setembro!$E$21</f>
        <v>92.416666666666671</v>
      </c>
      <c r="S25" s="18">
        <f>[21]Setembro!$E$22</f>
        <v>67.541666666666671</v>
      </c>
      <c r="T25" s="18">
        <f>[21]Setembro!$E$23</f>
        <v>47.916666666666664</v>
      </c>
      <c r="U25" s="18">
        <f>[21]Setembro!$E$24</f>
        <v>62.541666666666664</v>
      </c>
      <c r="V25" s="18">
        <f>[21]Setembro!$E$25</f>
        <v>44.541666666666664</v>
      </c>
      <c r="W25" s="18">
        <f>[21]Setembro!$E$25</f>
        <v>44.541666666666664</v>
      </c>
      <c r="X25" s="18">
        <f>[21]Setembro!$E$27</f>
        <v>96.458333333333329</v>
      </c>
      <c r="Y25" s="18">
        <f>[21]Setembro!$E$28</f>
        <v>65.291666666666671</v>
      </c>
      <c r="Z25" s="18">
        <f>[21]Setembro!$E$29</f>
        <v>49.166666666666664</v>
      </c>
      <c r="AA25" s="18">
        <f>[21]Setembro!$E$30</f>
        <v>50</v>
      </c>
      <c r="AB25" s="18">
        <f>[21]Setembro!$E$31</f>
        <v>47.916666666666664</v>
      </c>
      <c r="AC25" s="18">
        <f>[21]Setembro!$E$32</f>
        <v>57.875</v>
      </c>
      <c r="AD25" s="18">
        <f>[21]Setembro!$E$33</f>
        <v>81.708333333333329</v>
      </c>
      <c r="AE25" s="18">
        <f>[21]Setembro!$E$34</f>
        <v>95.041666666666671</v>
      </c>
      <c r="AF25" s="36">
        <f t="shared" si="3"/>
        <v>58.51666666666668</v>
      </c>
    </row>
    <row r="26" spans="1:32" ht="17.100000000000001" customHeight="1" x14ac:dyDescent="0.2">
      <c r="A26" s="16" t="s">
        <v>16</v>
      </c>
      <c r="B26" s="18">
        <f>[22]Setembro!$E$5</f>
        <v>42.666666666666664</v>
      </c>
      <c r="C26" s="18">
        <f>[22]Setembro!$E$5</f>
        <v>42.666666666666664</v>
      </c>
      <c r="D26" s="18">
        <f>[22]Setembro!$E$7</f>
        <v>61.916666666666664</v>
      </c>
      <c r="E26" s="18">
        <f>[22]Setembro!$E$8</f>
        <v>64.208333333333329</v>
      </c>
      <c r="F26" s="18">
        <f>[22]Setembro!$E$9</f>
        <v>56.333333333333336</v>
      </c>
      <c r="G26" s="18">
        <f>[22]Setembro!$E$10</f>
        <v>44.625</v>
      </c>
      <c r="H26" s="18">
        <f>[22]Setembro!$E$11</f>
        <v>43.791666666666664</v>
      </c>
      <c r="I26" s="18">
        <f>[22]Setembro!$E$12</f>
        <v>54.375</v>
      </c>
      <c r="J26" s="18">
        <f>[22]Setembro!$E$13</f>
        <v>66.916666666666671</v>
      </c>
      <c r="K26" s="18">
        <f>[22]Setembro!$E$14</f>
        <v>50.458333333333336</v>
      </c>
      <c r="L26" s="18">
        <f>[22]Setembro!$E$15</f>
        <v>37.125</v>
      </c>
      <c r="M26" s="18">
        <f>[22]Setembro!$E$15</f>
        <v>37.125</v>
      </c>
      <c r="N26" s="18">
        <f>[22]Setembro!$E$17</f>
        <v>39.375</v>
      </c>
      <c r="O26" s="18">
        <f>[22]Setembro!$E$18</f>
        <v>58.083333333333336</v>
      </c>
      <c r="P26" s="18">
        <f>[22]Setembro!$E$19</f>
        <v>59.631578947368418</v>
      </c>
      <c r="Q26" s="18">
        <f>[22]Setembro!$E$20</f>
        <v>75</v>
      </c>
      <c r="R26" s="18">
        <f>[22]Setembro!$E$21</f>
        <v>72.38095238095238</v>
      </c>
      <c r="S26" s="18">
        <f>[22]Setembro!$E$22</f>
        <v>48.208333333333336</v>
      </c>
      <c r="T26" s="18">
        <f>[22]Setembro!$E$23</f>
        <v>38.833333333333336</v>
      </c>
      <c r="U26" s="18">
        <f>[22]Setembro!$E$24</f>
        <v>48.666666666666664</v>
      </c>
      <c r="V26" s="18">
        <f>[22]Setembro!$E$25</f>
        <v>38.041666666666664</v>
      </c>
      <c r="W26" s="18">
        <f>[22]Setembro!$E$25</f>
        <v>38.041666666666664</v>
      </c>
      <c r="X26" s="18">
        <f>[22]Setembro!$E$27</f>
        <v>65.875</v>
      </c>
      <c r="Y26" s="18">
        <f>[22]Setembro!$E$28</f>
        <v>42.833333333333336</v>
      </c>
      <c r="Z26" s="18">
        <f>[22]Setembro!$E$29</f>
        <v>39.791666666666664</v>
      </c>
      <c r="AA26" s="18">
        <f>[22]Setembro!$E$30</f>
        <v>41.833333333333336</v>
      </c>
      <c r="AB26" s="18">
        <f>[22]Setembro!$E$31</f>
        <v>39.666666666666664</v>
      </c>
      <c r="AC26" s="18">
        <f>[22]Setembro!$E$32</f>
        <v>39.083333333333336</v>
      </c>
      <c r="AD26" s="18">
        <f>[22]Setembro!$E$33</f>
        <v>52.416666666666664</v>
      </c>
      <c r="AE26" s="18">
        <f>[22]Setembro!$E$34</f>
        <v>69.916666666666671</v>
      </c>
      <c r="AF26" s="36">
        <f>AVERAGE(B26:AE26)</f>
        <v>50.329584377610708</v>
      </c>
    </row>
    <row r="27" spans="1:32" ht="17.100000000000001" customHeight="1" x14ac:dyDescent="0.2">
      <c r="A27" s="16" t="s">
        <v>17</v>
      </c>
      <c r="B27" s="18">
        <f>[23]Setembro!$E$5</f>
        <v>50.708333333333336</v>
      </c>
      <c r="C27" s="18">
        <f>[23]Setembro!$E$5</f>
        <v>50.708333333333336</v>
      </c>
      <c r="D27" s="18">
        <f>[23]Setembro!$E$7</f>
        <v>80.625</v>
      </c>
      <c r="E27" s="18">
        <f>[23]Setembro!$E$8</f>
        <v>75</v>
      </c>
      <c r="F27" s="18">
        <f>[23]Setembro!$E$9</f>
        <v>67.583333333333329</v>
      </c>
      <c r="G27" s="18">
        <f>[23]Setembro!$E$10</f>
        <v>56.391304347826086</v>
      </c>
      <c r="H27" s="18">
        <f>[23]Setembro!$E$11</f>
        <v>54.708333333333336</v>
      </c>
      <c r="I27" s="18">
        <f>[23]Setembro!$E$12</f>
        <v>57.75</v>
      </c>
      <c r="J27" s="18">
        <f>[23]Setembro!$E$13</f>
        <v>60.458333333333336</v>
      </c>
      <c r="K27" s="18">
        <f>[23]Setembro!$E$14</f>
        <v>49.291666666666664</v>
      </c>
      <c r="L27" s="18">
        <f>[23]Setembro!$E$15</f>
        <v>43.041666666666664</v>
      </c>
      <c r="M27" s="18">
        <f>[23]Setembro!$E$15</f>
        <v>43.041666666666664</v>
      </c>
      <c r="N27" s="18">
        <f>[23]Setembro!$E$17</f>
        <v>37.75</v>
      </c>
      <c r="O27" s="18">
        <f>[23]Setembro!$E$18</f>
        <v>30.333333333333332</v>
      </c>
      <c r="P27" s="18">
        <f>[23]Setembro!$E$19</f>
        <v>43.083333333333336</v>
      </c>
      <c r="Q27" s="18">
        <f>[23]Setembro!$E$20</f>
        <v>63.583333333333336</v>
      </c>
      <c r="R27" s="18">
        <f>[23]Setembro!$E$21</f>
        <v>82.375</v>
      </c>
      <c r="S27" s="18">
        <f>[23]Setembro!$E$22</f>
        <v>66.541666666666671</v>
      </c>
      <c r="T27" s="18">
        <f>[23]Setembro!$E$23</f>
        <v>58.083333333333336</v>
      </c>
      <c r="U27" s="18">
        <f>[23]Setembro!$E$24</f>
        <v>60.208333333333336</v>
      </c>
      <c r="V27" s="18">
        <f>[23]Setembro!$E$25</f>
        <v>54.083333333333336</v>
      </c>
      <c r="W27" s="18">
        <f>[23]Setembro!$E$25</f>
        <v>54.083333333333336</v>
      </c>
      <c r="X27" s="18">
        <f>[23]Setembro!$E$27</f>
        <v>84.541666666666671</v>
      </c>
      <c r="Y27" s="18">
        <f>[23]Setembro!$E$28</f>
        <v>63.791666666666664</v>
      </c>
      <c r="Z27" s="18">
        <f>[23]Setembro!$E$29</f>
        <v>48.625</v>
      </c>
      <c r="AA27" s="18">
        <f>[23]Setembro!$E$30</f>
        <v>55.833333333333336</v>
      </c>
      <c r="AB27" s="18">
        <f>[23]Setembro!$E$31</f>
        <v>57.666666666666664</v>
      </c>
      <c r="AC27" s="53" t="str">
        <f>[23]Setembro!$E$32</f>
        <v>*</v>
      </c>
      <c r="AD27" s="53" t="str">
        <f>[23]Setembro!$E$33</f>
        <v>*</v>
      </c>
      <c r="AE27" s="53" t="str">
        <f>[23]Setembro!$E$34</f>
        <v>*</v>
      </c>
      <c r="AF27" s="36">
        <f t="shared" si="3"/>
        <v>57.403381642512073</v>
      </c>
    </row>
    <row r="28" spans="1:32" ht="17.100000000000001" customHeight="1" x14ac:dyDescent="0.2">
      <c r="A28" s="16" t="s">
        <v>18</v>
      </c>
      <c r="B28" s="18">
        <f>[24]Setembro!$E$5</f>
        <v>27</v>
      </c>
      <c r="C28" s="18">
        <f>[24]Setembro!$E$5</f>
        <v>27</v>
      </c>
      <c r="D28" s="53" t="str">
        <f>[24]Setembro!$E$7</f>
        <v>*</v>
      </c>
      <c r="E28" s="18">
        <f>[24]Setembro!$E$8</f>
        <v>55.714285714285715</v>
      </c>
      <c r="F28" s="18">
        <f>[24]Setembro!$E$9</f>
        <v>34.111111111111114</v>
      </c>
      <c r="G28" s="18">
        <f>[24]Setembro!$E$10</f>
        <v>38.18181818181818</v>
      </c>
      <c r="H28" s="18">
        <f>[24]Setembro!$E$11</f>
        <v>52.458333333333336</v>
      </c>
      <c r="I28" s="18">
        <f>[24]Setembro!$E$12</f>
        <v>56.25</v>
      </c>
      <c r="J28" s="18">
        <f>[24]Setembro!$E$13</f>
        <v>50.125</v>
      </c>
      <c r="K28" s="18">
        <f>[24]Setembro!$E$14</f>
        <v>37.333333333333336</v>
      </c>
      <c r="L28" s="18">
        <f>[24]Setembro!$E$15</f>
        <v>32.875</v>
      </c>
      <c r="M28" s="18">
        <f>[24]Setembro!$E$15</f>
        <v>32.875</v>
      </c>
      <c r="N28" s="18">
        <f>[24]Setembro!$E$17</f>
        <v>34.916666666666664</v>
      </c>
      <c r="O28" s="18">
        <f>[24]Setembro!$E$18</f>
        <v>29.083333333333332</v>
      </c>
      <c r="P28" s="18">
        <f>[24]Setembro!$E$19</f>
        <v>37.166666666666664</v>
      </c>
      <c r="Q28" s="18">
        <f>[24]Setembro!$E$20</f>
        <v>54.375</v>
      </c>
      <c r="R28" s="18">
        <f>[24]Setembro!$E$21</f>
        <v>91.291666666666671</v>
      </c>
      <c r="S28" s="18">
        <f>[24]Setembro!$E$22</f>
        <v>69.166666666666671</v>
      </c>
      <c r="T28" s="18">
        <f>[24]Setembro!$E$23</f>
        <v>61.5</v>
      </c>
      <c r="U28" s="18">
        <f>[24]Setembro!$E$24</f>
        <v>63.583333333333336</v>
      </c>
      <c r="V28" s="18">
        <f>[24]Setembro!$E$25</f>
        <v>55.083333333333336</v>
      </c>
      <c r="W28" s="18">
        <f>[24]Setembro!$E$25</f>
        <v>55.083333333333336</v>
      </c>
      <c r="X28" s="18">
        <f>[24]Setembro!$E$27</f>
        <v>76.333333333333329</v>
      </c>
      <c r="Y28" s="18">
        <f>[24]Setembro!$E$28</f>
        <v>72.5</v>
      </c>
      <c r="Z28" s="18">
        <f>[24]Setembro!$E$29</f>
        <v>37.958333333333336</v>
      </c>
      <c r="AA28" s="18">
        <f>[24]Setembro!$E$30</f>
        <v>36.625</v>
      </c>
      <c r="AB28" s="18">
        <f>[24]Setembro!$E$31</f>
        <v>40.333333333333336</v>
      </c>
      <c r="AC28" s="18">
        <f>[24]Setembro!$E$32</f>
        <v>40.333333333333336</v>
      </c>
      <c r="AD28" s="18">
        <f>[24]Setembro!$E$33</f>
        <v>71.541666666666671</v>
      </c>
      <c r="AE28" s="18">
        <f>[24]Setembro!$E$34</f>
        <v>87.125</v>
      </c>
      <c r="AF28" s="36">
        <f t="shared" si="3"/>
        <v>50.273237299099364</v>
      </c>
    </row>
    <row r="29" spans="1:32" ht="17.100000000000001" customHeight="1" x14ac:dyDescent="0.2">
      <c r="A29" s="16" t="s">
        <v>19</v>
      </c>
      <c r="B29" s="18">
        <f>[25]Setembro!$E$5</f>
        <v>55.125</v>
      </c>
      <c r="C29" s="18">
        <f>[25]Setembro!$E$5</f>
        <v>55.125</v>
      </c>
      <c r="D29" s="18">
        <f>[25]Setembro!$E$7</f>
        <v>71.86666666666666</v>
      </c>
      <c r="E29" s="18">
        <f>[25]Setembro!$E$8</f>
        <v>73.541666666666671</v>
      </c>
      <c r="F29" s="18">
        <f>[25]Setembro!$E$9</f>
        <v>65.291666666666671</v>
      </c>
      <c r="G29" s="18">
        <f>[25]Setembro!$E$10</f>
        <v>56.291666666666664</v>
      </c>
      <c r="H29" s="18">
        <f>[25]Setembro!$E$11</f>
        <v>52.916666666666664</v>
      </c>
      <c r="I29" s="18">
        <f>[25]Setembro!$E$12</f>
        <v>60.75</v>
      </c>
      <c r="J29" s="18">
        <f>[25]Setembro!$E$13</f>
        <v>62.708333333333336</v>
      </c>
      <c r="K29" s="18">
        <f>[25]Setembro!$E$14</f>
        <v>42.875</v>
      </c>
      <c r="L29" s="18">
        <f>[25]Setembro!$E$15</f>
        <v>38.208333333333336</v>
      </c>
      <c r="M29" s="18">
        <f>[25]Setembro!$E$15</f>
        <v>38.208333333333336</v>
      </c>
      <c r="N29" s="18">
        <f>[25]Setembro!$E$17</f>
        <v>35.208333333333336</v>
      </c>
      <c r="O29" s="18">
        <f>[25]Setembro!$E$18</f>
        <v>32.291666666666664</v>
      </c>
      <c r="P29" s="18">
        <f>[25]Setembro!$E$19</f>
        <v>69.458333333333329</v>
      </c>
      <c r="Q29" s="18">
        <f>[25]Setembro!$E$20</f>
        <v>91.708333333333329</v>
      </c>
      <c r="R29" s="18">
        <f>[25]Setembro!$E$21</f>
        <v>82.708333333333329</v>
      </c>
      <c r="S29" s="18">
        <f>[25]Setembro!$E$22</f>
        <v>65.083333333333329</v>
      </c>
      <c r="T29" s="18">
        <f>[25]Setembro!$E$23</f>
        <v>48.833333333333336</v>
      </c>
      <c r="U29" s="18">
        <f>[25]Setembro!$E$24</f>
        <v>59.208333333333336</v>
      </c>
      <c r="V29" s="18">
        <f>[25]Setembro!$E$25</f>
        <v>49.375</v>
      </c>
      <c r="W29" s="18">
        <f>[25]Setembro!$E$25</f>
        <v>49.375</v>
      </c>
      <c r="X29" s="18">
        <f>[25]Setembro!$E$27</f>
        <v>88.75</v>
      </c>
      <c r="Y29" s="18">
        <f>[25]Setembro!$E$28</f>
        <v>57.684210526315788</v>
      </c>
      <c r="Z29" s="18">
        <f>[25]Setembro!$E$29</f>
        <v>59.916666666666664</v>
      </c>
      <c r="AA29" s="18">
        <f>[25]Setembro!$E$30</f>
        <v>55.458333333333336</v>
      </c>
      <c r="AB29" s="18">
        <f>[25]Setembro!$E$31</f>
        <v>47.125</v>
      </c>
      <c r="AC29" s="18">
        <f>[25]Setembro!$E$32</f>
        <v>52</v>
      </c>
      <c r="AD29" s="18">
        <f>[25]Setembro!$E$33</f>
        <v>75.583333333333329</v>
      </c>
      <c r="AE29" s="18">
        <f>[25]Setembro!$E$34</f>
        <v>89.25</v>
      </c>
      <c r="AF29" s="36">
        <f t="shared" si="3"/>
        <v>59.397529239766087</v>
      </c>
    </row>
    <row r="30" spans="1:32" ht="17.100000000000001" customHeight="1" x14ac:dyDescent="0.2">
      <c r="A30" s="16" t="s">
        <v>31</v>
      </c>
      <c r="B30" s="18">
        <f>[26]Setembro!$E$5</f>
        <v>41.291666666666664</v>
      </c>
      <c r="C30" s="18">
        <f>[26]Setembro!$E$5</f>
        <v>41.291666666666664</v>
      </c>
      <c r="D30" s="18">
        <f>[26]Setembro!$E$7</f>
        <v>79.291666666666671</v>
      </c>
      <c r="E30" s="18">
        <f>[26]Setembro!$E$8</f>
        <v>74.333333333333329</v>
      </c>
      <c r="F30" s="18">
        <f>[26]Setembro!$E$9</f>
        <v>59.083333333333336</v>
      </c>
      <c r="G30" s="18">
        <f>[26]Setembro!$E$10</f>
        <v>48.375</v>
      </c>
      <c r="H30" s="18">
        <f>[26]Setembro!$E$11</f>
        <v>43</v>
      </c>
      <c r="I30" s="18">
        <f>[26]Setembro!$E$12</f>
        <v>51.25</v>
      </c>
      <c r="J30" s="18">
        <f>[26]Setembro!$E$13</f>
        <v>59.875</v>
      </c>
      <c r="K30" s="18">
        <f>[26]Setembro!$E$14</f>
        <v>39.416666666666664</v>
      </c>
      <c r="L30" s="18">
        <f>[26]Setembro!$E$15</f>
        <v>29.25</v>
      </c>
      <c r="M30" s="18">
        <f>[26]Setembro!$E$15</f>
        <v>29.25</v>
      </c>
      <c r="N30" s="18">
        <f>[26]Setembro!$E$17</f>
        <v>31.291666666666668</v>
      </c>
      <c r="O30" s="18">
        <f>[26]Setembro!$E$18</f>
        <v>24.916666666666668</v>
      </c>
      <c r="P30" s="18">
        <f>[26]Setembro!$E$19</f>
        <v>39.833333333333336</v>
      </c>
      <c r="Q30" s="18">
        <f>[26]Setembro!$E$20</f>
        <v>50.583333333333336</v>
      </c>
      <c r="R30" s="18">
        <f>[26]Setembro!$E$21</f>
        <v>84.25</v>
      </c>
      <c r="S30" s="18">
        <f>[26]Setembro!$E$22</f>
        <v>70.125</v>
      </c>
      <c r="T30" s="18">
        <f>[26]Setembro!$E$23</f>
        <v>64.541666666666671</v>
      </c>
      <c r="U30" s="18">
        <f>[26]Setembro!$E$24</f>
        <v>54.125</v>
      </c>
      <c r="V30" s="18">
        <f>[26]Setembro!$E$25</f>
        <v>49.708333333333336</v>
      </c>
      <c r="W30" s="18">
        <f>[26]Setembro!$E$25</f>
        <v>49.708333333333336</v>
      </c>
      <c r="X30" s="18">
        <f>[26]Setembro!$E$27</f>
        <v>86.041666666666671</v>
      </c>
      <c r="Y30" s="18">
        <f>[26]Setembro!$E$28</f>
        <v>63.75</v>
      </c>
      <c r="Z30" s="18">
        <f>[26]Setembro!$E$29</f>
        <v>51.041666666666664</v>
      </c>
      <c r="AA30" s="18">
        <f>[26]Setembro!$E$30</f>
        <v>49.458333333333336</v>
      </c>
      <c r="AB30" s="18">
        <f>[26]Setembro!$E$31</f>
        <v>40.375</v>
      </c>
      <c r="AC30" s="18">
        <f>[26]Setembro!$E$32</f>
        <v>39.291666666666664</v>
      </c>
      <c r="AD30" s="18">
        <f>[26]Setembro!$E$33</f>
        <v>70.208333333333329</v>
      </c>
      <c r="AE30" s="18">
        <f>[26]Setembro!$E$34</f>
        <v>80.875</v>
      </c>
      <c r="AF30" s="36">
        <f t="shared" si="3"/>
        <v>53.194444444444443</v>
      </c>
    </row>
    <row r="31" spans="1:32" ht="17.100000000000001" customHeight="1" x14ac:dyDescent="0.2">
      <c r="A31" s="16" t="s">
        <v>52</v>
      </c>
      <c r="B31" s="18">
        <f>[27]Setembro!$E$5</f>
        <v>45.875</v>
      </c>
      <c r="C31" s="18">
        <f>[27]Setembro!$E$5</f>
        <v>45.875</v>
      </c>
      <c r="D31" s="18">
        <f>[27]Setembro!$E$7</f>
        <v>86.583333333333329</v>
      </c>
      <c r="E31" s="18">
        <f>[27]Setembro!$E$8</f>
        <v>79.166666666666671</v>
      </c>
      <c r="F31" s="18">
        <f>[27]Setembro!$E$9</f>
        <v>57.833333333333336</v>
      </c>
      <c r="G31" s="18">
        <f>[27]Setembro!$E$10</f>
        <v>51.583333333333336</v>
      </c>
      <c r="H31" s="18">
        <f>[27]Setembro!$E$11</f>
        <v>60.041666666666664</v>
      </c>
      <c r="I31" s="18">
        <f>[27]Setembro!$E$12</f>
        <v>49.375</v>
      </c>
      <c r="J31" s="18">
        <f>[27]Setembro!$E$13</f>
        <v>40.333333333333336</v>
      </c>
      <c r="K31" s="18">
        <f>[27]Setembro!$E$14</f>
        <v>30.166666666666668</v>
      </c>
      <c r="L31" s="18">
        <f>[27]Setembro!$E$15</f>
        <v>32.208333333333336</v>
      </c>
      <c r="M31" s="18">
        <f>[27]Setembro!$E$15</f>
        <v>32.208333333333336</v>
      </c>
      <c r="N31" s="18">
        <f>[27]Setembro!$E$17</f>
        <v>28.708333333333332</v>
      </c>
      <c r="O31" s="18">
        <f>[27]Setembro!$E$18</f>
        <v>27.916666666666668</v>
      </c>
      <c r="P31" s="18">
        <f>[27]Setembro!$E$19</f>
        <v>33.666666666666664</v>
      </c>
      <c r="Q31" s="18">
        <f>[27]Setembro!$E$20</f>
        <v>43.75</v>
      </c>
      <c r="R31" s="18">
        <f>[27]Setembro!$E$21</f>
        <v>69.625</v>
      </c>
      <c r="S31" s="18">
        <f>[27]Setembro!$E$22</f>
        <v>66.583333333333329</v>
      </c>
      <c r="T31" s="18">
        <f>[27]Setembro!$E$23</f>
        <v>61.625</v>
      </c>
      <c r="U31" s="18">
        <f>[27]Setembro!$E$24</f>
        <v>60.833333333333336</v>
      </c>
      <c r="V31" s="18">
        <f>[27]Setembro!$E$25</f>
        <v>53.125</v>
      </c>
      <c r="W31" s="18">
        <f>[27]Setembro!$E$25</f>
        <v>53.125</v>
      </c>
      <c r="X31" s="18">
        <f>[27]Setembro!$E$27</f>
        <v>77.833333333333329</v>
      </c>
      <c r="Y31" s="18">
        <f>[27]Setembro!$E$28</f>
        <v>77.541666666666671</v>
      </c>
      <c r="Z31" s="18">
        <f>[27]Setembro!$E$29</f>
        <v>42.708333333333336</v>
      </c>
      <c r="AA31" s="18">
        <f>[27]Setembro!$E$30</f>
        <v>34.166666666666664</v>
      </c>
      <c r="AB31" s="18">
        <f>[27]Setembro!$E$31</f>
        <v>34.666666666666664</v>
      </c>
      <c r="AC31" s="18">
        <f>[27]Setembro!$E$32</f>
        <v>35.666666666666664</v>
      </c>
      <c r="AD31" s="18">
        <f>[27]Setembro!$E$33</f>
        <v>65.958333333333329</v>
      </c>
      <c r="AE31" s="18">
        <f>[27]Setembro!$E$34</f>
        <v>77.208333333333329</v>
      </c>
      <c r="AF31" s="36">
        <f t="shared" si="3"/>
        <v>51.865277777777784</v>
      </c>
    </row>
    <row r="32" spans="1:32" ht="17.100000000000001" customHeight="1" x14ac:dyDescent="0.2">
      <c r="A32" s="16" t="s">
        <v>20</v>
      </c>
      <c r="B32" s="18">
        <f>[28]Setembro!$E$5</f>
        <v>38.375</v>
      </c>
      <c r="C32" s="18">
        <f>[28]Setembro!$E$5</f>
        <v>38.375</v>
      </c>
      <c r="D32" s="18">
        <f>[28]Setembro!$E$7</f>
        <v>80.625</v>
      </c>
      <c r="E32" s="18">
        <f>[28]Setembro!$E$8</f>
        <v>72.958333333333329</v>
      </c>
      <c r="F32" s="18">
        <f>[28]Setembro!$E$9</f>
        <v>61.583333333333336</v>
      </c>
      <c r="G32" s="18">
        <f>[28]Setembro!$E$10</f>
        <v>54.541666666666664</v>
      </c>
      <c r="H32" s="18">
        <f>[28]Setembro!$E$11</f>
        <v>42.583333333333336</v>
      </c>
      <c r="I32" s="18">
        <f>[28]Setembro!$E$12</f>
        <v>44.125</v>
      </c>
      <c r="J32" s="18">
        <f>[28]Setembro!$E$13</f>
        <v>48.913043478260867</v>
      </c>
      <c r="K32" s="18">
        <f>[28]Setembro!$E$14</f>
        <v>40.125</v>
      </c>
      <c r="L32" s="18">
        <f>[28]Setembro!$E$15</f>
        <v>41.083333333333336</v>
      </c>
      <c r="M32" s="18">
        <f>[28]Setembro!$E$15</f>
        <v>41.083333333333336</v>
      </c>
      <c r="N32" s="18">
        <f>[28]Setembro!$E$17</f>
        <v>38.5</v>
      </c>
      <c r="O32" s="18">
        <f>[28]Setembro!$E$18</f>
        <v>33.416666666666664</v>
      </c>
      <c r="P32" s="18">
        <f>[28]Setembro!$E$19</f>
        <v>39.791666666666664</v>
      </c>
      <c r="Q32" s="18">
        <f>[28]Setembro!$E$20</f>
        <v>41.5</v>
      </c>
      <c r="R32" s="18">
        <f>[28]Setembro!$E$21</f>
        <v>88.458333333333329</v>
      </c>
      <c r="S32" s="18">
        <f>[28]Setembro!$E$22</f>
        <v>74.958333333333329</v>
      </c>
      <c r="T32" s="18">
        <f>[28]Setembro!$E$23</f>
        <v>66.541666666666671</v>
      </c>
      <c r="U32" s="18">
        <f>[28]Setembro!$E$24</f>
        <v>55.666666666666664</v>
      </c>
      <c r="V32" s="18">
        <f>[28]Setembro!$E$25</f>
        <v>48.125</v>
      </c>
      <c r="W32" s="18">
        <f>[28]Setembro!$E$25</f>
        <v>48.125</v>
      </c>
      <c r="X32" s="18">
        <f>[28]Setembro!$E$27</f>
        <v>70.083333333333329</v>
      </c>
      <c r="Y32" s="18">
        <f>[28]Setembro!$E$28</f>
        <v>69.875</v>
      </c>
      <c r="Z32" s="18">
        <f>[28]Setembro!$E$29</f>
        <v>41.791666666666664</v>
      </c>
      <c r="AA32" s="18">
        <f>[28]Setembro!$E$30</f>
        <v>43.666666666666664</v>
      </c>
      <c r="AB32" s="18">
        <f>[28]Setembro!$E$31</f>
        <v>44.625</v>
      </c>
      <c r="AC32" s="18">
        <f>[28]Setembro!$E$32</f>
        <v>44.125</v>
      </c>
      <c r="AD32" s="18">
        <f>[28]Setembro!$E$33</f>
        <v>71.291666666666671</v>
      </c>
      <c r="AE32" s="18">
        <f>[28]Setembro!$E$34</f>
        <v>79.875</v>
      </c>
      <c r="AF32" s="36">
        <f t="shared" si="3"/>
        <v>53.4929347826087</v>
      </c>
    </row>
    <row r="33" spans="1:33" s="5" customFormat="1" ht="17.100000000000001" customHeight="1" x14ac:dyDescent="0.2">
      <c r="A33" s="38" t="s">
        <v>34</v>
      </c>
      <c r="B33" s="32">
        <f t="shared" ref="B33:AF33" si="4">AVERAGE(B5:B32)</f>
        <v>46.803571428571431</v>
      </c>
      <c r="C33" s="32">
        <f t="shared" si="4"/>
        <v>46.803571428571431</v>
      </c>
      <c r="D33" s="32">
        <f t="shared" si="4"/>
        <v>77.792901234567907</v>
      </c>
      <c r="E33" s="32">
        <f t="shared" si="4"/>
        <v>72.564200680272108</v>
      </c>
      <c r="F33" s="32">
        <f t="shared" si="4"/>
        <v>61.437003968253954</v>
      </c>
      <c r="G33" s="32">
        <f t="shared" si="4"/>
        <v>52.672254376058724</v>
      </c>
      <c r="H33" s="32">
        <f t="shared" si="4"/>
        <v>51.651289682539684</v>
      </c>
      <c r="I33" s="32">
        <f t="shared" si="4"/>
        <v>54.466624149659872</v>
      </c>
      <c r="J33" s="32">
        <f t="shared" si="4"/>
        <v>53.388050872522918</v>
      </c>
      <c r="K33" s="32">
        <f t="shared" si="4"/>
        <v>42.052083333333336</v>
      </c>
      <c r="L33" s="32">
        <f t="shared" si="4"/>
        <v>39.426177536231883</v>
      </c>
      <c r="M33" s="32">
        <f t="shared" si="4"/>
        <v>39.479748964803314</v>
      </c>
      <c r="N33" s="32">
        <f t="shared" si="4"/>
        <v>38.739583333333329</v>
      </c>
      <c r="O33" s="32">
        <f t="shared" si="4"/>
        <v>36.523809523809526</v>
      </c>
      <c r="P33" s="32">
        <f t="shared" si="4"/>
        <v>46.040737032799392</v>
      </c>
      <c r="Q33" s="32">
        <f t="shared" si="4"/>
        <v>61.157738095238088</v>
      </c>
      <c r="R33" s="32">
        <f t="shared" si="4"/>
        <v>79.797831632653057</v>
      </c>
      <c r="S33" s="32">
        <f t="shared" si="4"/>
        <v>65.477678571428569</v>
      </c>
      <c r="T33" s="32">
        <f t="shared" si="4"/>
        <v>56.925595238095234</v>
      </c>
      <c r="U33" s="32">
        <f t="shared" si="4"/>
        <v>58.717261904761891</v>
      </c>
      <c r="V33" s="32">
        <f t="shared" si="4"/>
        <v>49.430059523809518</v>
      </c>
      <c r="W33" s="32">
        <f t="shared" si="4"/>
        <v>49.430059523809518</v>
      </c>
      <c r="X33" s="32">
        <f t="shared" si="4"/>
        <v>78.282738095238102</v>
      </c>
      <c r="Y33" s="32">
        <f t="shared" si="4"/>
        <v>63.525626566416044</v>
      </c>
      <c r="Z33" s="32">
        <f t="shared" si="4"/>
        <v>46.337797619047613</v>
      </c>
      <c r="AA33" s="32">
        <f t="shared" si="4"/>
        <v>47.404761904761905</v>
      </c>
      <c r="AB33" s="32">
        <f t="shared" si="4"/>
        <v>45.061011904761905</v>
      </c>
      <c r="AC33" s="32">
        <f t="shared" si="4"/>
        <v>46.185897435897445</v>
      </c>
      <c r="AD33" s="32">
        <f t="shared" si="4"/>
        <v>70.081730769230759</v>
      </c>
      <c r="AE33" s="32">
        <f t="shared" si="4"/>
        <v>79.910256410256423</v>
      </c>
      <c r="AF33" s="36">
        <f t="shared" si="4"/>
        <v>55.174903337281769</v>
      </c>
      <c r="AG33" s="8"/>
    </row>
    <row r="35" spans="1:33" x14ac:dyDescent="0.2">
      <c r="D35" s="46"/>
      <c r="E35" s="46" t="s">
        <v>57</v>
      </c>
      <c r="F35" s="46"/>
      <c r="G35" s="46"/>
      <c r="H35" s="46"/>
      <c r="N35" s="2" t="s">
        <v>58</v>
      </c>
      <c r="Y35" s="2" t="s">
        <v>61</v>
      </c>
      <c r="AE35" s="56" t="s">
        <v>70</v>
      </c>
    </row>
    <row r="36" spans="1:33" x14ac:dyDescent="0.2">
      <c r="K36" s="47"/>
      <c r="L36" s="47"/>
      <c r="M36" s="47"/>
      <c r="N36" s="47" t="s">
        <v>59</v>
      </c>
      <c r="O36" s="47"/>
      <c r="P36" s="47"/>
      <c r="Q36" s="47"/>
      <c r="Y36" s="47" t="s">
        <v>62</v>
      </c>
      <c r="Z36" s="47"/>
      <c r="AA36" s="47"/>
    </row>
    <row r="37" spans="1:33" x14ac:dyDescent="0.2">
      <c r="A37" s="56"/>
    </row>
    <row r="40" spans="1:33" x14ac:dyDescent="0.2">
      <c r="P40" s="2" t="s">
        <v>53</v>
      </c>
    </row>
  </sheetData>
  <mergeCells count="33"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workbookViewId="0">
      <selection activeCell="H29" sqref="H29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9" bestFit="1" customWidth="1"/>
    <col min="33" max="33" width="7.28515625" style="1" bestFit="1" customWidth="1"/>
    <col min="34" max="34" width="9.140625" style="1"/>
  </cols>
  <sheetData>
    <row r="1" spans="1:34" ht="20.100000000000001" customHeight="1" x14ac:dyDescent="0.2">
      <c r="A1" s="62" t="s">
        <v>26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4" s="4" customFormat="1" ht="20.100000000000001" customHeight="1" x14ac:dyDescent="0.2">
      <c r="A2" s="61" t="s">
        <v>21</v>
      </c>
      <c r="B2" s="59" t="s">
        <v>60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7"/>
    </row>
    <row r="3" spans="1:34" s="5" customFormat="1" ht="20.100000000000001" customHeight="1" x14ac:dyDescent="0.2">
      <c r="A3" s="61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34" t="s">
        <v>41</v>
      </c>
      <c r="AG3" s="39" t="s">
        <v>40</v>
      </c>
      <c r="AH3" s="8"/>
    </row>
    <row r="4" spans="1:34" s="5" customFormat="1" ht="20.100000000000001" customHeight="1" x14ac:dyDescent="0.2">
      <c r="A4" s="61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34" t="s">
        <v>39</v>
      </c>
      <c r="AG4" s="39" t="s">
        <v>42</v>
      </c>
      <c r="AH4" s="8"/>
    </row>
    <row r="5" spans="1:34" s="5" customFormat="1" ht="20.100000000000001" customHeight="1" x14ac:dyDescent="0.2">
      <c r="A5" s="16" t="s">
        <v>48</v>
      </c>
      <c r="B5" s="25">
        <f>[1]Setembro!$F$5</f>
        <v>81</v>
      </c>
      <c r="C5" s="25">
        <f>[1]Setembro!$F$6</f>
        <v>92</v>
      </c>
      <c r="D5" s="25">
        <f>[1]Setembro!$F$7</f>
        <v>97</v>
      </c>
      <c r="E5" s="25">
        <f>[1]Setembro!$F$8</f>
        <v>98</v>
      </c>
      <c r="F5" s="25">
        <f>[1]Setembro!$F$9</f>
        <v>87</v>
      </c>
      <c r="G5" s="25">
        <f>[1]Setembro!$F$10</f>
        <v>87</v>
      </c>
      <c r="H5" s="25">
        <f>[1]Setembro!$F$11</f>
        <v>80</v>
      </c>
      <c r="I5" s="25">
        <f>[1]Setembro!$F$12</f>
        <v>86</v>
      </c>
      <c r="J5" s="25">
        <f>[1]Setembro!$F$13</f>
        <v>86</v>
      </c>
      <c r="K5" s="25">
        <f>[1]Setembro!$F$14</f>
        <v>80</v>
      </c>
      <c r="L5" s="25">
        <f>[1]Setembro!$F$15</f>
        <v>81</v>
      </c>
      <c r="M5" s="25">
        <f>[1]Setembro!$F$16</f>
        <v>85</v>
      </c>
      <c r="N5" s="25">
        <f>[1]Setembro!$F$17</f>
        <v>82</v>
      </c>
      <c r="O5" s="25">
        <f>[1]Setembro!$F$18</f>
        <v>68</v>
      </c>
      <c r="P5" s="25">
        <f>[1]Setembro!$F$19</f>
        <v>80</v>
      </c>
      <c r="Q5" s="25">
        <f>[1]Setembro!$F$20</f>
        <v>90</v>
      </c>
      <c r="R5" s="25">
        <f>[1]Setembro!$F$21</f>
        <v>97</v>
      </c>
      <c r="S5" s="25">
        <f>[1]Setembro!$F$22</f>
        <v>94</v>
      </c>
      <c r="T5" s="25">
        <f>[1]Setembro!$F$23</f>
        <v>85</v>
      </c>
      <c r="U5" s="25">
        <f>[1]Setembro!$F$24</f>
        <v>93</v>
      </c>
      <c r="V5" s="25">
        <f>[1]Setembro!$F$25</f>
        <v>80</v>
      </c>
      <c r="W5" s="25">
        <f>[1]Setembro!$F$26</f>
        <v>91</v>
      </c>
      <c r="X5" s="25">
        <f>[1]Setembro!$F$27</f>
        <v>81</v>
      </c>
      <c r="Y5" s="25">
        <f>[1]Setembro!$F$28</f>
        <v>89</v>
      </c>
      <c r="Z5" s="25">
        <f>[1]Setembro!$F$29</f>
        <v>72</v>
      </c>
      <c r="AA5" s="25">
        <f>[1]Setembro!$F$30</f>
        <v>84</v>
      </c>
      <c r="AB5" s="25">
        <f>[1]Setembro!$F$31</f>
        <v>84</v>
      </c>
      <c r="AC5" s="25">
        <f>[1]Setembro!$F$32</f>
        <v>84</v>
      </c>
      <c r="AD5" s="25">
        <f>[1]Setembro!$F$33</f>
        <v>94</v>
      </c>
      <c r="AE5" s="25">
        <f>[1]Setembro!$F$34</f>
        <v>97</v>
      </c>
      <c r="AF5" s="35">
        <f t="shared" ref="AF5:AF30" si="1">MAX(B5:AE5)</f>
        <v>98</v>
      </c>
      <c r="AG5" s="40">
        <f t="shared" ref="AG5:AG30" si="2">AVERAGE(B5:AE5)</f>
        <v>86.166666666666671</v>
      </c>
      <c r="AH5" s="8"/>
    </row>
    <row r="6" spans="1:34" ht="17.100000000000001" customHeight="1" x14ac:dyDescent="0.2">
      <c r="A6" s="16" t="s">
        <v>0</v>
      </c>
      <c r="B6" s="18">
        <f>[2]Setembro!$F$5</f>
        <v>87</v>
      </c>
      <c r="C6" s="18">
        <f>[2]Setembro!$F$6</f>
        <v>95</v>
      </c>
      <c r="D6" s="18">
        <f>[2]Setembro!$F$7</f>
        <v>96</v>
      </c>
      <c r="E6" s="18">
        <f>[2]Setembro!$F$8</f>
        <v>97</v>
      </c>
      <c r="F6" s="18">
        <f>[2]Setembro!$F$9</f>
        <v>97</v>
      </c>
      <c r="G6" s="18">
        <f>[2]Setembro!$F$10</f>
        <v>90</v>
      </c>
      <c r="H6" s="18">
        <f>[2]Setembro!$F$11</f>
        <v>94</v>
      </c>
      <c r="I6" s="18">
        <f>[2]Setembro!$F$12</f>
        <v>83</v>
      </c>
      <c r="J6" s="18">
        <f>[2]Setembro!$F$13</f>
        <v>92</v>
      </c>
      <c r="K6" s="18">
        <f>[2]Setembro!$F$14</f>
        <v>86</v>
      </c>
      <c r="L6" s="18">
        <f>[2]Setembro!$F$15</f>
        <v>87</v>
      </c>
      <c r="M6" s="18">
        <f>[2]Setembro!$F$16</f>
        <v>80</v>
      </c>
      <c r="N6" s="18">
        <f>[2]Setembro!$F$17</f>
        <v>82</v>
      </c>
      <c r="O6" s="18">
        <f>[2]Setembro!$F$18</f>
        <v>77</v>
      </c>
      <c r="P6" s="18">
        <f>[2]Setembro!$F$19</f>
        <v>84</v>
      </c>
      <c r="Q6" s="18">
        <f>[2]Setembro!$F$20</f>
        <v>95</v>
      </c>
      <c r="R6" s="18">
        <f>[2]Setembro!$F$21</f>
        <v>96</v>
      </c>
      <c r="S6" s="18">
        <f>[2]Setembro!$F$22</f>
        <v>91</v>
      </c>
      <c r="T6" s="18">
        <f>[2]Setembro!$F$23</f>
        <v>78</v>
      </c>
      <c r="U6" s="18">
        <f>[2]Setembro!$F$24</f>
        <v>94</v>
      </c>
      <c r="V6" s="18">
        <f>[2]Setembro!$F$25</f>
        <v>69</v>
      </c>
      <c r="W6" s="18">
        <f>[2]Setembro!$F$26</f>
        <v>86</v>
      </c>
      <c r="X6" s="18">
        <f>[2]Setembro!$F$27</f>
        <v>94</v>
      </c>
      <c r="Y6" s="18">
        <f>[2]Setembro!$F$28</f>
        <v>91</v>
      </c>
      <c r="Z6" s="18">
        <f>[2]Setembro!$F$29</f>
        <v>91</v>
      </c>
      <c r="AA6" s="18">
        <f>[2]Setembro!$F$30</f>
        <v>89</v>
      </c>
      <c r="AB6" s="18">
        <f>[2]Setembro!$F$31</f>
        <v>77</v>
      </c>
      <c r="AC6" s="18">
        <f>[2]Setembro!$F$32</f>
        <v>80</v>
      </c>
      <c r="AD6" s="18">
        <f>[2]Setembro!$F$33</f>
        <v>97</v>
      </c>
      <c r="AE6" s="18">
        <f>[2]Setembro!$F$34</f>
        <v>97</v>
      </c>
      <c r="AF6" s="36">
        <f t="shared" si="1"/>
        <v>97</v>
      </c>
      <c r="AG6" s="37">
        <f t="shared" si="2"/>
        <v>88.4</v>
      </c>
    </row>
    <row r="7" spans="1:34" ht="17.100000000000001" customHeight="1" x14ac:dyDescent="0.2">
      <c r="A7" s="16" t="s">
        <v>1</v>
      </c>
      <c r="B7" s="18">
        <f>[3]Setembro!$F$5</f>
        <v>88</v>
      </c>
      <c r="C7" s="18">
        <f>[3]Setembro!$F$6</f>
        <v>95</v>
      </c>
      <c r="D7" s="18">
        <f>[3]Setembro!$F$7</f>
        <v>97</v>
      </c>
      <c r="E7" s="18">
        <f>[3]Setembro!$F$8</f>
        <v>98</v>
      </c>
      <c r="F7" s="18">
        <f>[3]Setembro!$F$9</f>
        <v>96</v>
      </c>
      <c r="G7" s="18">
        <f>[3]Setembro!$F$10</f>
        <v>78</v>
      </c>
      <c r="H7" s="18">
        <f>[3]Setembro!$F$11</f>
        <v>86</v>
      </c>
      <c r="I7" s="18">
        <f>[3]Setembro!$F$12</f>
        <v>91</v>
      </c>
      <c r="J7" s="18">
        <f>[3]Setembro!$F$13</f>
        <v>82</v>
      </c>
      <c r="K7" s="18">
        <f>[3]Setembro!$F$14</f>
        <v>84</v>
      </c>
      <c r="L7" s="18">
        <f>[3]Setembro!$F$15</f>
        <v>78</v>
      </c>
      <c r="M7" s="18">
        <f>[3]Setembro!$F$16</f>
        <v>80</v>
      </c>
      <c r="N7" s="18">
        <f>[3]Setembro!$F$17</f>
        <v>84</v>
      </c>
      <c r="O7" s="18">
        <f>[3]Setembro!$F$18</f>
        <v>71</v>
      </c>
      <c r="P7" s="18">
        <f>[3]Setembro!$F$19</f>
        <v>78</v>
      </c>
      <c r="Q7" s="18">
        <f>[3]Setembro!$F$20</f>
        <v>81</v>
      </c>
      <c r="R7" s="18">
        <f>[3]Setembro!$F$21</f>
        <v>92</v>
      </c>
      <c r="S7" s="18">
        <f>[3]Setembro!$F$22</f>
        <v>73</v>
      </c>
      <c r="T7" s="18">
        <f>[3]Setembro!$F$23</f>
        <v>83</v>
      </c>
      <c r="U7" s="18">
        <f>[3]Setembro!$F$24</f>
        <v>94</v>
      </c>
      <c r="V7" s="18">
        <f>[3]Setembro!$F$25</f>
        <v>88</v>
      </c>
      <c r="W7" s="18">
        <f>[3]Setembro!$F$26</f>
        <v>80</v>
      </c>
      <c r="X7" s="18">
        <f>[3]Setembro!$F$27</f>
        <v>93</v>
      </c>
      <c r="Y7" s="18">
        <f>[3]Setembro!$F$28</f>
        <v>80</v>
      </c>
      <c r="Z7" s="18">
        <f>[3]Setembro!$F$29</f>
        <v>78</v>
      </c>
      <c r="AA7" s="18">
        <f>[3]Setembro!$F$30</f>
        <v>83</v>
      </c>
      <c r="AB7" s="18">
        <f>[3]Setembro!$F$31</f>
        <v>78</v>
      </c>
      <c r="AC7" s="18">
        <f>[3]Setembro!$F$32</f>
        <v>81</v>
      </c>
      <c r="AD7" s="18">
        <f>[3]Setembro!$F$33</f>
        <v>74</v>
      </c>
      <c r="AE7" s="18">
        <f>[3]Setembro!$F$34</f>
        <v>90</v>
      </c>
      <c r="AF7" s="36">
        <f t="shared" si="1"/>
        <v>98</v>
      </c>
      <c r="AG7" s="37">
        <f t="shared" si="2"/>
        <v>84.466666666666669</v>
      </c>
    </row>
    <row r="8" spans="1:34" ht="17.100000000000001" customHeight="1" x14ac:dyDescent="0.2">
      <c r="A8" s="16" t="s">
        <v>55</v>
      </c>
      <c r="B8" s="18">
        <f>[4]Setembro!$F$5</f>
        <v>57</v>
      </c>
      <c r="C8" s="18">
        <f>[4]Setembro!$F$6</f>
        <v>90</v>
      </c>
      <c r="D8" s="18">
        <f>[4]Setembro!$F$7</f>
        <v>91</v>
      </c>
      <c r="E8" s="18">
        <f>[4]Setembro!$F$8</f>
        <v>95</v>
      </c>
      <c r="F8" s="18">
        <f>[4]Setembro!$F$9</f>
        <v>88</v>
      </c>
      <c r="G8" s="18">
        <f>[4]Setembro!$F$10</f>
        <v>86</v>
      </c>
      <c r="H8" s="18">
        <f>[4]Setembro!$F$11</f>
        <v>85</v>
      </c>
      <c r="I8" s="18">
        <f>[4]Setembro!$F$12</f>
        <v>68</v>
      </c>
      <c r="J8" s="18">
        <f>[4]Setembro!$F$13</f>
        <v>82</v>
      </c>
      <c r="K8" s="18">
        <f>[4]Setembro!$F$14</f>
        <v>64</v>
      </c>
      <c r="L8" s="18">
        <f>[4]Setembro!$F$15</f>
        <v>67</v>
      </c>
      <c r="M8" s="18">
        <f>[4]Setembro!$F$16</f>
        <v>69</v>
      </c>
      <c r="N8" s="18">
        <f>[4]Setembro!$F$17</f>
        <v>55</v>
      </c>
      <c r="O8" s="18">
        <f>[4]Setembro!$F$18</f>
        <v>70</v>
      </c>
      <c r="P8" s="18">
        <f>[4]Setembro!$F$19</f>
        <v>55</v>
      </c>
      <c r="Q8" s="18">
        <f>[4]Setembro!$F$20</f>
        <v>86</v>
      </c>
      <c r="R8" s="18">
        <f>[4]Setembro!$F$21</f>
        <v>96</v>
      </c>
      <c r="S8" s="18">
        <f>[4]Setembro!$F$22</f>
        <v>92</v>
      </c>
      <c r="T8" s="18">
        <f>[4]Setembro!$F$23</f>
        <v>89</v>
      </c>
      <c r="U8" s="18">
        <f>[4]Setembro!$F$24</f>
        <v>87</v>
      </c>
      <c r="V8" s="18">
        <f>[4]Setembro!$F$25</f>
        <v>61</v>
      </c>
      <c r="W8" s="18">
        <f>[4]Setembro!$F$26</f>
        <v>77</v>
      </c>
      <c r="X8" s="18">
        <f>[4]Setembro!$F$27</f>
        <v>94</v>
      </c>
      <c r="Y8" s="18">
        <f>[4]Setembro!$F$28</f>
        <v>92</v>
      </c>
      <c r="Z8" s="18">
        <f>[4]Setembro!$F$29</f>
        <v>75</v>
      </c>
      <c r="AA8" s="18">
        <f>[4]Setembro!$F$30</f>
        <v>72</v>
      </c>
      <c r="AB8" s="18">
        <f>[4]Setembro!$F$31</f>
        <v>81</v>
      </c>
      <c r="AC8" s="18">
        <f>[4]Setembro!$F$32</f>
        <v>80</v>
      </c>
      <c r="AD8" s="18">
        <f>[4]Setembro!$F$33</f>
        <v>91</v>
      </c>
      <c r="AE8" s="18">
        <f>[4]Setembro!$F$34</f>
        <v>96</v>
      </c>
      <c r="AF8" s="36">
        <f t="shared" ref="AF8" si="3">MAX(B8:AE8)</f>
        <v>96</v>
      </c>
      <c r="AG8" s="37">
        <f t="shared" ref="AG8" si="4">AVERAGE(B8:AE8)</f>
        <v>79.7</v>
      </c>
    </row>
    <row r="9" spans="1:34" ht="17.100000000000001" customHeight="1" x14ac:dyDescent="0.2">
      <c r="A9" s="16" t="s">
        <v>49</v>
      </c>
      <c r="B9" s="18">
        <f>[5]Setembro!$F$5</f>
        <v>80</v>
      </c>
      <c r="C9" s="18">
        <f>[5]Setembro!$F$6</f>
        <v>94</v>
      </c>
      <c r="D9" s="18">
        <f>[5]Setembro!$F$7</f>
        <v>96</v>
      </c>
      <c r="E9" s="18">
        <f>[5]Setembro!$F$8</f>
        <v>95</v>
      </c>
      <c r="F9" s="18">
        <f>[5]Setembro!$F$9</f>
        <v>97</v>
      </c>
      <c r="G9" s="18">
        <f>[5]Setembro!$F$10</f>
        <v>95</v>
      </c>
      <c r="H9" s="18">
        <f>[5]Setembro!$F$11</f>
        <v>94</v>
      </c>
      <c r="I9" s="18">
        <f>[5]Setembro!$F$12</f>
        <v>84</v>
      </c>
      <c r="J9" s="18">
        <f>[5]Setembro!$F$13</f>
        <v>92</v>
      </c>
      <c r="K9" s="18">
        <f>[5]Setembro!$F$14</f>
        <v>95</v>
      </c>
      <c r="L9" s="18">
        <f>[5]Setembro!$F$15</f>
        <v>91</v>
      </c>
      <c r="M9" s="18">
        <f>[5]Setembro!$F$16</f>
        <v>84</v>
      </c>
      <c r="N9" s="18">
        <f>[5]Setembro!$F$17</f>
        <v>84</v>
      </c>
      <c r="O9" s="18">
        <f>[5]Setembro!$F$18</f>
        <v>85</v>
      </c>
      <c r="P9" s="18">
        <f>[5]Setembro!$F$19</f>
        <v>85</v>
      </c>
      <c r="Q9" s="18">
        <f>[5]Setembro!$F$20</f>
        <v>95</v>
      </c>
      <c r="R9" s="18">
        <f>[5]Setembro!$F$21</f>
        <v>95</v>
      </c>
      <c r="S9" s="18">
        <f>[5]Setembro!$F$22</f>
        <v>86</v>
      </c>
      <c r="T9" s="18">
        <f>[5]Setembro!$F$23</f>
        <v>71</v>
      </c>
      <c r="U9" s="18">
        <f>[5]Setembro!$F$24</f>
        <v>94</v>
      </c>
      <c r="V9" s="18">
        <f>[5]Setembro!$F$25</f>
        <v>79</v>
      </c>
      <c r="W9" s="18">
        <f>[5]Setembro!$F$26</f>
        <v>86</v>
      </c>
      <c r="X9" s="18">
        <f>[5]Setembro!$F$27</f>
        <v>93</v>
      </c>
      <c r="Y9" s="18">
        <f>[5]Setembro!$F$28</f>
        <v>79</v>
      </c>
      <c r="Z9" s="18">
        <f>[5]Setembro!$F$29</f>
        <v>97</v>
      </c>
      <c r="AA9" s="18">
        <f>[5]Setembro!$F$30</f>
        <v>96</v>
      </c>
      <c r="AB9" s="18">
        <f>[5]Setembro!$F$31</f>
        <v>89</v>
      </c>
      <c r="AC9" s="18">
        <f>[5]Setembro!$F$32</f>
        <v>84</v>
      </c>
      <c r="AD9" s="18">
        <f>[5]Setembro!$F$33</f>
        <v>96</v>
      </c>
      <c r="AE9" s="18">
        <f>[5]Setembro!$F$34</f>
        <v>95</v>
      </c>
      <c r="AF9" s="36">
        <f t="shared" si="1"/>
        <v>97</v>
      </c>
      <c r="AG9" s="37">
        <f t="shared" si="2"/>
        <v>89.533333333333331</v>
      </c>
    </row>
    <row r="10" spans="1:34" ht="17.100000000000001" customHeight="1" x14ac:dyDescent="0.2">
      <c r="A10" s="16" t="s">
        <v>2</v>
      </c>
      <c r="B10" s="18">
        <f>[6]Setembro!$F$5</f>
        <v>76</v>
      </c>
      <c r="C10" s="18">
        <f>[6]Setembro!$F$6</f>
        <v>95</v>
      </c>
      <c r="D10" s="18">
        <f>[6]Setembro!$F$7</f>
        <v>95</v>
      </c>
      <c r="E10" s="18">
        <f>[6]Setembro!$F$8</f>
        <v>96</v>
      </c>
      <c r="F10" s="18">
        <f>[6]Setembro!$F$9</f>
        <v>75</v>
      </c>
      <c r="G10" s="18">
        <f>[6]Setembro!$F$10</f>
        <v>63</v>
      </c>
      <c r="H10" s="18">
        <f>[6]Setembro!$F$11</f>
        <v>62</v>
      </c>
      <c r="I10" s="18">
        <f>[6]Setembro!$F$12</f>
        <v>80</v>
      </c>
      <c r="J10" s="18">
        <f>[6]Setembro!$F$13</f>
        <v>75</v>
      </c>
      <c r="K10" s="18">
        <f>[6]Setembro!$F$14</f>
        <v>48</v>
      </c>
      <c r="L10" s="18">
        <f>[6]Setembro!$F$15</f>
        <v>43</v>
      </c>
      <c r="M10" s="18">
        <f>[6]Setembro!$F$16</f>
        <v>34</v>
      </c>
      <c r="N10" s="18">
        <f>[6]Setembro!$F$17</f>
        <v>46</v>
      </c>
      <c r="O10" s="18">
        <f>[6]Setembro!$F$18</f>
        <v>31</v>
      </c>
      <c r="P10" s="18">
        <f>[6]Setembro!$F$19</f>
        <v>59</v>
      </c>
      <c r="Q10" s="18">
        <f>[6]Setembro!$F$20</f>
        <v>62</v>
      </c>
      <c r="R10" s="18">
        <f>[6]Setembro!$F$21</f>
        <v>95</v>
      </c>
      <c r="S10" s="18">
        <f>[6]Setembro!$F$22</f>
        <v>86</v>
      </c>
      <c r="T10" s="18">
        <f>[6]Setembro!$F$23</f>
        <v>78</v>
      </c>
      <c r="U10" s="18">
        <f>[6]Setembro!$F$24</f>
        <v>70</v>
      </c>
      <c r="V10" s="18">
        <f>[6]Setembro!$F$25</f>
        <v>64</v>
      </c>
      <c r="W10" s="18">
        <f>[6]Setembro!$F$26</f>
        <v>93</v>
      </c>
      <c r="X10" s="18">
        <f>[6]Setembro!$F$27</f>
        <v>94</v>
      </c>
      <c r="Y10" s="18">
        <f>[6]Setembro!$F$28</f>
        <v>94</v>
      </c>
      <c r="Z10" s="18">
        <f>[6]Setembro!$F$29</f>
        <v>76</v>
      </c>
      <c r="AA10" s="18">
        <f>[6]Setembro!$F$30</f>
        <v>55</v>
      </c>
      <c r="AB10" s="18">
        <f>[6]Setembro!$F$31</f>
        <v>53</v>
      </c>
      <c r="AC10" s="18">
        <f>[6]Setembro!$F$32</f>
        <v>47</v>
      </c>
      <c r="AD10" s="18">
        <f>[6]Setembro!$F$33</f>
        <v>95</v>
      </c>
      <c r="AE10" s="18">
        <f>[6]Setembro!$F$34</f>
        <v>95</v>
      </c>
      <c r="AF10" s="36">
        <f t="shared" si="1"/>
        <v>96</v>
      </c>
      <c r="AG10" s="37">
        <f t="shared" si="2"/>
        <v>71.166666666666671</v>
      </c>
    </row>
    <row r="11" spans="1:34" ht="17.100000000000001" customHeight="1" x14ac:dyDescent="0.2">
      <c r="A11" s="16" t="s">
        <v>3</v>
      </c>
      <c r="B11" s="18">
        <f>[7]Setembro!$F$5</f>
        <v>70</v>
      </c>
      <c r="C11" s="18">
        <f>[7]Setembro!$F$6</f>
        <v>61</v>
      </c>
      <c r="D11" s="18">
        <f>[7]Setembro!$F$7</f>
        <v>87</v>
      </c>
      <c r="E11" s="18">
        <f>[7]Setembro!$F$8</f>
        <v>94</v>
      </c>
      <c r="F11" s="18">
        <f>[7]Setembro!$F$9</f>
        <v>87</v>
      </c>
      <c r="G11" s="18">
        <f>[7]Setembro!$F$10</f>
        <v>75</v>
      </c>
      <c r="H11" s="18">
        <f>[7]Setembro!$F$11</f>
        <v>67</v>
      </c>
      <c r="I11" s="18">
        <f>[7]Setembro!$F$12</f>
        <v>80</v>
      </c>
      <c r="J11" s="18">
        <f>[7]Setembro!$F$13</f>
        <v>76</v>
      </c>
      <c r="K11" s="18">
        <f>[7]Setembro!$F$14</f>
        <v>69</v>
      </c>
      <c r="L11" s="18">
        <f>[7]Setembro!$F$15</f>
        <v>73</v>
      </c>
      <c r="M11" s="18">
        <f>[7]Setembro!$F$16</f>
        <v>67</v>
      </c>
      <c r="N11" s="18">
        <f>[7]Setembro!$F$17</f>
        <v>70</v>
      </c>
      <c r="O11" s="18">
        <f>[7]Setembro!$F$18</f>
        <v>64</v>
      </c>
      <c r="P11" s="18">
        <f>[7]Setembro!$F$19</f>
        <v>65</v>
      </c>
      <c r="Q11" s="18">
        <f>[7]Setembro!$F$20</f>
        <v>67</v>
      </c>
      <c r="R11" s="18">
        <f>[7]Setembro!$F$21</f>
        <v>86</v>
      </c>
      <c r="S11" s="18">
        <f>[7]Setembro!$F$22</f>
        <v>85</v>
      </c>
      <c r="T11" s="18">
        <f>[7]Setembro!$F$23</f>
        <v>88</v>
      </c>
      <c r="U11" s="18">
        <f>[7]Setembro!$F$24</f>
        <v>83</v>
      </c>
      <c r="V11" s="18">
        <f>[7]Setembro!$F$25</f>
        <v>89</v>
      </c>
      <c r="W11" s="18">
        <f>[7]Setembro!$F$26</f>
        <v>90</v>
      </c>
      <c r="X11" s="18">
        <f>[7]Setembro!$F$27</f>
        <v>90</v>
      </c>
      <c r="Y11" s="18">
        <f>[7]Setembro!$F$28</f>
        <v>86</v>
      </c>
      <c r="Z11" s="18">
        <f>[7]Setembro!$F$29</f>
        <v>78</v>
      </c>
      <c r="AA11" s="18">
        <f>[7]Setembro!$F$30</f>
        <v>76</v>
      </c>
      <c r="AB11" s="18">
        <f>[7]Setembro!$F$31</f>
        <v>69</v>
      </c>
      <c r="AC11" s="18">
        <f>[7]Setembro!$F$32</f>
        <v>75</v>
      </c>
      <c r="AD11" s="18">
        <f>[7]Setembro!$F$33</f>
        <v>92</v>
      </c>
      <c r="AE11" s="18">
        <f>[7]Setembro!$F$34</f>
        <v>95</v>
      </c>
      <c r="AF11" s="36">
        <f t="shared" si="1"/>
        <v>95</v>
      </c>
      <c r="AG11" s="37">
        <f t="shared" si="2"/>
        <v>78.466666666666669</v>
      </c>
    </row>
    <row r="12" spans="1:34" ht="17.100000000000001" customHeight="1" x14ac:dyDescent="0.2">
      <c r="A12" s="16" t="s">
        <v>4</v>
      </c>
      <c r="B12" s="18">
        <f>[8]Setembro!$F$5</f>
        <v>64</v>
      </c>
      <c r="C12" s="18">
        <f>[8]Setembro!$F$6</f>
        <v>82</v>
      </c>
      <c r="D12" s="18">
        <f>[8]Setembro!$F$7</f>
        <v>96</v>
      </c>
      <c r="E12" s="18">
        <f>[8]Setembro!$F$8</f>
        <v>95</v>
      </c>
      <c r="F12" s="18">
        <f>[8]Setembro!$F$9</f>
        <v>91</v>
      </c>
      <c r="G12" s="18">
        <f>[8]Setembro!$F$10</f>
        <v>72</v>
      </c>
      <c r="H12" s="18">
        <f>[8]Setembro!$F$11</f>
        <v>61</v>
      </c>
      <c r="I12" s="18">
        <f>[8]Setembro!$F$12</f>
        <v>79</v>
      </c>
      <c r="J12" s="18">
        <f>[8]Setembro!$F$13</f>
        <v>85</v>
      </c>
      <c r="K12" s="18">
        <f>[8]Setembro!$F$14</f>
        <v>44</v>
      </c>
      <c r="L12" s="18">
        <f>[8]Setembro!$F$15</f>
        <v>48</v>
      </c>
      <c r="M12" s="18">
        <f>[8]Setembro!$F$16</f>
        <v>53</v>
      </c>
      <c r="N12" s="18">
        <f>[8]Setembro!$F$17</f>
        <v>49</v>
      </c>
      <c r="O12" s="18">
        <f>[8]Setembro!$F$18</f>
        <v>53</v>
      </c>
      <c r="P12" s="18">
        <f>[8]Setembro!$F$19</f>
        <v>45</v>
      </c>
      <c r="Q12" s="18">
        <f>[8]Setembro!$F$20</f>
        <v>57</v>
      </c>
      <c r="R12" s="18">
        <f>[8]Setembro!$F$21</f>
        <v>92</v>
      </c>
      <c r="S12" s="18">
        <f>[8]Setembro!$F$22</f>
        <v>95</v>
      </c>
      <c r="T12" s="18">
        <f>[8]Setembro!$F$23</f>
        <v>94</v>
      </c>
      <c r="U12" s="18">
        <f>[8]Setembro!$F$24</f>
        <v>86</v>
      </c>
      <c r="V12" s="18">
        <f>[8]Setembro!$F$25</f>
        <v>62</v>
      </c>
      <c r="W12" s="18">
        <f>[8]Setembro!$F$26</f>
        <v>67</v>
      </c>
      <c r="X12" s="18">
        <f>[8]Setembro!$F$27</f>
        <v>90</v>
      </c>
      <c r="Y12" s="18">
        <f>[8]Setembro!$F$28</f>
        <v>97</v>
      </c>
      <c r="Z12" s="18">
        <f>[8]Setembro!$F$29</f>
        <v>80</v>
      </c>
      <c r="AA12" s="18">
        <f>[8]Setembro!$F$30</f>
        <v>51</v>
      </c>
      <c r="AB12" s="18">
        <f>[8]Setembro!$F$31</f>
        <v>54</v>
      </c>
      <c r="AC12" s="18">
        <f>[8]Setembro!$F$32</f>
        <v>54</v>
      </c>
      <c r="AD12" s="18">
        <f>[8]Setembro!$F$33</f>
        <v>95</v>
      </c>
      <c r="AE12" s="18">
        <f>[8]Setembro!$F$34</f>
        <v>90</v>
      </c>
      <c r="AF12" s="36">
        <f t="shared" si="1"/>
        <v>97</v>
      </c>
      <c r="AG12" s="37">
        <f t="shared" si="2"/>
        <v>72.7</v>
      </c>
    </row>
    <row r="13" spans="1:34" ht="17.100000000000001" customHeight="1" x14ac:dyDescent="0.2">
      <c r="A13" s="16" t="s">
        <v>5</v>
      </c>
      <c r="B13" s="20">
        <f>[9]Setembro!$F$5</f>
        <v>69</v>
      </c>
      <c r="C13" s="20">
        <f>[9]Setembro!$F$6</f>
        <v>91</v>
      </c>
      <c r="D13" s="20">
        <f>[9]Setembro!$F$7</f>
        <v>91</v>
      </c>
      <c r="E13" s="20">
        <f>[9]Setembro!$F$8</f>
        <v>93</v>
      </c>
      <c r="F13" s="20">
        <f>[9]Setembro!$F$9</f>
        <v>90</v>
      </c>
      <c r="G13" s="20">
        <f>[9]Setembro!$F$10</f>
        <v>77</v>
      </c>
      <c r="H13" s="20">
        <f>[9]Setembro!$F$11</f>
        <v>64</v>
      </c>
      <c r="I13" s="20">
        <f>[9]Setembro!$F$12</f>
        <v>63</v>
      </c>
      <c r="J13" s="20">
        <f>[9]Setembro!$F$13</f>
        <v>66</v>
      </c>
      <c r="K13" s="20">
        <f>[9]Setembro!$F$14</f>
        <v>88</v>
      </c>
      <c r="L13" s="20">
        <f>[9]Setembro!$F$15</f>
        <v>69</v>
      </c>
      <c r="M13" s="20">
        <f>[9]Setembro!$F$16</f>
        <v>77</v>
      </c>
      <c r="N13" s="20">
        <f>[9]Setembro!$F$17</f>
        <v>79</v>
      </c>
      <c r="O13" s="20">
        <f>[9]Setembro!$F$18</f>
        <v>81</v>
      </c>
      <c r="P13" s="20">
        <f>[9]Setembro!$F$19</f>
        <v>78</v>
      </c>
      <c r="Q13" s="20">
        <f>[9]Setembro!$F$20</f>
        <v>78</v>
      </c>
      <c r="R13" s="20">
        <f>[9]Setembro!$F$21</f>
        <v>85</v>
      </c>
      <c r="S13" s="20">
        <f>[9]Setembro!$F$22</f>
        <v>64</v>
      </c>
      <c r="T13" s="20">
        <f>[9]Setembro!$F$23</f>
        <v>74</v>
      </c>
      <c r="U13" s="20">
        <f>[9]Setembro!$F$24</f>
        <v>79</v>
      </c>
      <c r="V13" s="20">
        <f>[9]Setembro!$F$25</f>
        <v>66</v>
      </c>
      <c r="W13" s="20">
        <f>[9]Setembro!$F$26</f>
        <v>65</v>
      </c>
      <c r="X13" s="20">
        <f>[9]Setembro!$F$27</f>
        <v>69</v>
      </c>
      <c r="Y13" s="20">
        <f>[9]Setembro!$F$28</f>
        <v>57</v>
      </c>
      <c r="Z13" s="20">
        <f>[9]Setembro!$F$29</f>
        <v>39</v>
      </c>
      <c r="AA13" s="20">
        <f>[9]Setembro!$F$30</f>
        <v>84</v>
      </c>
      <c r="AB13" s="20">
        <f>[9]Setembro!$F$31</f>
        <v>53</v>
      </c>
      <c r="AC13" s="20">
        <f>[9]Setembro!$F$32</f>
        <v>72</v>
      </c>
      <c r="AD13" s="20">
        <f>[9]Setembro!$F$33</f>
        <v>78</v>
      </c>
      <c r="AE13" s="20">
        <f>[9]Setembro!$F$34</f>
        <v>86</v>
      </c>
      <c r="AF13" s="36">
        <f t="shared" si="1"/>
        <v>93</v>
      </c>
      <c r="AG13" s="37">
        <f t="shared" si="2"/>
        <v>74.166666666666671</v>
      </c>
    </row>
    <row r="14" spans="1:34" ht="17.100000000000001" customHeight="1" x14ac:dyDescent="0.2">
      <c r="A14" s="16" t="s">
        <v>51</v>
      </c>
      <c r="B14" s="20">
        <f>[10]Setembro!$F$5</f>
        <v>77</v>
      </c>
      <c r="C14" s="20">
        <f>[10]Setembro!$F$6</f>
        <v>79</v>
      </c>
      <c r="D14" s="20">
        <f>[10]Setembro!$F$7</f>
        <v>97</v>
      </c>
      <c r="E14" s="20">
        <f>[10]Setembro!$F$8</f>
        <v>96</v>
      </c>
      <c r="F14" s="20">
        <f>[10]Setembro!$F$9</f>
        <v>81</v>
      </c>
      <c r="G14" s="20">
        <f>[10]Setembro!$F$10</f>
        <v>68</v>
      </c>
      <c r="H14" s="20">
        <f>[10]Setembro!$F$11</f>
        <v>82</v>
      </c>
      <c r="I14" s="20">
        <f>[10]Setembro!$F$12</f>
        <v>92</v>
      </c>
      <c r="J14" s="20">
        <f>[10]Setembro!$F$13</f>
        <v>81</v>
      </c>
      <c r="K14" s="20">
        <f>[10]Setembro!$F$14</f>
        <v>54</v>
      </c>
      <c r="L14" s="20">
        <f>[10]Setembro!$F$15</f>
        <v>60</v>
      </c>
      <c r="M14" s="20">
        <f>[10]Setembro!$F$16</f>
        <v>58</v>
      </c>
      <c r="N14" s="20">
        <f>[10]Setembro!$F$17</f>
        <v>53</v>
      </c>
      <c r="O14" s="20">
        <f>[10]Setembro!$F$18</f>
        <v>53</v>
      </c>
      <c r="P14" s="20">
        <f>[10]Setembro!$F$19</f>
        <v>58</v>
      </c>
      <c r="Q14" s="20">
        <f>[10]Setembro!$F$20</f>
        <v>68</v>
      </c>
      <c r="R14" s="20">
        <f>[10]Setembro!$F$21</f>
        <v>86</v>
      </c>
      <c r="S14" s="20">
        <f>[10]Setembro!$F$22</f>
        <v>92</v>
      </c>
      <c r="T14" s="20">
        <f>[10]Setembro!$F$23</f>
        <v>94</v>
      </c>
      <c r="U14" s="20">
        <f>[10]Setembro!$F$24</f>
        <v>89</v>
      </c>
      <c r="V14" s="20">
        <f>[10]Setembro!$F$25</f>
        <v>69</v>
      </c>
      <c r="W14" s="20">
        <f>[10]Setembro!$F$26</f>
        <v>67</v>
      </c>
      <c r="X14" s="20">
        <f>[10]Setembro!$F$27</f>
        <v>88</v>
      </c>
      <c r="Y14" s="20">
        <f>[10]Setembro!$F$28</f>
        <v>97</v>
      </c>
      <c r="Z14" s="20">
        <f>[10]Setembro!$F$29</f>
        <v>76</v>
      </c>
      <c r="AA14" s="20">
        <f>[10]Setembro!$F$30</f>
        <v>64</v>
      </c>
      <c r="AB14" s="20">
        <f>[10]Setembro!$F$31</f>
        <v>61</v>
      </c>
      <c r="AC14" s="20">
        <f>[10]Setembro!$F$32</f>
        <v>51</v>
      </c>
      <c r="AD14" s="20">
        <f>[10]Setembro!$F$33</f>
        <v>86</v>
      </c>
      <c r="AE14" s="20">
        <f>[10]Setembro!$F$34</f>
        <v>94</v>
      </c>
      <c r="AF14" s="36">
        <f t="shared" si="1"/>
        <v>97</v>
      </c>
      <c r="AG14" s="37">
        <f t="shared" si="2"/>
        <v>75.7</v>
      </c>
    </row>
    <row r="15" spans="1:34" ht="17.100000000000001" customHeight="1" x14ac:dyDescent="0.2">
      <c r="A15" s="16" t="s">
        <v>6</v>
      </c>
      <c r="B15" s="20">
        <f>[11]Setembro!$F$5</f>
        <v>85</v>
      </c>
      <c r="C15" s="20">
        <f>[11]Setembro!$F$6</f>
        <v>93</v>
      </c>
      <c r="D15" s="20">
        <f>[11]Setembro!$F$7</f>
        <v>93</v>
      </c>
      <c r="E15" s="20">
        <f>[11]Setembro!$F$8</f>
        <v>94</v>
      </c>
      <c r="F15" s="20">
        <f>[11]Setembro!$F$9</f>
        <v>89</v>
      </c>
      <c r="G15" s="20">
        <f>[11]Setembro!$F$10</f>
        <v>66</v>
      </c>
      <c r="H15" s="20">
        <f>[11]Setembro!$F$11</f>
        <v>81</v>
      </c>
      <c r="I15" s="20">
        <f>[11]Setembro!$F$12</f>
        <v>82</v>
      </c>
      <c r="J15" s="20">
        <f>[11]Setembro!$F$13</f>
        <v>78</v>
      </c>
      <c r="K15" s="20">
        <f>[11]Setembro!$F$14</f>
        <v>60</v>
      </c>
      <c r="L15" s="20">
        <f>[11]Setembro!$F$15</f>
        <v>90</v>
      </c>
      <c r="M15" s="20">
        <f>[11]Setembro!$F$16</f>
        <v>79</v>
      </c>
      <c r="N15" s="20">
        <f>[11]Setembro!$F$17</f>
        <v>79</v>
      </c>
      <c r="O15" s="20">
        <f>[11]Setembro!$F$18</f>
        <v>73</v>
      </c>
      <c r="P15" s="20">
        <f>[11]Setembro!$F$19</f>
        <v>80</v>
      </c>
      <c r="Q15" s="20">
        <f>[11]Setembro!$F$20</f>
        <v>79</v>
      </c>
      <c r="R15" s="20">
        <f>[11]Setembro!$F$21</f>
        <v>88</v>
      </c>
      <c r="S15" s="20">
        <f>[11]Setembro!$F$22</f>
        <v>79</v>
      </c>
      <c r="T15" s="20">
        <f>[11]Setembro!$F$23</f>
        <v>72</v>
      </c>
      <c r="U15" s="20">
        <f>[11]Setembro!$F$24</f>
        <v>92</v>
      </c>
      <c r="V15" s="20">
        <f>[11]Setembro!$F$25</f>
        <v>81</v>
      </c>
      <c r="W15" s="20">
        <f>[11]Setembro!$F$26</f>
        <v>75</v>
      </c>
      <c r="X15" s="20">
        <f>[11]Setembro!$F$27</f>
        <v>81</v>
      </c>
      <c r="Y15" s="20">
        <f>[11]Setembro!$F$28</f>
        <v>87</v>
      </c>
      <c r="Z15" s="20">
        <f>[11]Setembro!$F$29</f>
        <v>53</v>
      </c>
      <c r="AA15" s="20">
        <f>[11]Setembro!$F$30</f>
        <v>64</v>
      </c>
      <c r="AB15" s="20">
        <f>[11]Setembro!$F$31</f>
        <v>66</v>
      </c>
      <c r="AC15" s="20">
        <f>[11]Setembro!$F$32</f>
        <v>64</v>
      </c>
      <c r="AD15" s="20">
        <f>[11]Setembro!$F$33</f>
        <v>92</v>
      </c>
      <c r="AE15" s="20">
        <f>[11]Setembro!$F$34</f>
        <v>91</v>
      </c>
      <c r="AF15" s="36">
        <f t="shared" si="1"/>
        <v>94</v>
      </c>
      <c r="AG15" s="37">
        <f t="shared" si="2"/>
        <v>79.533333333333331</v>
      </c>
    </row>
    <row r="16" spans="1:34" ht="17.100000000000001" customHeight="1" x14ac:dyDescent="0.2">
      <c r="A16" s="16" t="s">
        <v>7</v>
      </c>
      <c r="B16" s="20">
        <f>[12]Setembro!$F$5</f>
        <v>65</v>
      </c>
      <c r="C16" s="20">
        <f>[12]Setembro!$F$6</f>
        <v>96</v>
      </c>
      <c r="D16" s="20">
        <f>[12]Setembro!$F$7</f>
        <v>97</v>
      </c>
      <c r="E16" s="20">
        <f>[12]Setembro!$F$8</f>
        <v>97</v>
      </c>
      <c r="F16" s="20">
        <f>[12]Setembro!$F$9</f>
        <v>93</v>
      </c>
      <c r="G16" s="20">
        <f>[12]Setembro!$F$10</f>
        <v>81</v>
      </c>
      <c r="H16" s="20">
        <f>[12]Setembro!$F$11</f>
        <v>75</v>
      </c>
      <c r="I16" s="20">
        <f>[12]Setembro!$F$12</f>
        <v>94</v>
      </c>
      <c r="J16" s="20">
        <f>[12]Setembro!$F$13</f>
        <v>91</v>
      </c>
      <c r="K16" s="20">
        <f>[12]Setembro!$F$14</f>
        <v>55</v>
      </c>
      <c r="L16" s="20">
        <f>[12]Setembro!$F$15</f>
        <v>54</v>
      </c>
      <c r="M16" s="20">
        <f>[12]Setembro!$F$16</f>
        <v>57</v>
      </c>
      <c r="N16" s="20">
        <f>[12]Setembro!$F$17</f>
        <v>62</v>
      </c>
      <c r="O16" s="20">
        <f>[12]Setembro!$F$18</f>
        <v>49</v>
      </c>
      <c r="P16" s="20">
        <f>[12]Setembro!$F$19</f>
        <v>69</v>
      </c>
      <c r="Q16" s="20">
        <f>[12]Setembro!$F$20</f>
        <v>95</v>
      </c>
      <c r="R16" s="20">
        <f>[12]Setembro!$F$21</f>
        <v>97</v>
      </c>
      <c r="S16" s="20">
        <f>[12]Setembro!$F$22</f>
        <v>87</v>
      </c>
      <c r="T16" s="20">
        <f>[12]Setembro!$F$23</f>
        <v>66</v>
      </c>
      <c r="U16" s="20">
        <f>[12]Setembro!$F$24</f>
        <v>89</v>
      </c>
      <c r="V16" s="20">
        <f>[12]Setembro!$F$25</f>
        <v>79</v>
      </c>
      <c r="W16" s="20">
        <f>[12]Setembro!$F$26</f>
        <v>81</v>
      </c>
      <c r="X16" s="20">
        <f>[12]Setembro!$F$27</f>
        <v>97</v>
      </c>
      <c r="Y16" s="20">
        <f>[12]Setembro!$F$28</f>
        <v>94</v>
      </c>
      <c r="Z16" s="20">
        <f>[12]Setembro!$F$29</f>
        <v>88</v>
      </c>
      <c r="AA16" s="20">
        <f>[12]Setembro!$F$30</f>
        <v>74</v>
      </c>
      <c r="AB16" s="20">
        <f>[12]Setembro!$F$31</f>
        <v>66</v>
      </c>
      <c r="AC16" s="20">
        <f>[12]Setembro!$F$32</f>
        <v>90</v>
      </c>
      <c r="AD16" s="20">
        <f>[12]Setembro!$F$33</f>
        <v>96</v>
      </c>
      <c r="AE16" s="20">
        <f>[12]Setembro!$F$34</f>
        <v>96</v>
      </c>
      <c r="AF16" s="36">
        <f t="shared" si="1"/>
        <v>97</v>
      </c>
      <c r="AG16" s="37">
        <f t="shared" si="2"/>
        <v>81</v>
      </c>
    </row>
    <row r="17" spans="1:33" ht="17.100000000000001" customHeight="1" x14ac:dyDescent="0.2">
      <c r="A17" s="16" t="s">
        <v>8</v>
      </c>
      <c r="B17" s="20">
        <f>[13]Setembro!$F$5</f>
        <v>70</v>
      </c>
      <c r="C17" s="20">
        <f>[13]Setembro!$F$6</f>
        <v>94</v>
      </c>
      <c r="D17" s="20">
        <f>[13]Setembro!$F$7</f>
        <v>97</v>
      </c>
      <c r="E17" s="20">
        <f>[13]Setembro!$F$8</f>
        <v>96</v>
      </c>
      <c r="F17" s="20">
        <f>[13]Setembro!$F$9</f>
        <v>91</v>
      </c>
      <c r="G17" s="20">
        <f>[13]Setembro!$F$10</f>
        <v>88</v>
      </c>
      <c r="H17" s="20">
        <f>[13]Setembro!$F$11</f>
        <v>84</v>
      </c>
      <c r="I17" s="20">
        <f>[13]Setembro!$F$12</f>
        <v>94</v>
      </c>
      <c r="J17" s="20">
        <f>[13]Setembro!$F$13</f>
        <v>93</v>
      </c>
      <c r="K17" s="20">
        <f>[13]Setembro!$F$14</f>
        <v>76</v>
      </c>
      <c r="L17" s="20">
        <f>[13]Setembro!$F$15</f>
        <v>64</v>
      </c>
      <c r="M17" s="20">
        <f>[13]Setembro!$F$16</f>
        <v>66</v>
      </c>
      <c r="N17" s="20">
        <f>[13]Setembro!$F$17</f>
        <v>65</v>
      </c>
      <c r="O17" s="20">
        <f>[13]Setembro!$F$18</f>
        <v>53</v>
      </c>
      <c r="P17" s="20">
        <f>[13]Setembro!$F$19</f>
        <v>57</v>
      </c>
      <c r="Q17" s="20">
        <f>[13]Setembro!$F$20</f>
        <v>93</v>
      </c>
      <c r="R17" s="20">
        <f>[13]Setembro!$F$21</f>
        <v>95</v>
      </c>
      <c r="S17" s="20">
        <f>[13]Setembro!$F$22</f>
        <v>90</v>
      </c>
      <c r="T17" s="20">
        <f>[13]Setembro!$F$23</f>
        <v>66</v>
      </c>
      <c r="U17" s="20">
        <f>[13]Setembro!$F$24</f>
        <v>87</v>
      </c>
      <c r="V17" s="20">
        <f>[13]Setembro!$F$25</f>
        <v>73</v>
      </c>
      <c r="W17" s="20">
        <f>[13]Setembro!$F$26</f>
        <v>93</v>
      </c>
      <c r="X17" s="20">
        <f>[13]Setembro!$F$27</f>
        <v>96</v>
      </c>
      <c r="Y17" s="20">
        <f>[13]Setembro!$F$28</f>
        <v>92</v>
      </c>
      <c r="Z17" s="20">
        <f>[13]Setembro!$F$29</f>
        <v>86</v>
      </c>
      <c r="AA17" s="20">
        <f>[13]Setembro!$F$30</f>
        <v>87</v>
      </c>
      <c r="AB17" s="20">
        <f>[13]Setembro!$F$31</f>
        <v>72</v>
      </c>
      <c r="AC17" s="20">
        <f>[13]Setembro!$F$32</f>
        <v>83</v>
      </c>
      <c r="AD17" s="20">
        <f>[13]Setembro!$F$33</f>
        <v>95</v>
      </c>
      <c r="AE17" s="20">
        <f>[13]Setembro!$F$34</f>
        <v>96</v>
      </c>
      <c r="AF17" s="36">
        <f t="shared" si="1"/>
        <v>97</v>
      </c>
      <c r="AG17" s="37">
        <f t="shared" si="2"/>
        <v>83.066666666666663</v>
      </c>
    </row>
    <row r="18" spans="1:33" ht="17.100000000000001" customHeight="1" x14ac:dyDescent="0.2">
      <c r="A18" s="16" t="s">
        <v>9</v>
      </c>
      <c r="B18" s="20">
        <f>[14]Setembro!$F$5</f>
        <v>77</v>
      </c>
      <c r="C18" s="20">
        <f>[14]Setembro!$F$6</f>
        <v>96</v>
      </c>
      <c r="D18" s="20">
        <f>[14]Setembro!$F$7</f>
        <v>92</v>
      </c>
      <c r="E18" s="20">
        <f>[14]Setembro!$F$8</f>
        <v>92</v>
      </c>
      <c r="F18" s="20">
        <f>[14]Setembro!$F$9</f>
        <v>91</v>
      </c>
      <c r="G18" s="20">
        <f>[14]Setembro!$F$10</f>
        <v>85</v>
      </c>
      <c r="H18" s="20">
        <f>[14]Setembro!$F$11</f>
        <v>80</v>
      </c>
      <c r="I18" s="20">
        <f>[14]Setembro!$F$12</f>
        <v>72</v>
      </c>
      <c r="J18" s="20">
        <f>[14]Setembro!$F$13</f>
        <v>91</v>
      </c>
      <c r="K18" s="20">
        <f>[14]Setembro!$F$14</f>
        <v>55</v>
      </c>
      <c r="L18" s="20">
        <f>[14]Setembro!$F$15</f>
        <v>54</v>
      </c>
      <c r="M18" s="20">
        <f>[14]Setembro!$F$16</f>
        <v>51</v>
      </c>
      <c r="N18" s="20">
        <f>[14]Setembro!$F$17</f>
        <v>58</v>
      </c>
      <c r="O18" s="20">
        <f>[14]Setembro!$F$18</f>
        <v>43</v>
      </c>
      <c r="P18" s="20">
        <f>[14]Setembro!$F$19</f>
        <v>48</v>
      </c>
      <c r="Q18" s="20">
        <f>[14]Setembro!$F$20</f>
        <v>85</v>
      </c>
      <c r="R18" s="20">
        <f>[14]Setembro!$F$21</f>
        <v>95</v>
      </c>
      <c r="S18" s="20">
        <f>[14]Setembro!$F$22</f>
        <v>86</v>
      </c>
      <c r="T18" s="20">
        <f>[14]Setembro!$F$23</f>
        <v>69</v>
      </c>
      <c r="U18" s="20">
        <f>[14]Setembro!$F$24</f>
        <v>86</v>
      </c>
      <c r="V18" s="20">
        <f>[14]Setembro!$F$25</f>
        <v>73</v>
      </c>
      <c r="W18" s="20">
        <f>[14]Setembro!$F$26</f>
        <v>89</v>
      </c>
      <c r="X18" s="20">
        <f>[14]Setembro!$F$27</f>
        <v>93</v>
      </c>
      <c r="Y18" s="20">
        <f>[14]Setembro!$F$28</f>
        <v>93</v>
      </c>
      <c r="Z18" s="20">
        <f>[14]Setembro!$F$29</f>
        <v>78</v>
      </c>
      <c r="AA18" s="20">
        <f>[14]Setembro!$F$30</f>
        <v>79</v>
      </c>
      <c r="AB18" s="20">
        <f>[14]Setembro!$F$31</f>
        <v>74</v>
      </c>
      <c r="AC18" s="20">
        <f>[14]Setembro!$F$32</f>
        <v>72</v>
      </c>
      <c r="AD18" s="20">
        <f>[14]Setembro!$F$33</f>
        <v>96</v>
      </c>
      <c r="AE18" s="20">
        <f>[14]Setembro!$F$34</f>
        <v>96</v>
      </c>
      <c r="AF18" s="36">
        <f t="shared" si="1"/>
        <v>96</v>
      </c>
      <c r="AG18" s="37">
        <f t="shared" si="2"/>
        <v>78.3</v>
      </c>
    </row>
    <row r="19" spans="1:33" ht="17.100000000000001" customHeight="1" x14ac:dyDescent="0.2">
      <c r="A19" s="16" t="s">
        <v>50</v>
      </c>
      <c r="B19" s="20">
        <f>[15]Setembro!$F$5</f>
        <v>83</v>
      </c>
      <c r="C19" s="20">
        <f>[15]Setembro!$F$6</f>
        <v>94</v>
      </c>
      <c r="D19" s="20">
        <f>[15]Setembro!$F$7</f>
        <v>96</v>
      </c>
      <c r="E19" s="20">
        <f>[15]Setembro!$F$8</f>
        <v>92</v>
      </c>
      <c r="F19" s="20">
        <f>[15]Setembro!$F$9</f>
        <v>90</v>
      </c>
      <c r="G19" s="20">
        <f>[15]Setembro!$F$10</f>
        <v>64</v>
      </c>
      <c r="H19" s="20">
        <f>[15]Setembro!$F$11</f>
        <v>89</v>
      </c>
      <c r="I19" s="20">
        <f>[15]Setembro!$F$12</f>
        <v>83</v>
      </c>
      <c r="J19" s="20">
        <f>[15]Setembro!$F$13</f>
        <v>87</v>
      </c>
      <c r="K19" s="20">
        <f>[15]Setembro!$F$14</f>
        <v>68</v>
      </c>
      <c r="L19" s="20">
        <f>[15]Setembro!$F$15</f>
        <v>83</v>
      </c>
      <c r="M19" s="20">
        <f>[15]Setembro!$F$16</f>
        <v>80</v>
      </c>
      <c r="N19" s="20">
        <f>[15]Setembro!$F$17</f>
        <v>83</v>
      </c>
      <c r="O19" s="20">
        <f>[15]Setembro!$F$18</f>
        <v>75</v>
      </c>
      <c r="P19" s="20">
        <f>[15]Setembro!$F$19</f>
        <v>80</v>
      </c>
      <c r="Q19" s="20">
        <f>[15]Setembro!$F$20</f>
        <v>87</v>
      </c>
      <c r="R19" s="20">
        <f>[15]Setembro!$F$21</f>
        <v>95</v>
      </c>
      <c r="S19" s="20">
        <f>[15]Setembro!$F$22</f>
        <v>78</v>
      </c>
      <c r="T19" s="20">
        <f>[15]Setembro!$F$23</f>
        <v>81</v>
      </c>
      <c r="U19" s="20">
        <f>[15]Setembro!$F$24</f>
        <v>92</v>
      </c>
      <c r="V19" s="20">
        <f>[15]Setembro!$F$25</f>
        <v>80</v>
      </c>
      <c r="W19" s="20">
        <f>[15]Setembro!$F$26</f>
        <v>81</v>
      </c>
      <c r="X19" s="20">
        <f>[15]Setembro!$F$27</f>
        <v>92</v>
      </c>
      <c r="Y19" s="20">
        <f>[15]Setembro!$F$28</f>
        <v>85</v>
      </c>
      <c r="Z19" s="20">
        <f>[15]Setembro!$F$29</f>
        <v>82</v>
      </c>
      <c r="AA19" s="20">
        <f>[15]Setembro!$F$30</f>
        <v>90</v>
      </c>
      <c r="AB19" s="20">
        <f>[15]Setembro!$F$31</f>
        <v>87</v>
      </c>
      <c r="AC19" s="20">
        <f>[15]Setembro!$F$32</f>
        <v>87</v>
      </c>
      <c r="AD19" s="20">
        <f>[15]Setembro!$F$33</f>
        <v>90</v>
      </c>
      <c r="AE19" s="20">
        <f>[15]Setembro!$F$34</f>
        <v>94</v>
      </c>
      <c r="AF19" s="36">
        <f t="shared" si="1"/>
        <v>96</v>
      </c>
      <c r="AG19" s="37">
        <f t="shared" si="2"/>
        <v>84.933333333333337</v>
      </c>
    </row>
    <row r="20" spans="1:33" ht="17.100000000000001" customHeight="1" x14ac:dyDescent="0.2">
      <c r="A20" s="16" t="s">
        <v>10</v>
      </c>
      <c r="B20" s="20">
        <f>[16]Setembro!$F$5</f>
        <v>78</v>
      </c>
      <c r="C20" s="20">
        <f>[16]Setembro!$F$6</f>
        <v>92</v>
      </c>
      <c r="D20" s="20">
        <f>[16]Setembro!$F$7</f>
        <v>91</v>
      </c>
      <c r="E20" s="20">
        <f>[16]Setembro!$F$8</f>
        <v>96</v>
      </c>
      <c r="F20" s="20">
        <f>[16]Setembro!$F$9</f>
        <v>91</v>
      </c>
      <c r="G20" s="20">
        <f>[16]Setembro!$F$10</f>
        <v>80</v>
      </c>
      <c r="H20" s="20">
        <f>[16]Setembro!$F$11</f>
        <v>79</v>
      </c>
      <c r="I20" s="20">
        <f>[16]Setembro!$F$12</f>
        <v>96</v>
      </c>
      <c r="J20" s="20">
        <f>[16]Setembro!$F$13</f>
        <v>92</v>
      </c>
      <c r="K20" s="20">
        <f>[16]Setembro!$F$14</f>
        <v>81</v>
      </c>
      <c r="L20" s="20">
        <f>[16]Setembro!$F$15</f>
        <v>72</v>
      </c>
      <c r="M20" s="20">
        <f>[16]Setembro!$F$16</f>
        <v>63</v>
      </c>
      <c r="N20" s="20">
        <f>[16]Setembro!$F$17</f>
        <v>69</v>
      </c>
      <c r="O20" s="20">
        <f>[16]Setembro!$F$18</f>
        <v>59</v>
      </c>
      <c r="P20" s="20">
        <f>[16]Setembro!$F$19</f>
        <v>69</v>
      </c>
      <c r="Q20" s="20">
        <f>[16]Setembro!$F$20</f>
        <v>94</v>
      </c>
      <c r="R20" s="20">
        <f>[16]Setembro!$F$21</f>
        <v>94</v>
      </c>
      <c r="S20" s="20">
        <f>[16]Setembro!$F$22</f>
        <v>90</v>
      </c>
      <c r="T20" s="20">
        <f>[16]Setembro!$F$23</f>
        <v>63</v>
      </c>
      <c r="U20" s="20">
        <f>[16]Setembro!$F$24</f>
        <v>90</v>
      </c>
      <c r="V20" s="20">
        <f>[16]Setembro!$F$25</f>
        <v>74</v>
      </c>
      <c r="W20" s="20">
        <f>[16]Setembro!$F$26</f>
        <v>83</v>
      </c>
      <c r="X20" s="20">
        <f>[16]Setembro!$F$27</f>
        <v>94</v>
      </c>
      <c r="Y20" s="20">
        <f>[16]Setembro!$F$28</f>
        <v>90</v>
      </c>
      <c r="Z20" s="20">
        <f>[16]Setembro!$F$29</f>
        <v>89</v>
      </c>
      <c r="AA20" s="20">
        <f>[16]Setembro!$F$30</f>
        <v>87</v>
      </c>
      <c r="AB20" s="20">
        <f>[16]Setembro!$F$31</f>
        <v>74</v>
      </c>
      <c r="AC20" s="20">
        <f>[16]Setembro!$F$32</f>
        <v>82</v>
      </c>
      <c r="AD20" s="20">
        <f>[16]Setembro!$F$33</f>
        <v>95</v>
      </c>
      <c r="AE20" s="20">
        <f>[16]Setembro!$F$34</f>
        <v>95</v>
      </c>
      <c r="AF20" s="36">
        <f t="shared" si="1"/>
        <v>96</v>
      </c>
      <c r="AG20" s="37">
        <f t="shared" si="2"/>
        <v>83.4</v>
      </c>
    </row>
    <row r="21" spans="1:33" ht="17.100000000000001" customHeight="1" x14ac:dyDescent="0.2">
      <c r="A21" s="16" t="s">
        <v>11</v>
      </c>
      <c r="B21" s="20">
        <f>[17]Setembro!$F$5</f>
        <v>87</v>
      </c>
      <c r="C21" s="20">
        <f>[17]Setembro!$F$6</f>
        <v>100</v>
      </c>
      <c r="D21" s="20">
        <f>[17]Setembro!$F$7</f>
        <v>100</v>
      </c>
      <c r="E21" s="20">
        <f>[17]Setembro!$F$8</f>
        <v>100</v>
      </c>
      <c r="F21" s="20">
        <f>[17]Setembro!$F$9</f>
        <v>100</v>
      </c>
      <c r="G21" s="20">
        <f>[17]Setembro!$F$10</f>
        <v>100</v>
      </c>
      <c r="H21" s="20">
        <f>[17]Setembro!$F$11</f>
        <v>99</v>
      </c>
      <c r="I21" s="20">
        <f>[17]Setembro!$F$12</f>
        <v>98</v>
      </c>
      <c r="J21" s="20">
        <f>[17]Setembro!$F$13</f>
        <v>100</v>
      </c>
      <c r="K21" s="20">
        <f>[17]Setembro!$F$14</f>
        <v>97</v>
      </c>
      <c r="L21" s="20">
        <f>[17]Setembro!$F$15</f>
        <v>90</v>
      </c>
      <c r="M21" s="20">
        <f>[17]Setembro!$F$16</f>
        <v>89</v>
      </c>
      <c r="N21" s="20">
        <f>[17]Setembro!$F$17</f>
        <v>88</v>
      </c>
      <c r="O21" s="20">
        <f>[17]Setembro!$F$18</f>
        <v>86</v>
      </c>
      <c r="P21" s="20">
        <f>[17]Setembro!$F$19</f>
        <v>82</v>
      </c>
      <c r="Q21" s="20">
        <f>[17]Setembro!$F$20</f>
        <v>83</v>
      </c>
      <c r="R21" s="20">
        <f>[17]Setembro!$F$21</f>
        <v>99</v>
      </c>
      <c r="S21" s="20">
        <f>[17]Setembro!$F$22</f>
        <v>84</v>
      </c>
      <c r="T21" s="20">
        <f>[17]Setembro!$F$23</f>
        <v>86</v>
      </c>
      <c r="U21" s="20">
        <f>[17]Setembro!$F$24</f>
        <v>100</v>
      </c>
      <c r="V21" s="20">
        <f>[17]Setembro!$F$25</f>
        <v>86</v>
      </c>
      <c r="W21" s="20">
        <f>[17]Setembro!$F$26</f>
        <v>86</v>
      </c>
      <c r="X21" s="20">
        <f>[17]Setembro!$F$27</f>
        <v>98</v>
      </c>
      <c r="Y21" s="20">
        <f>[17]Setembro!$F$28</f>
        <v>94</v>
      </c>
      <c r="Z21" s="20">
        <f>[17]Setembro!$F$29</f>
        <v>77</v>
      </c>
      <c r="AA21" s="20">
        <f>[17]Setembro!$F$30</f>
        <v>92</v>
      </c>
      <c r="AB21" s="20">
        <f>[17]Setembro!$F$31</f>
        <v>77</v>
      </c>
      <c r="AC21" s="53" t="str">
        <f>[17]Setembro!$F$32</f>
        <v>*</v>
      </c>
      <c r="AD21" s="53" t="str">
        <f>[17]Setembro!$F$33</f>
        <v>*</v>
      </c>
      <c r="AE21" s="53" t="str">
        <f>[17]Setembro!$F$34</f>
        <v>*</v>
      </c>
      <c r="AF21" s="36">
        <f t="shared" si="1"/>
        <v>100</v>
      </c>
      <c r="AG21" s="37">
        <f t="shared" si="2"/>
        <v>91.777777777777771</v>
      </c>
    </row>
    <row r="22" spans="1:33" ht="17.100000000000001" customHeight="1" x14ac:dyDescent="0.2">
      <c r="A22" s="16" t="s">
        <v>12</v>
      </c>
      <c r="B22" s="20">
        <f>[18]Setembro!$F$5</f>
        <v>91</v>
      </c>
      <c r="C22" s="20">
        <f>[18]Setembro!$F$6</f>
        <v>93</v>
      </c>
      <c r="D22" s="20">
        <f>[18]Setembro!$F$7</f>
        <v>97</v>
      </c>
      <c r="E22" s="20">
        <f>[18]Setembro!$F$8</f>
        <v>97</v>
      </c>
      <c r="F22" s="20">
        <f>[18]Setembro!$F$9</f>
        <v>89</v>
      </c>
      <c r="G22" s="20">
        <f>[18]Setembro!$F$10</f>
        <v>85</v>
      </c>
      <c r="H22" s="20">
        <f>[18]Setembro!$F$11</f>
        <v>84</v>
      </c>
      <c r="I22" s="20">
        <f>[18]Setembro!$F$12</f>
        <v>92</v>
      </c>
      <c r="J22" s="20">
        <f>[18]Setembro!$F$13</f>
        <v>95</v>
      </c>
      <c r="K22" s="20">
        <f>[18]Setembro!$F$14</f>
        <v>76</v>
      </c>
      <c r="L22" s="20">
        <f>[18]Setembro!$F$15</f>
        <v>84</v>
      </c>
      <c r="M22" s="20">
        <f>[18]Setembro!$F$16</f>
        <v>86</v>
      </c>
      <c r="N22" s="20">
        <f>[18]Setembro!$F$17</f>
        <v>88</v>
      </c>
      <c r="O22" s="20">
        <f>[18]Setembro!$F$18</f>
        <v>73</v>
      </c>
      <c r="P22" s="20">
        <f>[18]Setembro!$F$19</f>
        <v>78</v>
      </c>
      <c r="Q22" s="20">
        <f>[18]Setembro!$F$20</f>
        <v>86</v>
      </c>
      <c r="R22" s="20">
        <f>[18]Setembro!$F$21</f>
        <v>91</v>
      </c>
      <c r="S22" s="20">
        <f>[18]Setembro!$F$22</f>
        <v>71</v>
      </c>
      <c r="T22" s="20">
        <f>[18]Setembro!$F$23</f>
        <v>80</v>
      </c>
      <c r="U22" s="20">
        <f>[18]Setembro!$F$24</f>
        <v>89</v>
      </c>
      <c r="V22" s="20">
        <f>[18]Setembro!$F$25</f>
        <v>85</v>
      </c>
      <c r="W22" s="20">
        <f>[18]Setembro!$F$26</f>
        <v>82</v>
      </c>
      <c r="X22" s="20">
        <f>[18]Setembro!$F$27</f>
        <v>89</v>
      </c>
      <c r="Y22" s="20">
        <f>[18]Setembro!$F$28</f>
        <v>71</v>
      </c>
      <c r="Z22" s="20">
        <f>[18]Setembro!$F$29</f>
        <v>61</v>
      </c>
      <c r="AA22" s="20">
        <f>[18]Setembro!$F$30</f>
        <v>83</v>
      </c>
      <c r="AB22" s="20">
        <f>[18]Setembro!$F$31</f>
        <v>74</v>
      </c>
      <c r="AC22" s="20">
        <f>[18]Setembro!$F$32</f>
        <v>84</v>
      </c>
      <c r="AD22" s="20">
        <f>[18]Setembro!$F$33</f>
        <v>74</v>
      </c>
      <c r="AE22" s="20">
        <f>[18]Setembro!$F$34</f>
        <v>85</v>
      </c>
      <c r="AF22" s="36">
        <f t="shared" si="1"/>
        <v>97</v>
      </c>
      <c r="AG22" s="37">
        <f t="shared" si="2"/>
        <v>83.766666666666666</v>
      </c>
    </row>
    <row r="23" spans="1:33" ht="17.100000000000001" customHeight="1" x14ac:dyDescent="0.2">
      <c r="A23" s="16" t="s">
        <v>13</v>
      </c>
      <c r="B23" s="20">
        <f>[19]Setembro!$F$5</f>
        <v>81</v>
      </c>
      <c r="C23" s="20">
        <f>[19]Setembro!$F$6</f>
        <v>86</v>
      </c>
      <c r="D23" s="20">
        <f>[19]Setembro!$F$7</f>
        <v>89</v>
      </c>
      <c r="E23" s="20">
        <f>[19]Setembro!$F$8</f>
        <v>94</v>
      </c>
      <c r="F23" s="20">
        <f>[19]Setembro!$F$9</f>
        <v>92</v>
      </c>
      <c r="G23" s="20">
        <f>[19]Setembro!$F$10</f>
        <v>83</v>
      </c>
      <c r="H23" s="20">
        <f>[19]Setembro!$F$11</f>
        <v>87</v>
      </c>
      <c r="I23" s="20">
        <f>[19]Setembro!$F$12</f>
        <v>86</v>
      </c>
      <c r="J23" s="20">
        <f>[19]Setembro!$F$13</f>
        <v>83</v>
      </c>
      <c r="K23" s="20">
        <f>[19]Setembro!$F$14</f>
        <v>89</v>
      </c>
      <c r="L23" s="20">
        <f>[19]Setembro!$F$15</f>
        <v>75</v>
      </c>
      <c r="M23" s="20">
        <f>[19]Setembro!$F$16</f>
        <v>73</v>
      </c>
      <c r="N23" s="20">
        <f>[19]Setembro!$F$17</f>
        <v>85</v>
      </c>
      <c r="O23" s="20">
        <f>[19]Setembro!$F$18</f>
        <v>86</v>
      </c>
      <c r="P23" s="20">
        <f>[19]Setembro!$F$19</f>
        <v>81</v>
      </c>
      <c r="Q23" s="20">
        <f>[19]Setembro!$F$20</f>
        <v>81</v>
      </c>
      <c r="R23" s="20">
        <f>[19]Setembro!$F$21</f>
        <v>88</v>
      </c>
      <c r="S23" s="20">
        <f>[19]Setembro!$F$22</f>
        <v>77</v>
      </c>
      <c r="T23" s="20">
        <f>[19]Setembro!$F$23</f>
        <v>77</v>
      </c>
      <c r="U23" s="20">
        <f>[19]Setembro!$F$24</f>
        <v>83</v>
      </c>
      <c r="V23" s="20">
        <f>[19]Setembro!$F$25</f>
        <v>70</v>
      </c>
      <c r="W23" s="20">
        <f>[19]Setembro!$F$26</f>
        <v>85</v>
      </c>
      <c r="X23" s="20">
        <f>[19]Setembro!$F$27</f>
        <v>82</v>
      </c>
      <c r="Y23" s="20">
        <f>[19]Setembro!$F$28</f>
        <v>71</v>
      </c>
      <c r="Z23" s="20">
        <f>[19]Setembro!$F$29</f>
        <v>57</v>
      </c>
      <c r="AA23" s="20">
        <f>[19]Setembro!$F$30</f>
        <v>85</v>
      </c>
      <c r="AB23" s="20">
        <f>[19]Setembro!$F$31</f>
        <v>86</v>
      </c>
      <c r="AC23" s="20">
        <f>[19]Setembro!$F$32</f>
        <v>79</v>
      </c>
      <c r="AD23" s="20">
        <f>[19]Setembro!$F$33</f>
        <v>71</v>
      </c>
      <c r="AE23" s="20">
        <f>[19]Setembro!$F$34</f>
        <v>81</v>
      </c>
      <c r="AF23" s="36">
        <f t="shared" si="1"/>
        <v>94</v>
      </c>
      <c r="AG23" s="37">
        <f t="shared" si="2"/>
        <v>81.433333333333337</v>
      </c>
    </row>
    <row r="24" spans="1:33" ht="17.100000000000001" customHeight="1" x14ac:dyDescent="0.2">
      <c r="A24" s="16" t="s">
        <v>14</v>
      </c>
      <c r="B24" s="20">
        <f>[20]Setembro!$F$5</f>
        <v>69</v>
      </c>
      <c r="C24" s="20">
        <f>[20]Setembro!$F$6</f>
        <v>78</v>
      </c>
      <c r="D24" s="20">
        <f>[20]Setembro!$F$7</f>
        <v>92</v>
      </c>
      <c r="E24" s="20">
        <f>[20]Setembro!$F$8</f>
        <v>94</v>
      </c>
      <c r="F24" s="20">
        <f>[20]Setembro!$F$9</f>
        <v>86</v>
      </c>
      <c r="G24" s="20">
        <f>[20]Setembro!$F$10</f>
        <v>80</v>
      </c>
      <c r="H24" s="20">
        <f>[20]Setembro!$F$11</f>
        <v>77</v>
      </c>
      <c r="I24" s="20">
        <f>[20]Setembro!$F$12</f>
        <v>67</v>
      </c>
      <c r="J24" s="20">
        <f>[20]Setembro!$F$13</f>
        <v>83</v>
      </c>
      <c r="K24" s="20">
        <f>[20]Setembro!$F$14</f>
        <v>76</v>
      </c>
      <c r="L24" s="20">
        <f>[20]Setembro!$F$15</f>
        <v>71</v>
      </c>
      <c r="M24" s="20">
        <f>[20]Setembro!$F$16</f>
        <v>76</v>
      </c>
      <c r="N24" s="20">
        <f>[20]Setembro!$F$17</f>
        <v>77</v>
      </c>
      <c r="O24" s="20">
        <f>[20]Setembro!$F$18</f>
        <v>69</v>
      </c>
      <c r="P24" s="20">
        <f>[20]Setembro!$F$19</f>
        <v>67</v>
      </c>
      <c r="Q24" s="20">
        <f>[20]Setembro!$F$20</f>
        <v>64</v>
      </c>
      <c r="R24" s="20">
        <f>[20]Setembro!$F$21</f>
        <v>93</v>
      </c>
      <c r="S24" s="20">
        <f>[20]Setembro!$F$22</f>
        <v>91</v>
      </c>
      <c r="T24" s="20">
        <f>[20]Setembro!$F$23</f>
        <v>94</v>
      </c>
      <c r="U24" s="20">
        <f>[20]Setembro!$F$24</f>
        <v>86</v>
      </c>
      <c r="V24" s="20">
        <f>[20]Setembro!$F$25</f>
        <v>69</v>
      </c>
      <c r="W24" s="20">
        <f>[20]Setembro!$F$26</f>
        <v>83</v>
      </c>
      <c r="X24" s="20">
        <f>[20]Setembro!$F$27</f>
        <v>85</v>
      </c>
      <c r="Y24" s="20">
        <f>[20]Setembro!$F$28</f>
        <v>89</v>
      </c>
      <c r="Z24" s="20">
        <f>[20]Setembro!$F$29</f>
        <v>74</v>
      </c>
      <c r="AA24" s="20">
        <f>[20]Setembro!$F$30</f>
        <v>74</v>
      </c>
      <c r="AB24" s="20">
        <f>[20]Setembro!$F$31</f>
        <v>62</v>
      </c>
      <c r="AC24" s="20">
        <f>[20]Setembro!$F$32</f>
        <v>73</v>
      </c>
      <c r="AD24" s="20">
        <f>[20]Setembro!$F$33</f>
        <v>94</v>
      </c>
      <c r="AE24" s="20">
        <f>[20]Setembro!$F$34</f>
        <v>94</v>
      </c>
      <c r="AF24" s="36">
        <f t="shared" si="1"/>
        <v>94</v>
      </c>
      <c r="AG24" s="37">
        <f t="shared" si="2"/>
        <v>79.566666666666663</v>
      </c>
    </row>
    <row r="25" spans="1:33" ht="17.100000000000001" customHeight="1" x14ac:dyDescent="0.2">
      <c r="A25" s="16" t="s">
        <v>15</v>
      </c>
      <c r="B25" s="20">
        <f>[21]Setembro!$F$5</f>
        <v>67</v>
      </c>
      <c r="C25" s="20">
        <f>[21]Setembro!$F$6</f>
        <v>92</v>
      </c>
      <c r="D25" s="20">
        <f>[21]Setembro!$F$7</f>
        <v>94</v>
      </c>
      <c r="E25" s="20">
        <f>[21]Setembro!$F$8</f>
        <v>98</v>
      </c>
      <c r="F25" s="20">
        <f>[21]Setembro!$F$9</f>
        <v>97</v>
      </c>
      <c r="G25" s="20">
        <f>[21]Setembro!$F$10</f>
        <v>87</v>
      </c>
      <c r="H25" s="20">
        <f>[21]Setembro!$F$11</f>
        <v>84</v>
      </c>
      <c r="I25" s="20">
        <f>[21]Setembro!$F$12</f>
        <v>74</v>
      </c>
      <c r="J25" s="20">
        <f>[21]Setembro!$F$13</f>
        <v>84</v>
      </c>
      <c r="K25" s="20">
        <f>[21]Setembro!$F$14</f>
        <v>70</v>
      </c>
      <c r="L25" s="20">
        <f>[21]Setembro!$F$15</f>
        <v>58</v>
      </c>
      <c r="M25" s="20">
        <f>[21]Setembro!$F$16</f>
        <v>55</v>
      </c>
      <c r="N25" s="20">
        <f>[21]Setembro!$F$17</f>
        <v>55</v>
      </c>
      <c r="O25" s="20">
        <f>[21]Setembro!$F$18</f>
        <v>49</v>
      </c>
      <c r="P25" s="20">
        <f>[21]Setembro!$F$19</f>
        <v>75</v>
      </c>
      <c r="Q25" s="20">
        <f>[21]Setembro!$F$20</f>
        <v>100</v>
      </c>
      <c r="R25" s="20">
        <f>[21]Setembro!$F$21</f>
        <v>100</v>
      </c>
      <c r="S25" s="20">
        <f>[21]Setembro!$F$22</f>
        <v>88</v>
      </c>
      <c r="T25" s="20">
        <f>[21]Setembro!$F$23</f>
        <v>63</v>
      </c>
      <c r="U25" s="20">
        <f>[21]Setembro!$F$24</f>
        <v>92</v>
      </c>
      <c r="V25" s="20">
        <f>[21]Setembro!$F$25</f>
        <v>63</v>
      </c>
      <c r="W25" s="20">
        <f>[21]Setembro!$F$26</f>
        <v>99</v>
      </c>
      <c r="X25" s="20">
        <f>[21]Setembro!$F$27</f>
        <v>100</v>
      </c>
      <c r="Y25" s="20">
        <f>[21]Setembro!$F$28</f>
        <v>98</v>
      </c>
      <c r="Z25" s="20">
        <f>[21]Setembro!$F$29</f>
        <v>76</v>
      </c>
      <c r="AA25" s="20">
        <f>[21]Setembro!$F$30</f>
        <v>75</v>
      </c>
      <c r="AB25" s="20">
        <f>[21]Setembro!$F$31</f>
        <v>69</v>
      </c>
      <c r="AC25" s="20">
        <f>[21]Setembro!$F$32</f>
        <v>91</v>
      </c>
      <c r="AD25" s="20">
        <f>[21]Setembro!$F$33</f>
        <v>100</v>
      </c>
      <c r="AE25" s="20">
        <f>[21]Setembro!$F$34</f>
        <v>100</v>
      </c>
      <c r="AF25" s="36">
        <f t="shared" si="1"/>
        <v>100</v>
      </c>
      <c r="AG25" s="37">
        <f t="shared" si="2"/>
        <v>81.766666666666666</v>
      </c>
    </row>
    <row r="26" spans="1:33" ht="17.100000000000001" customHeight="1" x14ac:dyDescent="0.2">
      <c r="A26" s="16" t="s">
        <v>16</v>
      </c>
      <c r="B26" s="20">
        <f>[22]Setembro!$F$5</f>
        <v>70</v>
      </c>
      <c r="C26" s="20">
        <f>[22]Setembro!$F$6</f>
        <v>86</v>
      </c>
      <c r="D26" s="20">
        <f>[22]Setembro!$F$7</f>
        <v>87</v>
      </c>
      <c r="E26" s="20">
        <f>[22]Setembro!$F$8</f>
        <v>87</v>
      </c>
      <c r="F26" s="20">
        <f>[22]Setembro!$F$9</f>
        <v>89</v>
      </c>
      <c r="G26" s="20">
        <f>[22]Setembro!$F$10</f>
        <v>79</v>
      </c>
      <c r="H26" s="20">
        <f>[22]Setembro!$F$11</f>
        <v>80</v>
      </c>
      <c r="I26" s="20">
        <f>[22]Setembro!$F$12</f>
        <v>77</v>
      </c>
      <c r="J26" s="20">
        <f>[22]Setembro!$F$13</f>
        <v>95</v>
      </c>
      <c r="K26" s="20">
        <f>[22]Setembro!$F$14</f>
        <v>87</v>
      </c>
      <c r="L26" s="20">
        <f>[22]Setembro!$F$15</f>
        <v>78</v>
      </c>
      <c r="M26" s="20">
        <f>[22]Setembro!$F$16</f>
        <v>51</v>
      </c>
      <c r="N26" s="20">
        <f>[22]Setembro!$F$17</f>
        <v>68</v>
      </c>
      <c r="O26" s="20">
        <f>[22]Setembro!$F$18</f>
        <v>80</v>
      </c>
      <c r="P26" s="20">
        <f>[22]Setembro!$F$19</f>
        <v>86</v>
      </c>
      <c r="Q26" s="20">
        <f>[22]Setembro!$F$20</f>
        <v>81</v>
      </c>
      <c r="R26" s="20">
        <f>[22]Setembro!$F$21</f>
        <v>93</v>
      </c>
      <c r="S26" s="20">
        <f>[22]Setembro!$F$22</f>
        <v>67</v>
      </c>
      <c r="T26" s="20">
        <f>[22]Setembro!$F$23</f>
        <v>49</v>
      </c>
      <c r="U26" s="20">
        <f>[22]Setembro!$F$24</f>
        <v>74</v>
      </c>
      <c r="V26" s="20">
        <f>[22]Setembro!$F$25</f>
        <v>59</v>
      </c>
      <c r="W26" s="20">
        <f>[22]Setembro!$F$26</f>
        <v>86</v>
      </c>
      <c r="X26" s="20">
        <f>[22]Setembro!$F$27</f>
        <v>82</v>
      </c>
      <c r="Y26" s="20">
        <f>[22]Setembro!$F$28</f>
        <v>66</v>
      </c>
      <c r="Z26" s="20">
        <f>[22]Setembro!$F$29</f>
        <v>70</v>
      </c>
      <c r="AA26" s="20">
        <f>[22]Setembro!$F$30</f>
        <v>79</v>
      </c>
      <c r="AB26" s="20">
        <f>[22]Setembro!$F$31</f>
        <v>69</v>
      </c>
      <c r="AC26" s="20">
        <f>[22]Setembro!$F$32</f>
        <v>61</v>
      </c>
      <c r="AD26" s="20">
        <f>[22]Setembro!$F$33</f>
        <v>71</v>
      </c>
      <c r="AE26" s="20">
        <f>[22]Setembro!$F$34</f>
        <v>86</v>
      </c>
      <c r="AF26" s="36">
        <f t="shared" si="1"/>
        <v>95</v>
      </c>
      <c r="AG26" s="37">
        <f t="shared" si="2"/>
        <v>76.433333333333337</v>
      </c>
    </row>
    <row r="27" spans="1:33" ht="17.100000000000001" customHeight="1" x14ac:dyDescent="0.2">
      <c r="A27" s="16" t="s">
        <v>17</v>
      </c>
      <c r="B27" s="20">
        <f>[23]Setembro!$F$5</f>
        <v>85</v>
      </c>
      <c r="C27" s="20">
        <f>[23]Setembro!$F$6</f>
        <v>95</v>
      </c>
      <c r="D27" s="20">
        <f>[23]Setembro!$F$7</f>
        <v>97</v>
      </c>
      <c r="E27" s="20">
        <f>[23]Setembro!$F$8</f>
        <v>96</v>
      </c>
      <c r="F27" s="20">
        <f>[23]Setembro!$F$9</f>
        <v>94</v>
      </c>
      <c r="G27" s="20">
        <f>[23]Setembro!$F$10</f>
        <v>88</v>
      </c>
      <c r="H27" s="20">
        <f>[23]Setembro!$F$11</f>
        <v>89</v>
      </c>
      <c r="I27" s="20">
        <f>[23]Setembro!$F$12</f>
        <v>87</v>
      </c>
      <c r="J27" s="20">
        <f>[23]Setembro!$F$13</f>
        <v>93</v>
      </c>
      <c r="K27" s="20">
        <f>[23]Setembro!$F$14</f>
        <v>90</v>
      </c>
      <c r="L27" s="20">
        <f>[23]Setembro!$F$15</f>
        <v>77</v>
      </c>
      <c r="M27" s="20">
        <f>[23]Setembro!$F$16</f>
        <v>64</v>
      </c>
      <c r="N27" s="20">
        <f>[23]Setembro!$F$17</f>
        <v>82</v>
      </c>
      <c r="O27" s="20">
        <f>[23]Setembro!$F$18</f>
        <v>54</v>
      </c>
      <c r="P27" s="20">
        <f>[23]Setembro!$F$19</f>
        <v>76</v>
      </c>
      <c r="Q27" s="20">
        <f>[23]Setembro!$F$20</f>
        <v>90</v>
      </c>
      <c r="R27" s="20">
        <f>[23]Setembro!$F$21</f>
        <v>94</v>
      </c>
      <c r="S27" s="20">
        <f>[23]Setembro!$F$22</f>
        <v>86</v>
      </c>
      <c r="T27" s="20">
        <f>[23]Setembro!$F$23</f>
        <v>78</v>
      </c>
      <c r="U27" s="20">
        <f>[23]Setembro!$F$24</f>
        <v>88</v>
      </c>
      <c r="V27" s="20">
        <f>[23]Setembro!$F$25</f>
        <v>84</v>
      </c>
      <c r="W27" s="20">
        <f>[23]Setembro!$F$26</f>
        <v>76</v>
      </c>
      <c r="X27" s="20">
        <f>[23]Setembro!$F$27</f>
        <v>96</v>
      </c>
      <c r="Y27" s="20">
        <f>[23]Setembro!$F$28</f>
        <v>94</v>
      </c>
      <c r="Z27" s="20">
        <f>[23]Setembro!$F$29</f>
        <v>87</v>
      </c>
      <c r="AA27" s="20">
        <f>[23]Setembro!$F$30</f>
        <v>91</v>
      </c>
      <c r="AB27" s="20">
        <f>[23]Setembro!$F$31</f>
        <v>69</v>
      </c>
      <c r="AC27" s="53" t="str">
        <f>[23]Setembro!$F$32</f>
        <v>*</v>
      </c>
      <c r="AD27" s="53" t="str">
        <f>[23]Setembro!$F$33</f>
        <v>*</v>
      </c>
      <c r="AE27" s="53" t="str">
        <f>[23]Setembro!$F$34</f>
        <v>*</v>
      </c>
      <c r="AF27" s="36">
        <f t="shared" si="1"/>
        <v>97</v>
      </c>
      <c r="AG27" s="37">
        <f t="shared" si="2"/>
        <v>85.18518518518519</v>
      </c>
    </row>
    <row r="28" spans="1:33" ht="17.100000000000001" customHeight="1" x14ac:dyDescent="0.2">
      <c r="A28" s="16" t="s">
        <v>18</v>
      </c>
      <c r="B28" s="20">
        <f>[24]Setembro!$F$5</f>
        <v>29</v>
      </c>
      <c r="C28" s="20">
        <f>[24]Setembro!$F$6</f>
        <v>44</v>
      </c>
      <c r="D28" s="53" t="str">
        <f>[24]Setembro!$F$7</f>
        <v>*</v>
      </c>
      <c r="E28" s="20">
        <f>[24]Setembro!$F$8</f>
        <v>75</v>
      </c>
      <c r="F28" s="20">
        <f>[24]Setembro!$F$9</f>
        <v>54</v>
      </c>
      <c r="G28" s="20">
        <f>[24]Setembro!$F$10</f>
        <v>56</v>
      </c>
      <c r="H28" s="20">
        <f>[24]Setembro!$F$11</f>
        <v>78</v>
      </c>
      <c r="I28" s="20">
        <f>[24]Setembro!$F$12</f>
        <v>91</v>
      </c>
      <c r="J28" s="20">
        <f>[24]Setembro!$F$13</f>
        <v>82</v>
      </c>
      <c r="K28" s="20">
        <f>[24]Setembro!$F$14</f>
        <v>65</v>
      </c>
      <c r="L28" s="20">
        <f>[24]Setembro!$F$15</f>
        <v>61</v>
      </c>
      <c r="M28" s="20">
        <f>[24]Setembro!$F$16</f>
        <v>54</v>
      </c>
      <c r="N28" s="20">
        <f>[24]Setembro!$F$17</f>
        <v>61</v>
      </c>
      <c r="O28" s="20">
        <f>[24]Setembro!$F$18</f>
        <v>53</v>
      </c>
      <c r="P28" s="20">
        <f>[24]Setembro!$F$19</f>
        <v>60</v>
      </c>
      <c r="Q28" s="20">
        <f>[24]Setembro!$F$20</f>
        <v>88</v>
      </c>
      <c r="R28" s="20">
        <f>[24]Setembro!$F$21</f>
        <v>98</v>
      </c>
      <c r="S28" s="20">
        <f>[24]Setembro!$F$22</f>
        <v>93</v>
      </c>
      <c r="T28" s="20">
        <f>[24]Setembro!$F$23</f>
        <v>83</v>
      </c>
      <c r="U28" s="20">
        <f>[24]Setembro!$F$24</f>
        <v>95</v>
      </c>
      <c r="V28" s="20">
        <f>[24]Setembro!$F$25</f>
        <v>85</v>
      </c>
      <c r="W28" s="20">
        <f>[24]Setembro!$F$26</f>
        <v>80</v>
      </c>
      <c r="X28" s="20">
        <f>[24]Setembro!$F$27</f>
        <v>93</v>
      </c>
      <c r="Y28" s="20">
        <f>[24]Setembro!$F$28</f>
        <v>96</v>
      </c>
      <c r="Z28" s="20">
        <f>[24]Setembro!$F$29</f>
        <v>60</v>
      </c>
      <c r="AA28" s="20">
        <f>[24]Setembro!$F$30</f>
        <v>50</v>
      </c>
      <c r="AB28" s="20">
        <f>[24]Setembro!$F$31</f>
        <v>62</v>
      </c>
      <c r="AC28" s="20">
        <f>[24]Setembro!$F$32</f>
        <v>63</v>
      </c>
      <c r="AD28" s="20">
        <f>[24]Setembro!$F$33</f>
        <v>96</v>
      </c>
      <c r="AE28" s="20">
        <f>[24]Setembro!$F$34</f>
        <v>97</v>
      </c>
      <c r="AF28" s="36">
        <f t="shared" si="1"/>
        <v>98</v>
      </c>
      <c r="AG28" s="37">
        <f t="shared" si="2"/>
        <v>72.482758620689651</v>
      </c>
    </row>
    <row r="29" spans="1:33" ht="17.100000000000001" customHeight="1" x14ac:dyDescent="0.2">
      <c r="A29" s="16" t="s">
        <v>19</v>
      </c>
      <c r="B29" s="20">
        <f>[25]Setembro!$F$5</f>
        <v>90</v>
      </c>
      <c r="C29" s="20">
        <f>[25]Setembro!$F$6</f>
        <v>94</v>
      </c>
      <c r="D29" s="20">
        <f>[25]Setembro!$F$7</f>
        <v>95</v>
      </c>
      <c r="E29" s="20">
        <f>[25]Setembro!$F$8</f>
        <v>95</v>
      </c>
      <c r="F29" s="20">
        <f>[25]Setembro!$F$9</f>
        <v>91</v>
      </c>
      <c r="G29" s="20">
        <f>[25]Setembro!$F$10</f>
        <v>80</v>
      </c>
      <c r="H29" s="20">
        <f>[25]Setembro!$F$11</f>
        <v>78</v>
      </c>
      <c r="I29" s="20">
        <f>[25]Setembro!$F$12</f>
        <v>89</v>
      </c>
      <c r="J29" s="20">
        <f>[25]Setembro!$F$13</f>
        <v>89</v>
      </c>
      <c r="K29" s="20">
        <f>[25]Setembro!$F$14</f>
        <v>71</v>
      </c>
      <c r="L29" s="20">
        <f>[25]Setembro!$F$15</f>
        <v>62</v>
      </c>
      <c r="M29" s="20">
        <f>[25]Setembro!$F$16</f>
        <v>55</v>
      </c>
      <c r="N29" s="20">
        <f>[25]Setembro!$F$17</f>
        <v>55</v>
      </c>
      <c r="O29" s="20">
        <f>[25]Setembro!$F$18</f>
        <v>57</v>
      </c>
      <c r="P29" s="20">
        <f>[25]Setembro!$F$19</f>
        <v>87</v>
      </c>
      <c r="Q29" s="20">
        <f>[25]Setembro!$F$20</f>
        <v>96</v>
      </c>
      <c r="R29" s="20">
        <f>[25]Setembro!$F$21</f>
        <v>94</v>
      </c>
      <c r="S29" s="20">
        <f>[25]Setembro!$F$22</f>
        <v>88</v>
      </c>
      <c r="T29" s="20">
        <f>[25]Setembro!$F$23</f>
        <v>74</v>
      </c>
      <c r="U29" s="20">
        <f>[25]Setembro!$F$24</f>
        <v>85</v>
      </c>
      <c r="V29" s="20">
        <f>[25]Setembro!$F$25</f>
        <v>79</v>
      </c>
      <c r="W29" s="20">
        <f>[25]Setembro!$F$26</f>
        <v>93</v>
      </c>
      <c r="X29" s="20">
        <f>[25]Setembro!$F$27</f>
        <v>92</v>
      </c>
      <c r="Y29" s="20">
        <f>[25]Setembro!$F$28</f>
        <v>89</v>
      </c>
      <c r="Z29" s="20">
        <f>[25]Setembro!$F$29</f>
        <v>86</v>
      </c>
      <c r="AA29" s="20">
        <f>[25]Setembro!$F$30</f>
        <v>79</v>
      </c>
      <c r="AB29" s="20">
        <f>[25]Setembro!$F$31</f>
        <v>68</v>
      </c>
      <c r="AC29" s="20">
        <f>[25]Setembro!$F$32</f>
        <v>66</v>
      </c>
      <c r="AD29" s="20">
        <f>[25]Setembro!$F$33</f>
        <v>90</v>
      </c>
      <c r="AE29" s="20">
        <f>[25]Setembro!$F$34</f>
        <v>94</v>
      </c>
      <c r="AF29" s="36">
        <f t="shared" si="1"/>
        <v>96</v>
      </c>
      <c r="AG29" s="37">
        <f t="shared" si="2"/>
        <v>82.033333333333331</v>
      </c>
    </row>
    <row r="30" spans="1:33" ht="17.100000000000001" customHeight="1" x14ac:dyDescent="0.2">
      <c r="A30" s="16" t="s">
        <v>31</v>
      </c>
      <c r="B30" s="20">
        <f>[26]Setembro!$F$5</f>
        <v>64</v>
      </c>
      <c r="C30" s="20">
        <f>[26]Setembro!$F$6</f>
        <v>96</v>
      </c>
      <c r="D30" s="20">
        <f>[26]Setembro!$F$7</f>
        <v>96</v>
      </c>
      <c r="E30" s="20">
        <f>[26]Setembro!$F$8</f>
        <v>96</v>
      </c>
      <c r="F30" s="20">
        <f>[26]Setembro!$F$9</f>
        <v>86</v>
      </c>
      <c r="G30" s="20">
        <f>[26]Setembro!$F$10</f>
        <v>74</v>
      </c>
      <c r="H30" s="20">
        <f>[26]Setembro!$F$11</f>
        <v>67</v>
      </c>
      <c r="I30" s="20">
        <f>[26]Setembro!$F$12</f>
        <v>73</v>
      </c>
      <c r="J30" s="20">
        <f>[26]Setembro!$F$13</f>
        <v>92</v>
      </c>
      <c r="K30" s="20">
        <f>[26]Setembro!$F$14</f>
        <v>69</v>
      </c>
      <c r="L30" s="20">
        <f>[26]Setembro!$F$15</f>
        <v>44</v>
      </c>
      <c r="M30" s="20">
        <f>[26]Setembro!$F$16</f>
        <v>36</v>
      </c>
      <c r="N30" s="20">
        <f>[26]Setembro!$F$17</f>
        <v>57</v>
      </c>
      <c r="O30" s="20">
        <f>[26]Setembro!$F$18</f>
        <v>37</v>
      </c>
      <c r="P30" s="20">
        <f>[26]Setembro!$F$19</f>
        <v>64</v>
      </c>
      <c r="Q30" s="20">
        <f>[26]Setembro!$F$20</f>
        <v>66</v>
      </c>
      <c r="R30" s="20">
        <f>[26]Setembro!$F$21</f>
        <v>94</v>
      </c>
      <c r="S30" s="20">
        <f>[26]Setembro!$F$22</f>
        <v>84</v>
      </c>
      <c r="T30" s="20">
        <f>[26]Setembro!$F$23</f>
        <v>85</v>
      </c>
      <c r="U30" s="20">
        <f>[26]Setembro!$F$24</f>
        <v>74</v>
      </c>
      <c r="V30" s="20">
        <f>[26]Setembro!$F$25</f>
        <v>75</v>
      </c>
      <c r="W30" s="20">
        <f>[26]Setembro!$F$26</f>
        <v>93</v>
      </c>
      <c r="X30" s="20">
        <f>[26]Setembro!$F$27</f>
        <v>95</v>
      </c>
      <c r="Y30" s="20">
        <f>[26]Setembro!$F$28</f>
        <v>93</v>
      </c>
      <c r="Z30" s="20">
        <f>[26]Setembro!$F$29</f>
        <v>79</v>
      </c>
      <c r="AA30" s="20">
        <f>[26]Setembro!$F$30</f>
        <v>82</v>
      </c>
      <c r="AB30" s="20">
        <f>[26]Setembro!$F$31</f>
        <v>61</v>
      </c>
      <c r="AC30" s="20">
        <f>[26]Setembro!$F$32</f>
        <v>61</v>
      </c>
      <c r="AD30" s="20">
        <f>[26]Setembro!$F$33</f>
        <v>89</v>
      </c>
      <c r="AE30" s="20">
        <f>[26]Setembro!$F$34</f>
        <v>94</v>
      </c>
      <c r="AF30" s="36">
        <f t="shared" si="1"/>
        <v>96</v>
      </c>
      <c r="AG30" s="37">
        <f t="shared" si="2"/>
        <v>75.86666666666666</v>
      </c>
    </row>
    <row r="31" spans="1:33" ht="17.100000000000001" customHeight="1" x14ac:dyDescent="0.2">
      <c r="A31" s="16" t="s">
        <v>52</v>
      </c>
      <c r="B31" s="20">
        <f>[27]Setembro!$F$5</f>
        <v>64</v>
      </c>
      <c r="C31" s="20">
        <f>[27]Setembro!$F$6</f>
        <v>94</v>
      </c>
      <c r="D31" s="20">
        <f>[27]Setembro!$F$7</f>
        <v>97</v>
      </c>
      <c r="E31" s="20">
        <f>[27]Setembro!$F$8</f>
        <v>98</v>
      </c>
      <c r="F31" s="20">
        <f>[27]Setembro!$F$9</f>
        <v>84</v>
      </c>
      <c r="G31" s="20">
        <f>[27]Setembro!$F$10</f>
        <v>72</v>
      </c>
      <c r="H31" s="20">
        <f>[27]Setembro!$F$11</f>
        <v>84</v>
      </c>
      <c r="I31" s="20">
        <f>[27]Setembro!$F$12</f>
        <v>79</v>
      </c>
      <c r="J31" s="20">
        <f>[27]Setembro!$F$13</f>
        <v>72</v>
      </c>
      <c r="K31" s="20">
        <f>[27]Setembro!$F$14</f>
        <v>56</v>
      </c>
      <c r="L31" s="20">
        <f>[27]Setembro!$F$15</f>
        <v>51</v>
      </c>
      <c r="M31" s="20">
        <f>[27]Setembro!$F$16</f>
        <v>48</v>
      </c>
      <c r="N31" s="20">
        <f>[27]Setembro!$F$17</f>
        <v>48</v>
      </c>
      <c r="O31" s="20">
        <f>[27]Setembro!$F$18</f>
        <v>45</v>
      </c>
      <c r="P31" s="20">
        <f>[27]Setembro!$F$19</f>
        <v>49</v>
      </c>
      <c r="Q31" s="20">
        <f>[27]Setembro!$F$20</f>
        <v>59</v>
      </c>
      <c r="R31" s="20">
        <f>[27]Setembro!$F$21</f>
        <v>86</v>
      </c>
      <c r="S31" s="20">
        <f>[27]Setembro!$F$22</f>
        <v>85</v>
      </c>
      <c r="T31" s="20">
        <f>[27]Setembro!$F$23</f>
        <v>92</v>
      </c>
      <c r="U31" s="20">
        <f>[27]Setembro!$F$24</f>
        <v>90</v>
      </c>
      <c r="V31" s="20">
        <f>[27]Setembro!$F$25</f>
        <v>77</v>
      </c>
      <c r="W31" s="20">
        <f>[27]Setembro!$F$26</f>
        <v>65</v>
      </c>
      <c r="X31" s="20">
        <f>[27]Setembro!$F$27</f>
        <v>92</v>
      </c>
      <c r="Y31" s="20">
        <f>[27]Setembro!$F$28</f>
        <v>98</v>
      </c>
      <c r="Z31" s="20">
        <f>[27]Setembro!$F$29</f>
        <v>74</v>
      </c>
      <c r="AA31" s="20">
        <f>[27]Setembro!$F$30</f>
        <v>54</v>
      </c>
      <c r="AB31" s="20">
        <f>[27]Setembro!$F$31</f>
        <v>67</v>
      </c>
      <c r="AC31" s="20">
        <f>[27]Setembro!$F$32</f>
        <v>57</v>
      </c>
      <c r="AD31" s="20">
        <f>[27]Setembro!$F$33</f>
        <v>93</v>
      </c>
      <c r="AE31" s="20">
        <f>[27]Setembro!$F$34</f>
        <v>93</v>
      </c>
      <c r="AF31" s="36">
        <f t="shared" ref="AF31" si="5">MAX(B31:AE31)</f>
        <v>98</v>
      </c>
      <c r="AG31" s="37">
        <f t="shared" ref="AG31" si="6">AVERAGE(B31:AE31)</f>
        <v>74.099999999999994</v>
      </c>
    </row>
    <row r="32" spans="1:33" ht="17.100000000000001" customHeight="1" x14ac:dyDescent="0.2">
      <c r="A32" s="16" t="s">
        <v>20</v>
      </c>
      <c r="B32" s="20">
        <f>[28]Setembro!$F$5</f>
        <v>72</v>
      </c>
      <c r="C32" s="20">
        <f>[28]Setembro!$F$6</f>
        <v>78</v>
      </c>
      <c r="D32" s="20">
        <f>[28]Setembro!$F$7</f>
        <v>93</v>
      </c>
      <c r="E32" s="20">
        <f>[28]Setembro!$F$8</f>
        <v>95</v>
      </c>
      <c r="F32" s="20">
        <f>[28]Setembro!$F$9</f>
        <v>91</v>
      </c>
      <c r="G32" s="20">
        <f>[28]Setembro!$F$10</f>
        <v>81</v>
      </c>
      <c r="H32" s="20">
        <f>[28]Setembro!$F$11</f>
        <v>68</v>
      </c>
      <c r="I32" s="20">
        <f>[28]Setembro!$F$12</f>
        <v>72</v>
      </c>
      <c r="J32" s="20">
        <f>[28]Setembro!$F$13</f>
        <v>82</v>
      </c>
      <c r="K32" s="20">
        <f>[28]Setembro!$F$14</f>
        <v>63</v>
      </c>
      <c r="L32" s="20">
        <f>[28]Setembro!$F$15</f>
        <v>71</v>
      </c>
      <c r="M32" s="20">
        <f>[28]Setembro!$F$16</f>
        <v>69</v>
      </c>
      <c r="N32" s="20">
        <f>[28]Setembro!$F$17</f>
        <v>67</v>
      </c>
      <c r="O32" s="20">
        <f>[28]Setembro!$F$18</f>
        <v>59</v>
      </c>
      <c r="P32" s="20">
        <f>[28]Setembro!$F$19</f>
        <v>68</v>
      </c>
      <c r="Q32" s="20">
        <f>[28]Setembro!$F$20</f>
        <v>89</v>
      </c>
      <c r="R32" s="20">
        <f>[28]Setembro!$F$21</f>
        <v>96</v>
      </c>
      <c r="S32" s="20">
        <f>[28]Setembro!$F$22</f>
        <v>93</v>
      </c>
      <c r="T32" s="20">
        <f>[28]Setembro!$F$23</f>
        <v>85</v>
      </c>
      <c r="U32" s="20">
        <f>[28]Setembro!$F$24</f>
        <v>82</v>
      </c>
      <c r="V32" s="20">
        <f>[28]Setembro!$F$25</f>
        <v>66</v>
      </c>
      <c r="W32" s="20">
        <f>[28]Setembro!$F$26</f>
        <v>82</v>
      </c>
      <c r="X32" s="20">
        <f>[28]Setembro!$F$27</f>
        <v>84</v>
      </c>
      <c r="Y32" s="20">
        <f>[28]Setembro!$F$28</f>
        <v>91</v>
      </c>
      <c r="Z32" s="20">
        <f>[28]Setembro!$F$29</f>
        <v>67</v>
      </c>
      <c r="AA32" s="20">
        <f>[28]Setembro!$F$30</f>
        <v>70</v>
      </c>
      <c r="AB32" s="20">
        <f>[28]Setembro!$F$31</f>
        <v>71</v>
      </c>
      <c r="AC32" s="20">
        <f>[28]Setembro!$F$32</f>
        <v>69</v>
      </c>
      <c r="AD32" s="20">
        <f>[28]Setembro!$F$33</f>
        <v>94</v>
      </c>
      <c r="AE32" s="20">
        <f>[28]Setembro!$F$34</f>
        <v>91</v>
      </c>
      <c r="AF32" s="36">
        <f>MAX(B32:AE32)</f>
        <v>96</v>
      </c>
      <c r="AG32" s="37">
        <f>AVERAGE(B32:AE32)</f>
        <v>78.63333333333334</v>
      </c>
    </row>
    <row r="33" spans="1:34" s="5" customFormat="1" ht="17.100000000000001" customHeight="1" x14ac:dyDescent="0.2">
      <c r="A33" s="38" t="s">
        <v>33</v>
      </c>
      <c r="B33" s="32">
        <f t="shared" ref="B33:AF33" si="7">MAX(B5:B32)</f>
        <v>91</v>
      </c>
      <c r="C33" s="32">
        <f t="shared" si="7"/>
        <v>100</v>
      </c>
      <c r="D33" s="32">
        <f t="shared" si="7"/>
        <v>100</v>
      </c>
      <c r="E33" s="32">
        <f t="shared" si="7"/>
        <v>100</v>
      </c>
      <c r="F33" s="32">
        <f t="shared" si="7"/>
        <v>100</v>
      </c>
      <c r="G33" s="32">
        <f t="shared" si="7"/>
        <v>100</v>
      </c>
      <c r="H33" s="32">
        <f t="shared" si="7"/>
        <v>99</v>
      </c>
      <c r="I33" s="32">
        <f t="shared" si="7"/>
        <v>98</v>
      </c>
      <c r="J33" s="32">
        <f t="shared" si="7"/>
        <v>100</v>
      </c>
      <c r="K33" s="32">
        <f t="shared" si="7"/>
        <v>97</v>
      </c>
      <c r="L33" s="32">
        <f t="shared" si="7"/>
        <v>91</v>
      </c>
      <c r="M33" s="32">
        <f t="shared" si="7"/>
        <v>89</v>
      </c>
      <c r="N33" s="32">
        <f t="shared" si="7"/>
        <v>88</v>
      </c>
      <c r="O33" s="32">
        <f t="shared" si="7"/>
        <v>86</v>
      </c>
      <c r="P33" s="32">
        <f t="shared" si="7"/>
        <v>87</v>
      </c>
      <c r="Q33" s="32">
        <f t="shared" si="7"/>
        <v>100</v>
      </c>
      <c r="R33" s="32">
        <f t="shared" si="7"/>
        <v>100</v>
      </c>
      <c r="S33" s="32">
        <f t="shared" si="7"/>
        <v>95</v>
      </c>
      <c r="T33" s="32">
        <f t="shared" si="7"/>
        <v>94</v>
      </c>
      <c r="U33" s="32">
        <f t="shared" si="7"/>
        <v>100</v>
      </c>
      <c r="V33" s="32">
        <f t="shared" si="7"/>
        <v>89</v>
      </c>
      <c r="W33" s="32">
        <f t="shared" si="7"/>
        <v>99</v>
      </c>
      <c r="X33" s="32">
        <f t="shared" si="7"/>
        <v>100</v>
      </c>
      <c r="Y33" s="32">
        <f t="shared" si="7"/>
        <v>98</v>
      </c>
      <c r="Z33" s="32">
        <f t="shared" si="7"/>
        <v>97</v>
      </c>
      <c r="AA33" s="32">
        <f t="shared" si="7"/>
        <v>96</v>
      </c>
      <c r="AB33" s="32">
        <f t="shared" si="7"/>
        <v>89</v>
      </c>
      <c r="AC33" s="32">
        <f t="shared" si="7"/>
        <v>91</v>
      </c>
      <c r="AD33" s="32">
        <f t="shared" si="7"/>
        <v>100</v>
      </c>
      <c r="AE33" s="32">
        <f t="shared" si="7"/>
        <v>100</v>
      </c>
      <c r="AF33" s="36">
        <f t="shared" si="7"/>
        <v>100</v>
      </c>
      <c r="AG33" s="40">
        <f>AVERAGE(AG5:AG32)</f>
        <v>80.490918627987597</v>
      </c>
      <c r="AH33" s="8"/>
    </row>
    <row r="35" spans="1:34" x14ac:dyDescent="0.2">
      <c r="D35" s="46"/>
      <c r="E35" s="46" t="s">
        <v>57</v>
      </c>
      <c r="F35" s="46"/>
      <c r="G35" s="46"/>
      <c r="H35" s="46"/>
      <c r="N35" s="2" t="s">
        <v>58</v>
      </c>
      <c r="Y35" s="2" t="s">
        <v>61</v>
      </c>
      <c r="AE35" s="56" t="s">
        <v>70</v>
      </c>
    </row>
    <row r="36" spans="1:34" x14ac:dyDescent="0.2">
      <c r="K36" s="47"/>
      <c r="L36" s="47"/>
      <c r="M36" s="47"/>
      <c r="N36" s="47" t="s">
        <v>59</v>
      </c>
      <c r="O36" s="47"/>
      <c r="P36" s="47"/>
      <c r="Y36" s="47" t="s">
        <v>62</v>
      </c>
      <c r="Z36" s="47"/>
      <c r="AA36" s="47"/>
    </row>
    <row r="37" spans="1:34" x14ac:dyDescent="0.2">
      <c r="A37" s="56"/>
    </row>
    <row r="38" spans="1:34" x14ac:dyDescent="0.2">
      <c r="N38" s="2" t="s">
        <v>53</v>
      </c>
    </row>
    <row r="39" spans="1:34" x14ac:dyDescent="0.2">
      <c r="T39" s="2" t="s">
        <v>53</v>
      </c>
    </row>
  </sheetData>
  <mergeCells count="33"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K3:K4"/>
    <mergeCell ref="A2:A4"/>
    <mergeCell ref="N3:N4"/>
    <mergeCell ref="Z3:Z4"/>
    <mergeCell ref="S3:S4"/>
    <mergeCell ref="L3:L4"/>
    <mergeCell ref="M3:M4"/>
    <mergeCell ref="V3:V4"/>
    <mergeCell ref="I3:I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workbookViewId="0">
      <selection activeCell="U36" sqref="U36"/>
    </sheetView>
  </sheetViews>
  <sheetFormatPr defaultRowHeight="12.75" x14ac:dyDescent="0.2"/>
  <cols>
    <col min="1" max="1" width="19.140625" style="2" bestFit="1" customWidth="1"/>
    <col min="2" max="25" width="5.42578125" style="2" bestFit="1" customWidth="1"/>
    <col min="26" max="26" width="6.42578125" style="2" bestFit="1" customWidth="1"/>
    <col min="27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3" ht="20.100000000000001" customHeight="1" x14ac:dyDescent="0.2">
      <c r="A1" s="60" t="s">
        <v>27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33" s="4" customFormat="1" ht="20.100000000000001" customHeight="1" x14ac:dyDescent="0.2">
      <c r="A2" s="61" t="s">
        <v>21</v>
      </c>
      <c r="B2" s="59" t="s">
        <v>60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</row>
    <row r="3" spans="1:33" s="5" customFormat="1" ht="20.100000000000001" customHeight="1" x14ac:dyDescent="0.2">
      <c r="A3" s="61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34" t="s">
        <v>43</v>
      </c>
      <c r="AG3" s="39" t="s">
        <v>40</v>
      </c>
    </row>
    <row r="4" spans="1:33" s="5" customFormat="1" ht="20.100000000000001" customHeight="1" x14ac:dyDescent="0.2">
      <c r="A4" s="61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34" t="s">
        <v>39</v>
      </c>
      <c r="AG4" s="39" t="s">
        <v>42</v>
      </c>
    </row>
    <row r="5" spans="1:33" s="5" customFormat="1" ht="20.100000000000001" customHeight="1" x14ac:dyDescent="0.2">
      <c r="A5" s="16" t="s">
        <v>48</v>
      </c>
      <c r="B5" s="25">
        <f>[1]Setembro!$G$5</f>
        <v>16</v>
      </c>
      <c r="C5" s="25">
        <f>[1]Setembro!$G$6</f>
        <v>15</v>
      </c>
      <c r="D5" s="25">
        <f>[1]Setembro!$G$7</f>
        <v>47</v>
      </c>
      <c r="E5" s="25">
        <f>[1]Setembro!$G$8</f>
        <v>30</v>
      </c>
      <c r="F5" s="25">
        <f>[1]Setembro!$G$9</f>
        <v>26</v>
      </c>
      <c r="G5" s="25">
        <f>[1]Setembro!$G$10</f>
        <v>23</v>
      </c>
      <c r="H5" s="25">
        <f>[1]Setembro!$G$11</f>
        <v>22</v>
      </c>
      <c r="I5" s="25">
        <f>[1]Setembro!$G$12</f>
        <v>22</v>
      </c>
      <c r="J5" s="25">
        <f>[1]Setembro!$G$13</f>
        <v>17</v>
      </c>
      <c r="K5" s="25">
        <f>[1]Setembro!$G$14</f>
        <v>13</v>
      </c>
      <c r="L5" s="25">
        <f>[1]Setembro!$G$15</f>
        <v>13</v>
      </c>
      <c r="M5" s="25">
        <f>[1]Setembro!$G$16</f>
        <v>15</v>
      </c>
      <c r="N5" s="25">
        <f>[1]Setembro!$G$17</f>
        <v>13</v>
      </c>
      <c r="O5" s="25">
        <f>[1]Setembro!$G$18</f>
        <v>12</v>
      </c>
      <c r="P5" s="25">
        <f>[1]Setembro!$G$19</f>
        <v>15</v>
      </c>
      <c r="Q5" s="25">
        <f>[1]Setembro!$G$20</f>
        <v>20</v>
      </c>
      <c r="R5" s="25">
        <f>[1]Setembro!$G$21</f>
        <v>72</v>
      </c>
      <c r="S5" s="25">
        <f>[1]Setembro!$G$22</f>
        <v>46</v>
      </c>
      <c r="T5" s="25">
        <f>[1]Setembro!$G$23</f>
        <v>40</v>
      </c>
      <c r="U5" s="25">
        <f>[1]Setembro!$G$24</f>
        <v>21</v>
      </c>
      <c r="V5" s="25">
        <f>[1]Setembro!$G$25</f>
        <v>27</v>
      </c>
      <c r="W5" s="25">
        <f>[1]Setembro!$G$26</f>
        <v>22</v>
      </c>
      <c r="X5" s="25">
        <f>[1]Setembro!$G$27</f>
        <v>42</v>
      </c>
      <c r="Y5" s="25">
        <f>[1]Setembro!$G$28</f>
        <v>27</v>
      </c>
      <c r="Z5" s="25">
        <f>[1]Setembro!$G$29</f>
        <v>17</v>
      </c>
      <c r="AA5" s="25">
        <f>[1]Setembro!$G$30</f>
        <v>24</v>
      </c>
      <c r="AB5" s="25">
        <f>[1]Setembro!$G$31</f>
        <v>23</v>
      </c>
      <c r="AC5" s="25">
        <f>[1]Setembro!$G$32</f>
        <v>16</v>
      </c>
      <c r="AD5" s="25">
        <f>[1]Setembro!$G$33</f>
        <v>45</v>
      </c>
      <c r="AE5" s="25">
        <f>[1]Setembro!$G$34</f>
        <v>48</v>
      </c>
      <c r="AF5" s="35">
        <f t="shared" ref="AF5:AF13" si="1">MIN(B5:AE5)</f>
        <v>12</v>
      </c>
      <c r="AG5" s="40">
        <f t="shared" ref="AG5:AG13" si="2">AVERAGE(B5:AE5)</f>
        <v>26.3</v>
      </c>
    </row>
    <row r="6" spans="1:33" ht="17.100000000000001" customHeight="1" x14ac:dyDescent="0.2">
      <c r="A6" s="16" t="s">
        <v>0</v>
      </c>
      <c r="B6" s="18">
        <f>[2]Setembro!$G$5</f>
        <v>31</v>
      </c>
      <c r="C6" s="18">
        <f>[2]Setembro!$G$6</f>
        <v>72</v>
      </c>
      <c r="D6" s="18">
        <f>[2]Setembro!$G$7</f>
        <v>43</v>
      </c>
      <c r="E6" s="18">
        <f>[2]Setembro!$G$8</f>
        <v>33</v>
      </c>
      <c r="F6" s="18">
        <f>[2]Setembro!$G$9</f>
        <v>38</v>
      </c>
      <c r="G6" s="18">
        <f>[2]Setembro!$G$10</f>
        <v>24</v>
      </c>
      <c r="H6" s="18">
        <f>[2]Setembro!$G$11</f>
        <v>27</v>
      </c>
      <c r="I6" s="18">
        <f>[2]Setembro!$G$12</f>
        <v>39</v>
      </c>
      <c r="J6" s="18">
        <f>[2]Setembro!$G$13</f>
        <v>27</v>
      </c>
      <c r="K6" s="18">
        <f>[2]Setembro!$G$14</f>
        <v>18</v>
      </c>
      <c r="L6" s="18">
        <f>[2]Setembro!$G$15</f>
        <v>16</v>
      </c>
      <c r="M6" s="18">
        <f>[2]Setembro!$G$16</f>
        <v>14</v>
      </c>
      <c r="N6" s="18">
        <f>[2]Setembro!$G$17</f>
        <v>15</v>
      </c>
      <c r="O6" s="18">
        <f>[2]Setembro!$G$18</f>
        <v>13</v>
      </c>
      <c r="P6" s="18">
        <f>[2]Setembro!$G$19</f>
        <v>27</v>
      </c>
      <c r="Q6" s="18">
        <f>[2]Setembro!$G$20</f>
        <v>75</v>
      </c>
      <c r="R6" s="18">
        <f>[2]Setembro!$G$21</f>
        <v>60</v>
      </c>
      <c r="S6" s="18">
        <f>[2]Setembro!$G$22</f>
        <v>32</v>
      </c>
      <c r="T6" s="18">
        <f>[2]Setembro!$G$23</f>
        <v>34</v>
      </c>
      <c r="U6" s="18">
        <f>[2]Setembro!$G$24</f>
        <v>28</v>
      </c>
      <c r="V6" s="18">
        <f>[2]Setembro!$G$25</f>
        <v>22</v>
      </c>
      <c r="W6" s="18">
        <f>[2]Setembro!$G$26</f>
        <v>30</v>
      </c>
      <c r="X6" s="18">
        <f>[2]Setembro!$G$27</f>
        <v>75</v>
      </c>
      <c r="Y6" s="18">
        <f>[2]Setembro!$G$28</f>
        <v>23</v>
      </c>
      <c r="Z6" s="18">
        <f>[2]Setembro!$G$29</f>
        <v>26</v>
      </c>
      <c r="AA6" s="18">
        <f>[2]Setembro!$G$30</f>
        <v>27</v>
      </c>
      <c r="AB6" s="18">
        <f>[2]Setembro!$G$31</f>
        <v>25</v>
      </c>
      <c r="AC6" s="18">
        <f>[2]Setembro!$G$32</f>
        <v>38</v>
      </c>
      <c r="AD6" s="18">
        <f>[2]Setembro!$G$33</f>
        <v>50</v>
      </c>
      <c r="AE6" s="18">
        <f>[2]Setembro!$G$34</f>
        <v>76</v>
      </c>
      <c r="AF6" s="41">
        <f t="shared" si="1"/>
        <v>13</v>
      </c>
      <c r="AG6" s="37">
        <f t="shared" si="2"/>
        <v>35.266666666666666</v>
      </c>
    </row>
    <row r="7" spans="1:33" ht="17.100000000000001" customHeight="1" x14ac:dyDescent="0.2">
      <c r="A7" s="16" t="s">
        <v>1</v>
      </c>
      <c r="B7" s="18">
        <f>[3]Setembro!$G$5</f>
        <v>29</v>
      </c>
      <c r="C7" s="18">
        <f>[3]Setembro!$G$6</f>
        <v>44</v>
      </c>
      <c r="D7" s="18">
        <f>[3]Setembro!$G$7</f>
        <v>64</v>
      </c>
      <c r="E7" s="18">
        <f>[3]Setembro!$G$8</f>
        <v>39</v>
      </c>
      <c r="F7" s="18">
        <f>[3]Setembro!$G$9</f>
        <v>27</v>
      </c>
      <c r="G7" s="18">
        <f>[3]Setembro!$G$10</f>
        <v>21</v>
      </c>
      <c r="H7" s="18">
        <f>[3]Setembro!$G$11</f>
        <v>24</v>
      </c>
      <c r="I7" s="18">
        <f>[3]Setembro!$G$12</f>
        <v>31</v>
      </c>
      <c r="J7" s="18">
        <f>[3]Setembro!$G$13</f>
        <v>22</v>
      </c>
      <c r="K7" s="18">
        <f>[3]Setembro!$G$14</f>
        <v>13</v>
      </c>
      <c r="L7" s="18">
        <f>[3]Setembro!$G$15</f>
        <v>13</v>
      </c>
      <c r="M7" s="18">
        <f>[3]Setembro!$G$16</f>
        <v>16</v>
      </c>
      <c r="N7" s="18">
        <f>[3]Setembro!$G$17</f>
        <v>14</v>
      </c>
      <c r="O7" s="18">
        <f>[3]Setembro!$G$18</f>
        <v>15</v>
      </c>
      <c r="P7" s="18">
        <f>[3]Setembro!$G$19</f>
        <v>25</v>
      </c>
      <c r="Q7" s="18">
        <f>[3]Setembro!$G$20</f>
        <v>41</v>
      </c>
      <c r="R7" s="18">
        <f>[3]Setembro!$G$21</f>
        <v>61</v>
      </c>
      <c r="S7" s="18">
        <f>[3]Setembro!$G$22</f>
        <v>44</v>
      </c>
      <c r="T7" s="18">
        <f>[3]Setembro!$G$23</f>
        <v>37</v>
      </c>
      <c r="U7" s="18">
        <f>[3]Setembro!$G$24</f>
        <v>30</v>
      </c>
      <c r="V7" s="18">
        <f>[3]Setembro!$G$25</f>
        <v>29</v>
      </c>
      <c r="W7" s="18">
        <f>[3]Setembro!$G$26</f>
        <v>30</v>
      </c>
      <c r="X7" s="18">
        <f>[3]Setembro!$G$27</f>
        <v>71</v>
      </c>
      <c r="Y7" s="18">
        <f>[3]Setembro!$G$28</f>
        <v>22</v>
      </c>
      <c r="Z7" s="18">
        <f>[3]Setembro!$G$29</f>
        <v>21</v>
      </c>
      <c r="AA7" s="18">
        <f>[3]Setembro!$G$30</f>
        <v>19</v>
      </c>
      <c r="AB7" s="18">
        <f>[3]Setembro!$G$31</f>
        <v>21</v>
      </c>
      <c r="AC7" s="18">
        <f>[3]Setembro!$G$32</f>
        <v>25</v>
      </c>
      <c r="AD7" s="18">
        <f>[3]Setembro!$G$33</f>
        <v>38</v>
      </c>
      <c r="AE7" s="18">
        <f>[3]Setembro!$G$34</f>
        <v>49</v>
      </c>
      <c r="AF7" s="41">
        <f t="shared" si="1"/>
        <v>13</v>
      </c>
      <c r="AG7" s="37">
        <f t="shared" si="2"/>
        <v>31.166666666666668</v>
      </c>
    </row>
    <row r="8" spans="1:33" ht="17.100000000000001" customHeight="1" x14ac:dyDescent="0.2">
      <c r="A8" s="16" t="s">
        <v>55</v>
      </c>
      <c r="B8" s="18">
        <f>[4]Setembro!$G$5</f>
        <v>18</v>
      </c>
      <c r="C8" s="18">
        <f>[4]Setembro!$G$6</f>
        <v>53</v>
      </c>
      <c r="D8" s="18">
        <f>[4]Setembro!$G$7</f>
        <v>43</v>
      </c>
      <c r="E8" s="18">
        <f>[4]Setembro!$G$8</f>
        <v>39</v>
      </c>
      <c r="F8" s="18">
        <f>[4]Setembro!$G$9</f>
        <v>34</v>
      </c>
      <c r="G8" s="18">
        <f>[4]Setembro!$G$10</f>
        <v>25</v>
      </c>
      <c r="H8" s="18">
        <f>[4]Setembro!$G$11</f>
        <v>28</v>
      </c>
      <c r="I8" s="18">
        <f>[4]Setembro!$G$12</f>
        <v>25</v>
      </c>
      <c r="J8" s="18">
        <f>[4]Setembro!$G$13</f>
        <v>21</v>
      </c>
      <c r="K8" s="18">
        <f>[4]Setembro!$G$14</f>
        <v>16</v>
      </c>
      <c r="L8" s="18">
        <f>[4]Setembro!$G$15</f>
        <v>13</v>
      </c>
      <c r="M8" s="18">
        <f>[4]Setembro!$G$16</f>
        <v>17</v>
      </c>
      <c r="N8" s="18">
        <f>[4]Setembro!$G$17</f>
        <v>14</v>
      </c>
      <c r="O8" s="18">
        <f>[4]Setembro!$G$18</f>
        <v>14</v>
      </c>
      <c r="P8" s="18">
        <f>[4]Setembro!$G$19</f>
        <v>15</v>
      </c>
      <c r="Q8" s="18">
        <f>[4]Setembro!$G$20</f>
        <v>22</v>
      </c>
      <c r="R8" s="18">
        <f>[4]Setembro!$G$21</f>
        <v>69</v>
      </c>
      <c r="S8" s="18">
        <f>[4]Setembro!$G$22</f>
        <v>47</v>
      </c>
      <c r="T8" s="18">
        <f>[4]Setembro!$G$23</f>
        <v>56</v>
      </c>
      <c r="U8" s="18">
        <f>[4]Setembro!$G$24</f>
        <v>24</v>
      </c>
      <c r="V8" s="18">
        <f>[4]Setembro!$G$25</f>
        <v>29</v>
      </c>
      <c r="W8" s="18">
        <f>[4]Setembro!$G$26</f>
        <v>35</v>
      </c>
      <c r="X8" s="18">
        <f>[4]Setembro!$G$27</f>
        <v>72</v>
      </c>
      <c r="Y8" s="18">
        <f>[4]Setembro!$G$28</f>
        <v>29</v>
      </c>
      <c r="Z8" s="18">
        <f>[4]Setembro!$G$29</f>
        <v>20</v>
      </c>
      <c r="AA8" s="18">
        <f>[4]Setembro!$G$30</f>
        <v>23</v>
      </c>
      <c r="AB8" s="18">
        <f>[4]Setembro!$G$31</f>
        <v>28</v>
      </c>
      <c r="AC8" s="18">
        <f>[4]Setembro!$G$32</f>
        <v>29</v>
      </c>
      <c r="AD8" s="18">
        <f>[4]Setembro!$G$33</f>
        <v>46</v>
      </c>
      <c r="AE8" s="18">
        <f>[4]Setembro!$G$34</f>
        <v>82</v>
      </c>
      <c r="AF8" s="41">
        <f t="shared" ref="AF8" si="3">MIN(B8:AE8)</f>
        <v>13</v>
      </c>
      <c r="AG8" s="37">
        <f t="shared" ref="AG8" si="4">AVERAGE(B8:AE8)</f>
        <v>32.866666666666667</v>
      </c>
    </row>
    <row r="9" spans="1:33" ht="17.100000000000001" customHeight="1" x14ac:dyDescent="0.2">
      <c r="A9" s="16" t="s">
        <v>49</v>
      </c>
      <c r="B9" s="18">
        <f>[5]Setembro!$G$5</f>
        <v>25</v>
      </c>
      <c r="C9" s="18">
        <f>[5]Setembro!$G$6</f>
        <v>49</v>
      </c>
      <c r="D9" s="18">
        <f>[5]Setembro!$G$7</f>
        <v>42</v>
      </c>
      <c r="E9" s="18">
        <f>[5]Setembro!$G$8</f>
        <v>40</v>
      </c>
      <c r="F9" s="18">
        <f>[5]Setembro!$G$9</f>
        <v>25</v>
      </c>
      <c r="G9" s="18">
        <f>[5]Setembro!$G$10</f>
        <v>19</v>
      </c>
      <c r="H9" s="18">
        <f>[5]Setembro!$G$11</f>
        <v>23</v>
      </c>
      <c r="I9" s="18">
        <f>[5]Setembro!$G$12</f>
        <v>34</v>
      </c>
      <c r="J9" s="18">
        <f>[5]Setembro!$G$13</f>
        <v>22</v>
      </c>
      <c r="K9" s="18">
        <f>[5]Setembro!$G$14</f>
        <v>14</v>
      </c>
      <c r="L9" s="18">
        <f>[5]Setembro!$G$15</f>
        <v>13</v>
      </c>
      <c r="M9" s="18">
        <f>[5]Setembro!$G$16</f>
        <v>16</v>
      </c>
      <c r="N9" s="18">
        <f>[5]Setembro!$G$17</f>
        <v>15</v>
      </c>
      <c r="O9" s="18">
        <f>[5]Setembro!$G$18</f>
        <v>15</v>
      </c>
      <c r="P9" s="18">
        <f>[5]Setembro!$G$19</f>
        <v>35</v>
      </c>
      <c r="Q9" s="18">
        <f>[5]Setembro!$G$20</f>
        <v>64</v>
      </c>
      <c r="R9" s="18">
        <f>[5]Setembro!$G$21</f>
        <v>57</v>
      </c>
      <c r="S9" s="18">
        <f>[5]Setembro!$G$22</f>
        <v>31</v>
      </c>
      <c r="T9" s="18">
        <f>[5]Setembro!$G$23</f>
        <v>32</v>
      </c>
      <c r="U9" s="18">
        <f>[5]Setembro!$G$24</f>
        <v>29</v>
      </c>
      <c r="V9" s="18">
        <f>[5]Setembro!$G$25</f>
        <v>20</v>
      </c>
      <c r="W9" s="18">
        <f>[5]Setembro!$G$26</f>
        <v>30</v>
      </c>
      <c r="X9" s="18">
        <f>[5]Setembro!$G$27</f>
        <v>60</v>
      </c>
      <c r="Y9" s="18">
        <f>[5]Setembro!$G$28</f>
        <v>21</v>
      </c>
      <c r="Z9" s="18">
        <f>[5]Setembro!$G$29</f>
        <v>18</v>
      </c>
      <c r="AA9" s="18">
        <f>[5]Setembro!$G$30</f>
        <v>19</v>
      </c>
      <c r="AB9" s="18">
        <f>[5]Setembro!$G$31</f>
        <v>20</v>
      </c>
      <c r="AC9" s="18">
        <f>[5]Setembro!$G$32</f>
        <v>26</v>
      </c>
      <c r="AD9" s="18">
        <f>[5]Setembro!$G$33</f>
        <v>42</v>
      </c>
      <c r="AE9" s="18">
        <f>[5]Setembro!$G$34</f>
        <v>68</v>
      </c>
      <c r="AF9" s="41">
        <f t="shared" si="1"/>
        <v>13</v>
      </c>
      <c r="AG9" s="37">
        <f t="shared" si="2"/>
        <v>30.8</v>
      </c>
    </row>
    <row r="10" spans="1:33" ht="17.100000000000001" customHeight="1" x14ac:dyDescent="0.2">
      <c r="A10" s="16" t="s">
        <v>2</v>
      </c>
      <c r="B10" s="18">
        <f>[6]Setembro!$G$5</f>
        <v>24</v>
      </c>
      <c r="C10" s="18">
        <f>[6]Setembro!$G$6</f>
        <v>42</v>
      </c>
      <c r="D10" s="18">
        <f>[6]Setembro!$G$7</f>
        <v>59</v>
      </c>
      <c r="E10" s="18">
        <f>[6]Setembro!$G$8</f>
        <v>36</v>
      </c>
      <c r="F10" s="18">
        <f>[6]Setembro!$G$9</f>
        <v>27</v>
      </c>
      <c r="G10" s="18">
        <f>[6]Setembro!$G$10</f>
        <v>18</v>
      </c>
      <c r="H10" s="18">
        <f>[6]Setembro!$G$11</f>
        <v>23</v>
      </c>
      <c r="I10" s="18">
        <f>[6]Setembro!$G$12</f>
        <v>26</v>
      </c>
      <c r="J10" s="18">
        <f>[6]Setembro!$G$13</f>
        <v>21</v>
      </c>
      <c r="K10" s="18">
        <f>[6]Setembro!$G$14</f>
        <v>13</v>
      </c>
      <c r="L10" s="18">
        <f>[6]Setembro!$G$15</f>
        <v>14</v>
      </c>
      <c r="M10" s="18">
        <f>[6]Setembro!$G$16</f>
        <v>14</v>
      </c>
      <c r="N10" s="18">
        <f>[6]Setembro!$G$17</f>
        <v>14</v>
      </c>
      <c r="O10" s="18">
        <f>[6]Setembro!$G$18</f>
        <v>13</v>
      </c>
      <c r="P10" s="18">
        <f>[6]Setembro!$G$19</f>
        <v>21</v>
      </c>
      <c r="Q10" s="18">
        <f>[6]Setembro!$G$20</f>
        <v>38</v>
      </c>
      <c r="R10" s="18">
        <f>[6]Setembro!$G$21</f>
        <v>62</v>
      </c>
      <c r="S10" s="18">
        <f>[6]Setembro!$G$22</f>
        <v>47</v>
      </c>
      <c r="T10" s="18">
        <f>[6]Setembro!$G$23</f>
        <v>37</v>
      </c>
      <c r="U10" s="18">
        <f>[6]Setembro!$G$24</f>
        <v>29</v>
      </c>
      <c r="V10" s="18">
        <f>[6]Setembro!$G$25</f>
        <v>35</v>
      </c>
      <c r="W10" s="18">
        <f>[6]Setembro!$G$26</f>
        <v>34</v>
      </c>
      <c r="X10" s="18">
        <f>[6]Setembro!$G$27</f>
        <v>76</v>
      </c>
      <c r="Y10" s="18">
        <f>[6]Setembro!$G$28</f>
        <v>25</v>
      </c>
      <c r="Z10" s="18">
        <f>[6]Setembro!$G$29</f>
        <v>21</v>
      </c>
      <c r="AA10" s="18">
        <f>[6]Setembro!$G$30</f>
        <v>24</v>
      </c>
      <c r="AB10" s="18">
        <f>[6]Setembro!$G$31</f>
        <v>21</v>
      </c>
      <c r="AC10" s="18">
        <f>[6]Setembro!$G$32</f>
        <v>25</v>
      </c>
      <c r="AD10" s="18">
        <f>[6]Setembro!$G$33</f>
        <v>44</v>
      </c>
      <c r="AE10" s="18">
        <f>[6]Setembro!$G$34</f>
        <v>56</v>
      </c>
      <c r="AF10" s="41">
        <f t="shared" si="1"/>
        <v>13</v>
      </c>
      <c r="AG10" s="37">
        <f t="shared" si="2"/>
        <v>31.3</v>
      </c>
    </row>
    <row r="11" spans="1:33" ht="17.100000000000001" customHeight="1" x14ac:dyDescent="0.2">
      <c r="A11" s="16" t="s">
        <v>3</v>
      </c>
      <c r="B11" s="18">
        <f>[7]Setembro!$G$5</f>
        <v>17</v>
      </c>
      <c r="C11" s="18">
        <f>[7]Setembro!$G$6</f>
        <v>14</v>
      </c>
      <c r="D11" s="18">
        <f>[7]Setembro!$G$7</f>
        <v>37</v>
      </c>
      <c r="E11" s="18">
        <f>[7]Setembro!$G$8</f>
        <v>37</v>
      </c>
      <c r="F11" s="18">
        <f>[7]Setembro!$G$9</f>
        <v>24</v>
      </c>
      <c r="G11" s="18">
        <f>[7]Setembro!$G$10</f>
        <v>24</v>
      </c>
      <c r="H11" s="18">
        <f>[7]Setembro!$G$11</f>
        <v>22</v>
      </c>
      <c r="I11" s="18">
        <f>[7]Setembro!$G$12</f>
        <v>17</v>
      </c>
      <c r="J11" s="18">
        <f>[7]Setembro!$G$13</f>
        <v>14</v>
      </c>
      <c r="K11" s="18">
        <f>[7]Setembro!$G$14</f>
        <v>13</v>
      </c>
      <c r="L11" s="18">
        <f>[7]Setembro!$G$15</f>
        <v>14</v>
      </c>
      <c r="M11" s="18">
        <f>[7]Setembro!$G$16</f>
        <v>15</v>
      </c>
      <c r="N11" s="18">
        <f>[7]Setembro!$G$17</f>
        <v>12</v>
      </c>
      <c r="O11" s="18">
        <f>[7]Setembro!$G$18</f>
        <v>16</v>
      </c>
      <c r="P11" s="18">
        <f>[7]Setembro!$G$19</f>
        <v>15</v>
      </c>
      <c r="Q11" s="18">
        <f>[7]Setembro!$G$20</f>
        <v>17</v>
      </c>
      <c r="R11" s="18">
        <f>[7]Setembro!$G$21</f>
        <v>41</v>
      </c>
      <c r="S11" s="18">
        <f>[7]Setembro!$G$22</f>
        <v>43</v>
      </c>
      <c r="T11" s="18">
        <f>[7]Setembro!$G$23</f>
        <v>34</v>
      </c>
      <c r="U11" s="18">
        <f>[7]Setembro!$G$24</f>
        <v>18</v>
      </c>
      <c r="V11" s="18">
        <f>[7]Setembro!$G$25</f>
        <v>22</v>
      </c>
      <c r="W11" s="18">
        <f>[7]Setembro!$G$26</f>
        <v>24</v>
      </c>
      <c r="X11" s="18">
        <f>[7]Setembro!$G$27</f>
        <v>46</v>
      </c>
      <c r="Y11" s="18">
        <f>[7]Setembro!$G$28</f>
        <v>56</v>
      </c>
      <c r="Z11" s="18">
        <f>[7]Setembro!$G$29</f>
        <v>17</v>
      </c>
      <c r="AA11" s="18">
        <f>[7]Setembro!$G$30</f>
        <v>24</v>
      </c>
      <c r="AB11" s="18">
        <f>[7]Setembro!$G$31</f>
        <v>20</v>
      </c>
      <c r="AC11" s="18">
        <f>[7]Setembro!$G$32</f>
        <v>18</v>
      </c>
      <c r="AD11" s="18">
        <f>[7]Setembro!$G$33</f>
        <v>41</v>
      </c>
      <c r="AE11" s="18">
        <f>[7]Setembro!$G$34</f>
        <v>36</v>
      </c>
      <c r="AF11" s="41">
        <f t="shared" si="1"/>
        <v>12</v>
      </c>
      <c r="AG11" s="37">
        <f t="shared" si="2"/>
        <v>24.933333333333334</v>
      </c>
    </row>
    <row r="12" spans="1:33" ht="17.100000000000001" customHeight="1" x14ac:dyDescent="0.2">
      <c r="A12" s="16" t="s">
        <v>4</v>
      </c>
      <c r="B12" s="18">
        <f>[8]Setembro!$G$5</f>
        <v>20</v>
      </c>
      <c r="C12" s="18">
        <f>[8]Setembro!$G$6</f>
        <v>16</v>
      </c>
      <c r="D12" s="18">
        <f>[8]Setembro!$G$7</f>
        <v>39</v>
      </c>
      <c r="E12" s="18">
        <f>[8]Setembro!$G$8</f>
        <v>42</v>
      </c>
      <c r="F12" s="18">
        <f>[8]Setembro!$G$9</f>
        <v>25</v>
      </c>
      <c r="G12" s="18">
        <f>[8]Setembro!$G$10</f>
        <v>27</v>
      </c>
      <c r="H12" s="18">
        <f>[8]Setembro!$G$11</f>
        <v>28</v>
      </c>
      <c r="I12" s="18">
        <f>[8]Setembro!$G$12</f>
        <v>22</v>
      </c>
      <c r="J12" s="18">
        <f>[8]Setembro!$G$13</f>
        <v>9</v>
      </c>
      <c r="K12" s="18">
        <f>[8]Setembro!$G$14</f>
        <v>14</v>
      </c>
      <c r="L12" s="18">
        <f>[8]Setembro!$G$15</f>
        <v>14</v>
      </c>
      <c r="M12" s="18">
        <f>[8]Setembro!$G$16</f>
        <v>22</v>
      </c>
      <c r="N12" s="18">
        <f>[8]Setembro!$G$17</f>
        <v>14</v>
      </c>
      <c r="O12" s="18">
        <f>[8]Setembro!$G$18</f>
        <v>15</v>
      </c>
      <c r="P12" s="18">
        <f>[8]Setembro!$G$19</f>
        <v>18</v>
      </c>
      <c r="Q12" s="18">
        <f>[8]Setembro!$G$20</f>
        <v>22</v>
      </c>
      <c r="R12" s="18">
        <f>[8]Setembro!$G$21</f>
        <v>45</v>
      </c>
      <c r="S12" s="18">
        <f>[8]Setembro!$G$22</f>
        <v>40</v>
      </c>
      <c r="T12" s="18">
        <f>[8]Setembro!$G$23</f>
        <v>33</v>
      </c>
      <c r="U12" s="18">
        <f>[8]Setembro!$G$24</f>
        <v>19</v>
      </c>
      <c r="V12" s="18">
        <f>[8]Setembro!$G$25</f>
        <v>30</v>
      </c>
      <c r="W12" s="18">
        <f>[8]Setembro!$G$26</f>
        <v>24</v>
      </c>
      <c r="X12" s="18">
        <f>[8]Setembro!$G$27</f>
        <v>35</v>
      </c>
      <c r="Y12" s="18">
        <f>[8]Setembro!$G$28</f>
        <v>64</v>
      </c>
      <c r="Z12" s="18">
        <f>[8]Setembro!$G$29</f>
        <v>21</v>
      </c>
      <c r="AA12" s="18">
        <f>[8]Setembro!$G$30</f>
        <v>24</v>
      </c>
      <c r="AB12" s="18">
        <f>[8]Setembro!$G$31</f>
        <v>19</v>
      </c>
      <c r="AC12" s="18">
        <f>[8]Setembro!$G$32</f>
        <v>22</v>
      </c>
      <c r="AD12" s="18">
        <f>[8]Setembro!$G$33</f>
        <v>44</v>
      </c>
      <c r="AE12" s="18">
        <f>[8]Setembro!$G$34</f>
        <v>34</v>
      </c>
      <c r="AF12" s="41">
        <f t="shared" si="1"/>
        <v>9</v>
      </c>
      <c r="AG12" s="37">
        <f t="shared" si="2"/>
        <v>26.7</v>
      </c>
    </row>
    <row r="13" spans="1:33" ht="17.100000000000001" customHeight="1" x14ac:dyDescent="0.2">
      <c r="A13" s="16" t="s">
        <v>5</v>
      </c>
      <c r="B13" s="20">
        <f>[9]Setembro!$G$5</f>
        <v>29</v>
      </c>
      <c r="C13" s="20">
        <f>[9]Setembro!$G$6</f>
        <v>39</v>
      </c>
      <c r="D13" s="20">
        <f>[9]Setembro!$G$7</f>
        <v>72</v>
      </c>
      <c r="E13" s="20">
        <f>[9]Setembro!$G$8</f>
        <v>53</v>
      </c>
      <c r="F13" s="20">
        <f>[9]Setembro!$G$9</f>
        <v>36</v>
      </c>
      <c r="G13" s="20">
        <f>[9]Setembro!$G$10</f>
        <v>29</v>
      </c>
      <c r="H13" s="20">
        <f>[9]Setembro!$G$11</f>
        <v>30</v>
      </c>
      <c r="I13" s="20">
        <f>[9]Setembro!$G$12</f>
        <v>38</v>
      </c>
      <c r="J13" s="20">
        <f>[9]Setembro!$G$13</f>
        <v>34</v>
      </c>
      <c r="K13" s="20">
        <f>[9]Setembro!$G$14</f>
        <v>26</v>
      </c>
      <c r="L13" s="20">
        <f>[9]Setembro!$G$15</f>
        <v>26</v>
      </c>
      <c r="M13" s="20">
        <f>[9]Setembro!$G$16</f>
        <v>29</v>
      </c>
      <c r="N13" s="20">
        <f>[9]Setembro!$G$17</f>
        <v>29</v>
      </c>
      <c r="O13" s="20">
        <f>[9]Setembro!$G$18</f>
        <v>38</v>
      </c>
      <c r="P13" s="20">
        <f>[9]Setembro!$G$19</f>
        <v>41</v>
      </c>
      <c r="Q13" s="20">
        <f>[9]Setembro!$G$20</f>
        <v>44</v>
      </c>
      <c r="R13" s="20">
        <f>[9]Setembro!$G$21</f>
        <v>50</v>
      </c>
      <c r="S13" s="20">
        <f>[9]Setembro!$G$22</f>
        <v>42</v>
      </c>
      <c r="T13" s="20">
        <f>[9]Setembro!$G$23</f>
        <v>35</v>
      </c>
      <c r="U13" s="20">
        <f>[9]Setembro!$G$24</f>
        <v>36</v>
      </c>
      <c r="V13" s="20">
        <f>[9]Setembro!$G$25</f>
        <v>27</v>
      </c>
      <c r="W13" s="20">
        <f>[9]Setembro!$G$26</f>
        <v>31</v>
      </c>
      <c r="X13" s="20">
        <f>[9]Setembro!$G$27</f>
        <v>47</v>
      </c>
      <c r="Y13" s="20">
        <f>[9]Setembro!$G$28</f>
        <v>21</v>
      </c>
      <c r="Z13" s="20">
        <f>[9]Setembro!$G$29</f>
        <v>20</v>
      </c>
      <c r="AA13" s="20">
        <f>[9]Setembro!$G$30</f>
        <v>20</v>
      </c>
      <c r="AB13" s="20">
        <f>[9]Setembro!$G$31</f>
        <v>26</v>
      </c>
      <c r="AC13" s="20">
        <f>[9]Setembro!$G$32</f>
        <v>27</v>
      </c>
      <c r="AD13" s="20">
        <f>[9]Setembro!$G$33</f>
        <v>31</v>
      </c>
      <c r="AE13" s="20">
        <f>[9]Setembro!$G$34</f>
        <v>39</v>
      </c>
      <c r="AF13" s="41">
        <f t="shared" si="1"/>
        <v>20</v>
      </c>
      <c r="AG13" s="37">
        <f t="shared" si="2"/>
        <v>34.833333333333336</v>
      </c>
    </row>
    <row r="14" spans="1:33" ht="17.100000000000001" customHeight="1" x14ac:dyDescent="0.2">
      <c r="A14" s="16" t="s">
        <v>51</v>
      </c>
      <c r="B14" s="20">
        <f>[10]Setembro!$G$5</f>
        <v>21</v>
      </c>
      <c r="C14" s="20">
        <f>[10]Setembro!$G$6</f>
        <v>16</v>
      </c>
      <c r="D14" s="20">
        <f>[10]Setembro!$G$7</f>
        <v>40</v>
      </c>
      <c r="E14" s="20">
        <f>[10]Setembro!$G$8</f>
        <v>36</v>
      </c>
      <c r="F14" s="20">
        <f>[10]Setembro!$G$9</f>
        <v>23</v>
      </c>
      <c r="G14" s="20">
        <f>[10]Setembro!$G$10</f>
        <v>27</v>
      </c>
      <c r="H14" s="20">
        <f>[10]Setembro!$G$11</f>
        <v>29</v>
      </c>
      <c r="I14" s="20">
        <f>[10]Setembro!$G$12</f>
        <v>27</v>
      </c>
      <c r="J14" s="20">
        <f>[10]Setembro!$G$13</f>
        <v>10</v>
      </c>
      <c r="K14" s="20">
        <f>[10]Setembro!$G$14</f>
        <v>13</v>
      </c>
      <c r="L14" s="20">
        <f>[10]Setembro!$G$15</f>
        <v>13</v>
      </c>
      <c r="M14" s="20">
        <f>[10]Setembro!$G$16</f>
        <v>24</v>
      </c>
      <c r="N14" s="20">
        <f>[10]Setembro!$G$17</f>
        <v>12</v>
      </c>
      <c r="O14" s="20">
        <f>[10]Setembro!$G$18</f>
        <v>16</v>
      </c>
      <c r="P14" s="20">
        <f>[10]Setembro!$G$19</f>
        <v>19</v>
      </c>
      <c r="Q14" s="20">
        <f>[10]Setembro!$G$20</f>
        <v>26</v>
      </c>
      <c r="R14" s="20">
        <f>[10]Setembro!$G$21</f>
        <v>49</v>
      </c>
      <c r="S14" s="20">
        <f>[10]Setembro!$G$22</f>
        <v>34</v>
      </c>
      <c r="T14" s="20">
        <f>[10]Setembro!$G$23</f>
        <v>30</v>
      </c>
      <c r="U14" s="20">
        <f>[10]Setembro!$G$24</f>
        <v>23</v>
      </c>
      <c r="V14" s="20">
        <f>[10]Setembro!$G$25</f>
        <v>30</v>
      </c>
      <c r="W14" s="20">
        <f>[10]Setembro!$G$26</f>
        <v>21</v>
      </c>
      <c r="X14" s="20">
        <f>[10]Setembro!$G$27</f>
        <v>37</v>
      </c>
      <c r="Y14" s="20">
        <f>[10]Setembro!$G$28</f>
        <v>57</v>
      </c>
      <c r="Z14" s="20">
        <f>[10]Setembro!$G$29</f>
        <v>22</v>
      </c>
      <c r="AA14" s="20">
        <f>[10]Setembro!$G$30</f>
        <v>20</v>
      </c>
      <c r="AB14" s="20">
        <f>[10]Setembro!$G$31</f>
        <v>16</v>
      </c>
      <c r="AC14" s="20">
        <f>[10]Setembro!$G$32</f>
        <v>19</v>
      </c>
      <c r="AD14" s="20">
        <f>[10]Setembro!$G$33</f>
        <v>33</v>
      </c>
      <c r="AE14" s="20">
        <f>[10]Setembro!$G$34</f>
        <v>36</v>
      </c>
      <c r="AF14" s="41">
        <f>MIN(B14:AE14)</f>
        <v>10</v>
      </c>
      <c r="AG14" s="37">
        <f>AVERAGE(B14:AE14)</f>
        <v>25.966666666666665</v>
      </c>
    </row>
    <row r="15" spans="1:33" ht="17.100000000000001" customHeight="1" x14ac:dyDescent="0.2">
      <c r="A15" s="16" t="s">
        <v>6</v>
      </c>
      <c r="B15" s="20">
        <f>[11]Setembro!$G$5</f>
        <v>22</v>
      </c>
      <c r="C15" s="20">
        <f>[11]Setembro!$G$6</f>
        <v>20</v>
      </c>
      <c r="D15" s="20">
        <f>[11]Setembro!$G$7</f>
        <v>61</v>
      </c>
      <c r="E15" s="20">
        <f>[11]Setembro!$G$8</f>
        <v>36</v>
      </c>
      <c r="F15" s="20">
        <f>[11]Setembro!$G$9</f>
        <v>19</v>
      </c>
      <c r="G15" s="20">
        <f>[11]Setembro!$G$10</f>
        <v>26</v>
      </c>
      <c r="H15" s="20">
        <f>[11]Setembro!$G$11</f>
        <v>32</v>
      </c>
      <c r="I15" s="20">
        <f>[11]Setembro!$G$12</f>
        <v>17</v>
      </c>
      <c r="J15" s="20">
        <f>[11]Setembro!$G$13</f>
        <v>14</v>
      </c>
      <c r="K15" s="20">
        <f>[11]Setembro!$G$14</f>
        <v>13</v>
      </c>
      <c r="L15" s="20">
        <f>[11]Setembro!$G$15</f>
        <v>15</v>
      </c>
      <c r="M15" s="20">
        <f>[11]Setembro!$G$16</f>
        <v>16</v>
      </c>
      <c r="N15" s="20">
        <f>[11]Setembro!$G$17</f>
        <v>13</v>
      </c>
      <c r="O15" s="20">
        <f>[11]Setembro!$G$18</f>
        <v>13</v>
      </c>
      <c r="P15" s="20">
        <f>[11]Setembro!$G$19</f>
        <v>22</v>
      </c>
      <c r="Q15" s="20">
        <f>[11]Setembro!$G$20</f>
        <v>30</v>
      </c>
      <c r="R15" s="20">
        <f>[11]Setembro!$G$21</f>
        <v>58</v>
      </c>
      <c r="S15" s="20">
        <f>[11]Setembro!$G$22</f>
        <v>38</v>
      </c>
      <c r="T15" s="20">
        <f>[11]Setembro!$G$23</f>
        <v>31</v>
      </c>
      <c r="U15" s="20">
        <f>[11]Setembro!$G$24</f>
        <v>24</v>
      </c>
      <c r="V15" s="20">
        <f>[11]Setembro!$G$25</f>
        <v>28</v>
      </c>
      <c r="W15" s="20">
        <f>[11]Setembro!$G$26</f>
        <v>24</v>
      </c>
      <c r="X15" s="20">
        <f>[11]Setembro!$G$27</f>
        <v>39</v>
      </c>
      <c r="Y15" s="20">
        <f>[11]Setembro!$G$28</f>
        <v>35</v>
      </c>
      <c r="Z15" s="20">
        <f>[11]Setembro!$G$29</f>
        <v>16</v>
      </c>
      <c r="AA15" s="20">
        <f>[11]Setembro!$G$30</f>
        <v>16</v>
      </c>
      <c r="AB15" s="20">
        <f>[11]Setembro!$G$31</f>
        <v>17</v>
      </c>
      <c r="AC15" s="20">
        <f>[11]Setembro!$G$32</f>
        <v>20</v>
      </c>
      <c r="AD15" s="20">
        <f>[11]Setembro!$G$33</f>
        <v>36</v>
      </c>
      <c r="AE15" s="20">
        <f>[11]Setembro!$G$34</f>
        <v>52</v>
      </c>
      <c r="AF15" s="41">
        <f t="shared" ref="AF15:AF30" si="5">MIN(B15:AE15)</f>
        <v>13</v>
      </c>
      <c r="AG15" s="37">
        <f t="shared" ref="AG15:AG30" si="6">AVERAGE(B15:AE15)</f>
        <v>26.766666666666666</v>
      </c>
    </row>
    <row r="16" spans="1:33" ht="17.100000000000001" customHeight="1" x14ac:dyDescent="0.2">
      <c r="A16" s="16" t="s">
        <v>7</v>
      </c>
      <c r="B16" s="20">
        <f>[12]Setembro!$G$5</f>
        <v>25</v>
      </c>
      <c r="C16" s="20">
        <f>[12]Setembro!$G$6</f>
        <v>58</v>
      </c>
      <c r="D16" s="20">
        <f>[12]Setembro!$G$7</f>
        <v>52</v>
      </c>
      <c r="E16" s="20">
        <f>[12]Setembro!$G$8</f>
        <v>35</v>
      </c>
      <c r="F16" s="20">
        <f>[12]Setembro!$G$9</f>
        <v>39</v>
      </c>
      <c r="G16" s="20">
        <f>[12]Setembro!$G$10</f>
        <v>24</v>
      </c>
      <c r="H16" s="20">
        <f>[12]Setembro!$G$11</f>
        <v>25</v>
      </c>
      <c r="I16" s="20">
        <f>[12]Setembro!$G$12</f>
        <v>32</v>
      </c>
      <c r="J16" s="20">
        <f>[12]Setembro!$G$13</f>
        <v>28</v>
      </c>
      <c r="K16" s="20">
        <f>[12]Setembro!$G$14</f>
        <v>19</v>
      </c>
      <c r="L16" s="20">
        <f>[12]Setembro!$G$15</f>
        <v>15</v>
      </c>
      <c r="M16" s="20">
        <f>[12]Setembro!$G$16</f>
        <v>18</v>
      </c>
      <c r="N16" s="20">
        <f>[12]Setembro!$G$17</f>
        <v>15</v>
      </c>
      <c r="O16" s="20">
        <f>[12]Setembro!$G$18</f>
        <v>14</v>
      </c>
      <c r="P16" s="20">
        <f>[12]Setembro!$G$19</f>
        <v>23</v>
      </c>
      <c r="Q16" s="20">
        <f>[12]Setembro!$G$20</f>
        <v>33</v>
      </c>
      <c r="R16" s="20">
        <f>[12]Setembro!$G$21</f>
        <v>66</v>
      </c>
      <c r="S16" s="20">
        <f>[12]Setembro!$G$22</f>
        <v>41</v>
      </c>
      <c r="T16" s="20">
        <f>[12]Setembro!$G$23</f>
        <v>43</v>
      </c>
      <c r="U16" s="20">
        <f>[12]Setembro!$G$24</f>
        <v>30</v>
      </c>
      <c r="V16" s="20">
        <f>[12]Setembro!$G$25</f>
        <v>26</v>
      </c>
      <c r="W16" s="20">
        <f>[12]Setembro!$G$26</f>
        <v>27</v>
      </c>
      <c r="X16" s="20">
        <f>[12]Setembro!$G$27</f>
        <v>78</v>
      </c>
      <c r="Y16" s="20">
        <f>[12]Setembro!$G$28</f>
        <v>23</v>
      </c>
      <c r="Z16" s="20">
        <f>[12]Setembro!$G$29</f>
        <v>23</v>
      </c>
      <c r="AA16" s="20">
        <f>[12]Setembro!$G$30</f>
        <v>28</v>
      </c>
      <c r="AB16" s="20">
        <f>[12]Setembro!$G$31</f>
        <v>28</v>
      </c>
      <c r="AC16" s="20">
        <f>[12]Setembro!$G$32</f>
        <v>29</v>
      </c>
      <c r="AD16" s="20">
        <f>[12]Setembro!$G$33</f>
        <v>59</v>
      </c>
      <c r="AE16" s="20">
        <f>[12]Setembro!$G$34</f>
        <v>62</v>
      </c>
      <c r="AF16" s="41">
        <f t="shared" si="5"/>
        <v>14</v>
      </c>
      <c r="AG16" s="37">
        <f t="shared" si="6"/>
        <v>33.93333333333333</v>
      </c>
    </row>
    <row r="17" spans="1:33" ht="17.100000000000001" customHeight="1" x14ac:dyDescent="0.2">
      <c r="A17" s="16" t="s">
        <v>8</v>
      </c>
      <c r="B17" s="20">
        <f>[13]Setembro!$G$5</f>
        <v>34</v>
      </c>
      <c r="C17" s="20">
        <f>[13]Setembro!$G$6</f>
        <v>56</v>
      </c>
      <c r="D17" s="20">
        <f>[13]Setembro!$G$7</f>
        <v>44</v>
      </c>
      <c r="E17" s="20">
        <f>[13]Setembro!$G$8</f>
        <v>35</v>
      </c>
      <c r="F17" s="20">
        <f>[13]Setembro!$G$9</f>
        <v>41</v>
      </c>
      <c r="G17" s="20">
        <f>[13]Setembro!$G$10</f>
        <v>31</v>
      </c>
      <c r="H17" s="20">
        <f>[13]Setembro!$G$11</f>
        <v>33</v>
      </c>
      <c r="I17" s="20">
        <f>[13]Setembro!$G$12</f>
        <v>29</v>
      </c>
      <c r="J17" s="20">
        <f>[13]Setembro!$G$13</f>
        <v>26</v>
      </c>
      <c r="K17" s="20">
        <f>[13]Setembro!$G$14</f>
        <v>20</v>
      </c>
      <c r="L17" s="20">
        <f>[13]Setembro!$G$15</f>
        <v>18</v>
      </c>
      <c r="M17" s="20">
        <f>[13]Setembro!$G$16</f>
        <v>18</v>
      </c>
      <c r="N17" s="20">
        <f>[13]Setembro!$G$17</f>
        <v>16</v>
      </c>
      <c r="O17" s="20">
        <f>[13]Setembro!$G$18</f>
        <v>16</v>
      </c>
      <c r="P17" s="20">
        <f>[13]Setembro!$G$19</f>
        <v>24</v>
      </c>
      <c r="Q17" s="20">
        <f>[13]Setembro!$G$20</f>
        <v>42</v>
      </c>
      <c r="R17" s="20">
        <f>[13]Setembro!$G$21</f>
        <v>54</v>
      </c>
      <c r="S17" s="20">
        <f>[13]Setembro!$G$22</f>
        <v>26</v>
      </c>
      <c r="T17" s="20">
        <f>[13]Setembro!$G$23</f>
        <v>31</v>
      </c>
      <c r="U17" s="20">
        <f>[13]Setembro!$G$24</f>
        <v>32</v>
      </c>
      <c r="V17" s="20">
        <f>[13]Setembro!$G$25</f>
        <v>25</v>
      </c>
      <c r="W17" s="20">
        <f>[13]Setembro!$G$26</f>
        <v>37</v>
      </c>
      <c r="X17" s="20">
        <f>[13]Setembro!$G$27</f>
        <v>84</v>
      </c>
      <c r="Y17" s="20">
        <f>[13]Setembro!$G$28</f>
        <v>26</v>
      </c>
      <c r="Z17" s="20">
        <f>[13]Setembro!$G$29</f>
        <v>31</v>
      </c>
      <c r="AA17" s="20">
        <f>[13]Setembro!$G$30</f>
        <v>26</v>
      </c>
      <c r="AB17" s="20">
        <f>[13]Setembro!$G$31</f>
        <v>29</v>
      </c>
      <c r="AC17" s="20">
        <f>[13]Setembro!$G$32</f>
        <v>46</v>
      </c>
      <c r="AD17" s="20">
        <f>[13]Setembro!$G$33</f>
        <v>58</v>
      </c>
      <c r="AE17" s="20">
        <f>[13]Setembro!$G$34</f>
        <v>78</v>
      </c>
      <c r="AF17" s="41">
        <f t="shared" si="5"/>
        <v>16</v>
      </c>
      <c r="AG17" s="37">
        <f t="shared" si="6"/>
        <v>35.533333333333331</v>
      </c>
    </row>
    <row r="18" spans="1:33" ht="17.100000000000001" customHeight="1" x14ac:dyDescent="0.2">
      <c r="A18" s="16" t="s">
        <v>9</v>
      </c>
      <c r="B18" s="20">
        <f>[14]Setembro!$G$5</f>
        <v>20</v>
      </c>
      <c r="C18" s="20">
        <f>[14]Setembro!$G$6</f>
        <v>55</v>
      </c>
      <c r="D18" s="20">
        <f>[14]Setembro!$G$7</f>
        <v>58</v>
      </c>
      <c r="E18" s="20">
        <f>[14]Setembro!$G$8</f>
        <v>42</v>
      </c>
      <c r="F18" s="20">
        <f>[14]Setembro!$G$9</f>
        <v>36</v>
      </c>
      <c r="G18" s="20">
        <f>[14]Setembro!$G$10</f>
        <v>32</v>
      </c>
      <c r="H18" s="20">
        <f>[14]Setembro!$G$11</f>
        <v>28</v>
      </c>
      <c r="I18" s="20">
        <f>[14]Setembro!$G$12</f>
        <v>24</v>
      </c>
      <c r="J18" s="20">
        <f>[14]Setembro!$G$13</f>
        <v>23</v>
      </c>
      <c r="K18" s="20">
        <f>[14]Setembro!$G$14</f>
        <v>18</v>
      </c>
      <c r="L18" s="20">
        <f>[14]Setembro!$G$15</f>
        <v>18</v>
      </c>
      <c r="M18" s="20">
        <f>[14]Setembro!$G$16</f>
        <v>16</v>
      </c>
      <c r="N18" s="20">
        <f>[14]Setembro!$G$17</f>
        <v>14</v>
      </c>
      <c r="O18" s="20">
        <f>[14]Setembro!$G$18</f>
        <v>13</v>
      </c>
      <c r="P18" s="20">
        <f>[14]Setembro!$G$19</f>
        <v>22</v>
      </c>
      <c r="Q18" s="20">
        <f>[14]Setembro!$G$20</f>
        <v>35</v>
      </c>
      <c r="R18" s="20">
        <f>[14]Setembro!$G$21</f>
        <v>68</v>
      </c>
      <c r="S18" s="20">
        <f>[14]Setembro!$G$22</f>
        <v>36</v>
      </c>
      <c r="T18" s="20">
        <f>[14]Setembro!$G$23</f>
        <v>42</v>
      </c>
      <c r="U18" s="20">
        <f>[14]Setembro!$G$24</f>
        <v>29</v>
      </c>
      <c r="V18" s="20">
        <f>[14]Setembro!$G$25</f>
        <v>29</v>
      </c>
      <c r="W18" s="20">
        <f>[14]Setembro!$G$26</f>
        <v>32</v>
      </c>
      <c r="X18" s="20">
        <f>[14]Setembro!$G$27</f>
        <v>74</v>
      </c>
      <c r="Y18" s="20">
        <f>[14]Setembro!$G$28</f>
        <v>24</v>
      </c>
      <c r="Z18" s="20">
        <f>[14]Setembro!$G$29</f>
        <v>25</v>
      </c>
      <c r="AA18" s="20">
        <f>[14]Setembro!$G$30</f>
        <v>28</v>
      </c>
      <c r="AB18" s="20">
        <f>[14]Setembro!$G$31</f>
        <v>29</v>
      </c>
      <c r="AC18" s="20">
        <f>[14]Setembro!$G$32</f>
        <v>31</v>
      </c>
      <c r="AD18" s="20">
        <f>[14]Setembro!$G$33</f>
        <v>56</v>
      </c>
      <c r="AE18" s="20">
        <f>[14]Setembro!$G$34</f>
        <v>66</v>
      </c>
      <c r="AF18" s="41">
        <f t="shared" si="5"/>
        <v>13</v>
      </c>
      <c r="AG18" s="37">
        <f t="shared" si="6"/>
        <v>34.1</v>
      </c>
    </row>
    <row r="19" spans="1:33" ht="17.100000000000001" customHeight="1" x14ac:dyDescent="0.2">
      <c r="A19" s="16" t="s">
        <v>50</v>
      </c>
      <c r="B19" s="20">
        <f>[15]Setembro!$G$5</f>
        <v>26</v>
      </c>
      <c r="C19" s="20">
        <f>[15]Setembro!$G$6</f>
        <v>50</v>
      </c>
      <c r="D19" s="20">
        <f>[15]Setembro!$G$7</f>
        <v>54</v>
      </c>
      <c r="E19" s="20">
        <f>[15]Setembro!$G$8</f>
        <v>37</v>
      </c>
      <c r="F19" s="20">
        <f>[15]Setembro!$G$9</f>
        <v>28</v>
      </c>
      <c r="G19" s="20">
        <f>[15]Setembro!$G$10</f>
        <v>18</v>
      </c>
      <c r="H19" s="20">
        <f>[15]Setembro!$G$11</f>
        <v>26</v>
      </c>
      <c r="I19" s="20">
        <f>[15]Setembro!$G$12</f>
        <v>30</v>
      </c>
      <c r="J19" s="20">
        <f>[15]Setembro!$G$13</f>
        <v>24</v>
      </c>
      <c r="K19" s="20">
        <f>[15]Setembro!$G$14</f>
        <v>15</v>
      </c>
      <c r="L19" s="20">
        <f>[15]Setembro!$G$15</f>
        <v>15</v>
      </c>
      <c r="M19" s="20">
        <f>[15]Setembro!$G$16</f>
        <v>20</v>
      </c>
      <c r="N19" s="20">
        <f>[15]Setembro!$G$17</f>
        <v>16</v>
      </c>
      <c r="O19" s="20">
        <f>[15]Setembro!$G$18</f>
        <v>16</v>
      </c>
      <c r="P19" s="20">
        <f>[15]Setembro!$G$19</f>
        <v>25</v>
      </c>
      <c r="Q19" s="20">
        <f>[15]Setembro!$G$20</f>
        <v>49</v>
      </c>
      <c r="R19" s="20">
        <f>[15]Setembro!$G$21</f>
        <v>59</v>
      </c>
      <c r="S19" s="20">
        <f>[15]Setembro!$G$22</f>
        <v>37</v>
      </c>
      <c r="T19" s="20">
        <f>[15]Setembro!$G$23</f>
        <v>36</v>
      </c>
      <c r="U19" s="20">
        <f>[15]Setembro!$G$24</f>
        <v>30</v>
      </c>
      <c r="V19" s="20">
        <f>[15]Setembro!$G$25</f>
        <v>26</v>
      </c>
      <c r="W19" s="20">
        <f>[15]Setembro!$G$26</f>
        <v>29</v>
      </c>
      <c r="X19" s="20">
        <f>[15]Setembro!$G$27</f>
        <v>67</v>
      </c>
      <c r="Y19" s="20">
        <f>[15]Setembro!$G$28</f>
        <v>20</v>
      </c>
      <c r="Z19" s="20">
        <f>[15]Setembro!$G$29</f>
        <v>20</v>
      </c>
      <c r="AA19" s="20">
        <f>[15]Setembro!$G$30</f>
        <v>20</v>
      </c>
      <c r="AB19" s="20">
        <f>[15]Setembro!$G$31</f>
        <v>23</v>
      </c>
      <c r="AC19" s="20">
        <f>[15]Setembro!$G$32</f>
        <v>29</v>
      </c>
      <c r="AD19" s="20">
        <f>[15]Setembro!$G$33</f>
        <v>41</v>
      </c>
      <c r="AE19" s="20">
        <f>[15]Setembro!$G$34</f>
        <v>62</v>
      </c>
      <c r="AF19" s="41">
        <f t="shared" si="5"/>
        <v>15</v>
      </c>
      <c r="AG19" s="37">
        <f t="shared" si="6"/>
        <v>31.6</v>
      </c>
    </row>
    <row r="20" spans="1:33" ht="17.100000000000001" customHeight="1" x14ac:dyDescent="0.2">
      <c r="A20" s="16" t="s">
        <v>10</v>
      </c>
      <c r="B20" s="20">
        <f>[16]Setembro!$G$5</f>
        <v>28</v>
      </c>
      <c r="C20" s="20">
        <f>[16]Setembro!$G$6</f>
        <v>59</v>
      </c>
      <c r="D20" s="20">
        <f>[16]Setembro!$G$7</f>
        <v>45</v>
      </c>
      <c r="E20" s="20">
        <f>[16]Setembro!$G$8</f>
        <v>31</v>
      </c>
      <c r="F20" s="20">
        <f>[16]Setembro!$G$9</f>
        <v>40</v>
      </c>
      <c r="G20" s="20">
        <f>[16]Setembro!$G$10</f>
        <v>28</v>
      </c>
      <c r="H20" s="20">
        <f>[16]Setembro!$G$11</f>
        <v>28</v>
      </c>
      <c r="I20" s="20">
        <f>[16]Setembro!$G$12</f>
        <v>33</v>
      </c>
      <c r="J20" s="20">
        <f>[16]Setembro!$G$13</f>
        <v>27</v>
      </c>
      <c r="K20" s="20">
        <f>[16]Setembro!$G$14</f>
        <v>20</v>
      </c>
      <c r="L20" s="20">
        <f>[16]Setembro!$G$15</f>
        <v>16</v>
      </c>
      <c r="M20" s="20">
        <f>[16]Setembro!$G$16</f>
        <v>16</v>
      </c>
      <c r="N20" s="20">
        <f>[16]Setembro!$G$17</f>
        <v>14</v>
      </c>
      <c r="O20" s="20">
        <f>[16]Setembro!$G$18</f>
        <v>14</v>
      </c>
      <c r="P20" s="20">
        <f>[16]Setembro!$G$19</f>
        <v>23</v>
      </c>
      <c r="Q20" s="20">
        <f>[16]Setembro!$G$20</f>
        <v>33</v>
      </c>
      <c r="R20" s="20">
        <f>[16]Setembro!$G$21</f>
        <v>57</v>
      </c>
      <c r="S20" s="20">
        <f>[16]Setembro!$G$22</f>
        <v>30</v>
      </c>
      <c r="T20" s="20">
        <f>[16]Setembro!$G$23</f>
        <v>34</v>
      </c>
      <c r="U20" s="20">
        <f>[16]Setembro!$G$24</f>
        <v>27</v>
      </c>
      <c r="V20" s="20">
        <f>[16]Setembro!$G$25</f>
        <v>26</v>
      </c>
      <c r="W20" s="20">
        <f>[16]Setembro!$G$26</f>
        <v>25</v>
      </c>
      <c r="X20" s="20">
        <f>[16]Setembro!$G$27</f>
        <v>80</v>
      </c>
      <c r="Y20" s="20">
        <f>[16]Setembro!$G$28</f>
        <v>24</v>
      </c>
      <c r="Z20" s="20">
        <f>[16]Setembro!$G$29</f>
        <v>28</v>
      </c>
      <c r="AA20" s="20">
        <f>[16]Setembro!$G$30</f>
        <v>28</v>
      </c>
      <c r="AB20" s="20">
        <f>[16]Setembro!$G$31</f>
        <v>27</v>
      </c>
      <c r="AC20" s="20">
        <f>[16]Setembro!$G$32</f>
        <v>35</v>
      </c>
      <c r="AD20" s="20">
        <f>[16]Setembro!$G$33</f>
        <v>59</v>
      </c>
      <c r="AE20" s="20">
        <f>[16]Setembro!$G$34</f>
        <v>62</v>
      </c>
      <c r="AF20" s="41">
        <f t="shared" si="5"/>
        <v>14</v>
      </c>
      <c r="AG20" s="37">
        <f t="shared" si="6"/>
        <v>33.233333333333334</v>
      </c>
    </row>
    <row r="21" spans="1:33" ht="17.100000000000001" customHeight="1" x14ac:dyDescent="0.2">
      <c r="A21" s="16" t="s">
        <v>11</v>
      </c>
      <c r="B21" s="20">
        <f>[17]Setembro!$G$5</f>
        <v>23</v>
      </c>
      <c r="C21" s="20">
        <f>[17]Setembro!$G$6</f>
        <v>56</v>
      </c>
      <c r="D21" s="20">
        <f>[17]Setembro!$G$7</f>
        <v>57</v>
      </c>
      <c r="E21" s="20">
        <f>[17]Setembro!$G$8</f>
        <v>39</v>
      </c>
      <c r="F21" s="20">
        <f>[17]Setembro!$G$9</f>
        <v>32</v>
      </c>
      <c r="G21" s="20">
        <f>[17]Setembro!$G$10</f>
        <v>23</v>
      </c>
      <c r="H21" s="20">
        <f>[17]Setembro!$G$11</f>
        <v>22</v>
      </c>
      <c r="I21" s="20">
        <f>[17]Setembro!$G$12</f>
        <v>28</v>
      </c>
      <c r="J21" s="20">
        <f>[17]Setembro!$G$13</f>
        <v>25</v>
      </c>
      <c r="K21" s="20">
        <f>[17]Setembro!$G$14</f>
        <v>15</v>
      </c>
      <c r="L21" s="20">
        <f>[17]Setembro!$G$15</f>
        <v>14</v>
      </c>
      <c r="M21" s="20">
        <f>[17]Setembro!$G$16</f>
        <v>15</v>
      </c>
      <c r="N21" s="20">
        <f>[17]Setembro!$G$17</f>
        <v>13</v>
      </c>
      <c r="O21" s="20">
        <f>[17]Setembro!$G$18</f>
        <v>13</v>
      </c>
      <c r="P21" s="20">
        <f>[17]Setembro!$G$19</f>
        <v>22</v>
      </c>
      <c r="Q21" s="20">
        <f>[17]Setembro!$G$20</f>
        <v>45</v>
      </c>
      <c r="R21" s="20">
        <f>[17]Setembro!$G$21</f>
        <v>61</v>
      </c>
      <c r="S21" s="20">
        <f>[17]Setembro!$G$22</f>
        <v>40</v>
      </c>
      <c r="T21" s="20">
        <f>[17]Setembro!$G$23</f>
        <v>40</v>
      </c>
      <c r="U21" s="20">
        <f>[17]Setembro!$G$24</f>
        <v>30</v>
      </c>
      <c r="V21" s="20">
        <f>[17]Setembro!$G$25</f>
        <v>27</v>
      </c>
      <c r="W21" s="20">
        <f>[17]Setembro!$G$26</f>
        <v>27</v>
      </c>
      <c r="X21" s="20">
        <f>[17]Setembro!$G$27</f>
        <v>68</v>
      </c>
      <c r="Y21" s="20">
        <f>[17]Setembro!$G$28</f>
        <v>21</v>
      </c>
      <c r="Z21" s="20">
        <f>[17]Setembro!$G$29</f>
        <v>20</v>
      </c>
      <c r="AA21" s="20">
        <f>[17]Setembro!$G$30</f>
        <v>24</v>
      </c>
      <c r="AB21" s="20">
        <f>[17]Setembro!$G$31</f>
        <v>42</v>
      </c>
      <c r="AC21" s="53" t="str">
        <f>[17]Setembro!$G$32</f>
        <v>*</v>
      </c>
      <c r="AD21" s="53" t="str">
        <f>[17]Setembro!$G$33</f>
        <v>*</v>
      </c>
      <c r="AE21" s="53" t="str">
        <f>[17]Setembro!$G$34</f>
        <v>*</v>
      </c>
      <c r="AF21" s="41">
        <f t="shared" si="5"/>
        <v>13</v>
      </c>
      <c r="AG21" s="37">
        <f t="shared" si="6"/>
        <v>31.185185185185187</v>
      </c>
    </row>
    <row r="22" spans="1:33" ht="17.100000000000001" customHeight="1" x14ac:dyDescent="0.2">
      <c r="A22" s="16" t="s">
        <v>12</v>
      </c>
      <c r="B22" s="20">
        <f>[18]Setembro!$G$5</f>
        <v>31</v>
      </c>
      <c r="C22" s="20">
        <f>[18]Setembro!$G$6</f>
        <v>53</v>
      </c>
      <c r="D22" s="20">
        <f>[18]Setembro!$G$7</f>
        <v>63</v>
      </c>
      <c r="E22" s="20">
        <f>[18]Setembro!$G$8</f>
        <v>37</v>
      </c>
      <c r="F22" s="20">
        <f>[18]Setembro!$G$9</f>
        <v>30</v>
      </c>
      <c r="G22" s="20">
        <f>[18]Setembro!$G$10</f>
        <v>22</v>
      </c>
      <c r="H22" s="20">
        <f>[18]Setembro!$G$11</f>
        <v>30</v>
      </c>
      <c r="I22" s="20">
        <f>[18]Setembro!$G$12</f>
        <v>32</v>
      </c>
      <c r="J22" s="20">
        <f>[18]Setembro!$G$13</f>
        <v>25</v>
      </c>
      <c r="K22" s="20">
        <f>[18]Setembro!$G$14</f>
        <v>16</v>
      </c>
      <c r="L22" s="20">
        <f>[18]Setembro!$G$15</f>
        <v>14</v>
      </c>
      <c r="M22" s="20">
        <f>[18]Setembro!$G$16</f>
        <v>19</v>
      </c>
      <c r="N22" s="20">
        <f>[18]Setembro!$G$17</f>
        <v>16</v>
      </c>
      <c r="O22" s="20">
        <f>[18]Setembro!$G$18</f>
        <v>18</v>
      </c>
      <c r="P22" s="20">
        <f>[18]Setembro!$G$19</f>
        <v>31</v>
      </c>
      <c r="Q22" s="20">
        <f>[18]Setembro!$G$20</f>
        <v>43</v>
      </c>
      <c r="R22" s="20">
        <f>[18]Setembro!$G$21</f>
        <v>52</v>
      </c>
      <c r="S22" s="20">
        <f>[18]Setembro!$G$22</f>
        <v>45</v>
      </c>
      <c r="T22" s="20">
        <f>[18]Setembro!$G$23</f>
        <v>34</v>
      </c>
      <c r="U22" s="20">
        <f>[18]Setembro!$G$24</f>
        <v>31</v>
      </c>
      <c r="V22" s="20">
        <f>[18]Setembro!$G$25</f>
        <v>30</v>
      </c>
      <c r="W22" s="20">
        <f>[18]Setembro!$G$26</f>
        <v>29</v>
      </c>
      <c r="X22" s="20">
        <f>[18]Setembro!$G$27</f>
        <v>62</v>
      </c>
      <c r="Y22" s="20">
        <f>[18]Setembro!$G$28</f>
        <v>20</v>
      </c>
      <c r="Z22" s="20">
        <f>[18]Setembro!$G$29</f>
        <v>17</v>
      </c>
      <c r="AA22" s="20">
        <f>[18]Setembro!$G$30</f>
        <v>19</v>
      </c>
      <c r="AB22" s="20">
        <f>[18]Setembro!$G$31</f>
        <v>22</v>
      </c>
      <c r="AC22" s="20">
        <f>[18]Setembro!$G$32</f>
        <v>27</v>
      </c>
      <c r="AD22" s="20">
        <f>[18]Setembro!$G$33</f>
        <v>35</v>
      </c>
      <c r="AE22" s="20">
        <f>[18]Setembro!$G$34</f>
        <v>49</v>
      </c>
      <c r="AF22" s="41">
        <f t="shared" si="5"/>
        <v>14</v>
      </c>
      <c r="AG22" s="37">
        <f t="shared" si="6"/>
        <v>31.733333333333334</v>
      </c>
    </row>
    <row r="23" spans="1:33" ht="17.100000000000001" customHeight="1" x14ac:dyDescent="0.2">
      <c r="A23" s="16" t="s">
        <v>13</v>
      </c>
      <c r="B23" s="20">
        <f>[19]Setembro!$G$5</f>
        <v>26</v>
      </c>
      <c r="C23" s="20">
        <f>[19]Setembro!$G$6</f>
        <v>31</v>
      </c>
      <c r="D23" s="20">
        <f>[19]Setembro!$G$7</f>
        <v>78</v>
      </c>
      <c r="E23" s="20">
        <f>[19]Setembro!$G$8</f>
        <v>47</v>
      </c>
      <c r="F23" s="20">
        <f>[19]Setembro!$G$9</f>
        <v>27</v>
      </c>
      <c r="G23" s="20">
        <f>[19]Setembro!$G$10</f>
        <v>20</v>
      </c>
      <c r="H23" s="20">
        <f>[19]Setembro!$G$11</f>
        <v>33</v>
      </c>
      <c r="I23" s="20">
        <f>[19]Setembro!$G$12</f>
        <v>28</v>
      </c>
      <c r="J23" s="20">
        <f>[19]Setembro!$G$13</f>
        <v>22</v>
      </c>
      <c r="K23" s="20">
        <f>[19]Setembro!$G$14</f>
        <v>15</v>
      </c>
      <c r="L23" s="20">
        <f>[19]Setembro!$G$15</f>
        <v>16</v>
      </c>
      <c r="M23" s="20">
        <f>[19]Setembro!$G$16</f>
        <v>18</v>
      </c>
      <c r="N23" s="20">
        <f>[19]Setembro!$G$17</f>
        <v>19</v>
      </c>
      <c r="O23" s="20">
        <f>[19]Setembro!$G$18</f>
        <v>28</v>
      </c>
      <c r="P23" s="20">
        <f>[19]Setembro!$G$19</f>
        <v>31</v>
      </c>
      <c r="Q23" s="20">
        <f>[19]Setembro!$G$20</f>
        <v>46</v>
      </c>
      <c r="R23" s="20">
        <f>[19]Setembro!$G$21</f>
        <v>57</v>
      </c>
      <c r="S23" s="20">
        <f>[19]Setembro!$G$22</f>
        <v>48</v>
      </c>
      <c r="T23" s="20">
        <f>[19]Setembro!$G$23</f>
        <v>35</v>
      </c>
      <c r="U23" s="20">
        <f>[19]Setembro!$G$24</f>
        <v>30</v>
      </c>
      <c r="V23" s="20">
        <f>[19]Setembro!$G$25</f>
        <v>30</v>
      </c>
      <c r="W23" s="20">
        <f>[19]Setembro!$G$26</f>
        <v>35</v>
      </c>
      <c r="X23" s="20">
        <f>[19]Setembro!$G$27</f>
        <v>71</v>
      </c>
      <c r="Y23" s="20">
        <f>[19]Setembro!$G$28</f>
        <v>27</v>
      </c>
      <c r="Z23" s="20">
        <f>[19]Setembro!$G$29</f>
        <v>25</v>
      </c>
      <c r="AA23" s="20">
        <f>[19]Setembro!$G$30</f>
        <v>20</v>
      </c>
      <c r="AB23" s="20">
        <f>[19]Setembro!$G$31</f>
        <v>23</v>
      </c>
      <c r="AC23" s="20">
        <f>[19]Setembro!$G$32</f>
        <v>28</v>
      </c>
      <c r="AD23" s="20">
        <f>[19]Setembro!$G$33</f>
        <v>30</v>
      </c>
      <c r="AE23" s="20">
        <f>[19]Setembro!$G$34</f>
        <v>45</v>
      </c>
      <c r="AF23" s="41">
        <f t="shared" si="5"/>
        <v>15</v>
      </c>
      <c r="AG23" s="37">
        <f t="shared" si="6"/>
        <v>32.966666666666669</v>
      </c>
    </row>
    <row r="24" spans="1:33" ht="17.100000000000001" customHeight="1" x14ac:dyDescent="0.2">
      <c r="A24" s="16" t="s">
        <v>14</v>
      </c>
      <c r="B24" s="20">
        <f>[20]Setembro!$G$5</f>
        <v>15</v>
      </c>
      <c r="C24" s="20">
        <f>[20]Setembro!$G$6</f>
        <v>14</v>
      </c>
      <c r="D24" s="20">
        <f>[20]Setembro!$G$7</f>
        <v>53</v>
      </c>
      <c r="E24" s="20">
        <f>[20]Setembro!$G$8</f>
        <v>36</v>
      </c>
      <c r="F24" s="20">
        <f>[20]Setembro!$G$9</f>
        <v>26</v>
      </c>
      <c r="G24" s="20">
        <f>[20]Setembro!$G$10</f>
        <v>23</v>
      </c>
      <c r="H24" s="20">
        <f>[20]Setembro!$G$11</f>
        <v>23</v>
      </c>
      <c r="I24" s="20">
        <f>[20]Setembro!$G$12</f>
        <v>19</v>
      </c>
      <c r="J24" s="20">
        <f>[20]Setembro!$G$13</f>
        <v>17</v>
      </c>
      <c r="K24" s="20">
        <f>[20]Setembro!$G$14</f>
        <v>15</v>
      </c>
      <c r="L24" s="20">
        <f>[20]Setembro!$G$15</f>
        <v>17</v>
      </c>
      <c r="M24" s="20">
        <f>[20]Setembro!$G$16</f>
        <v>14</v>
      </c>
      <c r="N24" s="20">
        <f>[20]Setembro!$G$17</f>
        <v>15</v>
      </c>
      <c r="O24" s="20">
        <f>[20]Setembro!$G$18</f>
        <v>15</v>
      </c>
      <c r="P24" s="20">
        <f>[20]Setembro!$G$19</f>
        <v>15</v>
      </c>
      <c r="Q24" s="20">
        <f>[20]Setembro!$G$20</f>
        <v>16</v>
      </c>
      <c r="R24" s="20">
        <f>[20]Setembro!$G$21</f>
        <v>43</v>
      </c>
      <c r="S24" s="20">
        <f>[20]Setembro!$G$22</f>
        <v>49</v>
      </c>
      <c r="T24" s="20">
        <f>[20]Setembro!$G$23</f>
        <v>41</v>
      </c>
      <c r="U24" s="20">
        <f>[20]Setembro!$G$24</f>
        <v>21</v>
      </c>
      <c r="V24" s="20">
        <f>[20]Setembro!$G$25</f>
        <v>24</v>
      </c>
      <c r="W24" s="20">
        <f>[20]Setembro!$G$26</f>
        <v>22</v>
      </c>
      <c r="X24" s="20">
        <f>[20]Setembro!$G$27</f>
        <v>33</v>
      </c>
      <c r="Y24" s="20">
        <f>[20]Setembro!$G$28</f>
        <v>53</v>
      </c>
      <c r="Z24" s="20">
        <f>[20]Setembro!$G$29</f>
        <v>18</v>
      </c>
      <c r="AA24" s="20">
        <f>[20]Setembro!$G$30</f>
        <v>24</v>
      </c>
      <c r="AB24" s="20">
        <f>[20]Setembro!$G$31</f>
        <v>21</v>
      </c>
      <c r="AC24" s="20">
        <f>[20]Setembro!$G$32</f>
        <v>18</v>
      </c>
      <c r="AD24" s="20">
        <f>[20]Setembro!$G$33</f>
        <v>36</v>
      </c>
      <c r="AE24" s="20">
        <f>[20]Setembro!$G$34</f>
        <v>50</v>
      </c>
      <c r="AF24" s="41">
        <f t="shared" si="5"/>
        <v>14</v>
      </c>
      <c r="AG24" s="37">
        <f t="shared" si="6"/>
        <v>26.2</v>
      </c>
    </row>
    <row r="25" spans="1:33" ht="17.100000000000001" customHeight="1" x14ac:dyDescent="0.2">
      <c r="A25" s="16" t="s">
        <v>15</v>
      </c>
      <c r="B25" s="20">
        <f>[21]Setembro!$G$5</f>
        <v>27</v>
      </c>
      <c r="C25" s="20">
        <f>[21]Setembro!$G$6</f>
        <v>58</v>
      </c>
      <c r="D25" s="20">
        <f>[21]Setembro!$G$7</f>
        <v>49</v>
      </c>
      <c r="E25" s="20">
        <f>[21]Setembro!$G$8</f>
        <v>40</v>
      </c>
      <c r="F25" s="20">
        <f>[21]Setembro!$G$9</f>
        <v>37</v>
      </c>
      <c r="G25" s="20">
        <f>[21]Setembro!$G$10</f>
        <v>23</v>
      </c>
      <c r="H25" s="20">
        <f>[21]Setembro!$G$11</f>
        <v>27</v>
      </c>
      <c r="I25" s="20">
        <f>[21]Setembro!$G$12</f>
        <v>35</v>
      </c>
      <c r="J25" s="20">
        <f>[21]Setembro!$G$13</f>
        <v>28</v>
      </c>
      <c r="K25" s="20">
        <f>[21]Setembro!$G$14</f>
        <v>16</v>
      </c>
      <c r="L25" s="20">
        <f>[21]Setembro!$G$15</f>
        <v>15</v>
      </c>
      <c r="M25" s="20">
        <f>[21]Setembro!$G$16</f>
        <v>16</v>
      </c>
      <c r="N25" s="20">
        <f>[21]Setembro!$G$17</f>
        <v>15</v>
      </c>
      <c r="O25" s="20">
        <f>[21]Setembro!$G$18</f>
        <v>14</v>
      </c>
      <c r="P25" s="20">
        <f>[21]Setembro!$G$19</f>
        <v>25</v>
      </c>
      <c r="Q25" s="20">
        <f>[21]Setembro!$G$20</f>
        <v>66</v>
      </c>
      <c r="R25" s="20">
        <f>[21]Setembro!$G$21</f>
        <v>70</v>
      </c>
      <c r="S25" s="20">
        <f>[21]Setembro!$G$22</f>
        <v>38</v>
      </c>
      <c r="T25" s="20">
        <f>[21]Setembro!$G$23</f>
        <v>36</v>
      </c>
      <c r="U25" s="20">
        <f>[21]Setembro!$G$24</f>
        <v>32</v>
      </c>
      <c r="V25" s="20">
        <f>[21]Setembro!$G$25</f>
        <v>25</v>
      </c>
      <c r="W25" s="20">
        <f>[21]Setembro!$G$26</f>
        <v>33</v>
      </c>
      <c r="X25" s="20">
        <f>[21]Setembro!$G$27</f>
        <v>82</v>
      </c>
      <c r="Y25" s="20">
        <f>[21]Setembro!$G$28</f>
        <v>26</v>
      </c>
      <c r="Z25" s="20">
        <f>[21]Setembro!$G$29</f>
        <v>22</v>
      </c>
      <c r="AA25" s="20">
        <f>[21]Setembro!$G$30</f>
        <v>28</v>
      </c>
      <c r="AB25" s="20">
        <f>[21]Setembro!$G$31</f>
        <v>26</v>
      </c>
      <c r="AC25" s="20">
        <f>[21]Setembro!$G$32</f>
        <v>30</v>
      </c>
      <c r="AD25" s="20">
        <f>[21]Setembro!$G$33</f>
        <v>52</v>
      </c>
      <c r="AE25" s="20">
        <f>[21]Setembro!$G$34</f>
        <v>76</v>
      </c>
      <c r="AF25" s="41">
        <f t="shared" si="5"/>
        <v>14</v>
      </c>
      <c r="AG25" s="37">
        <f t="shared" si="6"/>
        <v>35.56666666666667</v>
      </c>
    </row>
    <row r="26" spans="1:33" ht="17.100000000000001" customHeight="1" x14ac:dyDescent="0.2">
      <c r="A26" s="16" t="s">
        <v>16</v>
      </c>
      <c r="B26" s="20">
        <f>[22]Setembro!$G$5</f>
        <v>23</v>
      </c>
      <c r="C26" s="20">
        <f>[22]Setembro!$G$6</f>
        <v>37</v>
      </c>
      <c r="D26" s="20">
        <f>[22]Setembro!$G$7</f>
        <v>38</v>
      </c>
      <c r="E26" s="20">
        <f>[22]Setembro!$G$8</f>
        <v>35</v>
      </c>
      <c r="F26" s="20">
        <f>[22]Setembro!$G$9</f>
        <v>23</v>
      </c>
      <c r="G26" s="20">
        <f>[22]Setembro!$G$10</f>
        <v>17</v>
      </c>
      <c r="H26" s="20">
        <f>[22]Setembro!$G$11</f>
        <v>21</v>
      </c>
      <c r="I26" s="20">
        <f>[22]Setembro!$G$12</f>
        <v>30</v>
      </c>
      <c r="J26" s="20">
        <f>[22]Setembro!$G$13</f>
        <v>25</v>
      </c>
      <c r="K26" s="20">
        <f>[22]Setembro!$G$14</f>
        <v>13</v>
      </c>
      <c r="L26" s="20">
        <f>[22]Setembro!$G$15</f>
        <v>15</v>
      </c>
      <c r="M26" s="20">
        <f>[22]Setembro!$G$16</f>
        <v>18</v>
      </c>
      <c r="N26" s="20">
        <f>[22]Setembro!$G$17</f>
        <v>17</v>
      </c>
      <c r="O26" s="20">
        <f>[22]Setembro!$G$18</f>
        <v>31</v>
      </c>
      <c r="P26" s="20">
        <f>[22]Setembro!$G$19</f>
        <v>42</v>
      </c>
      <c r="Q26" s="20">
        <f>[22]Setembro!$G$20</f>
        <v>60</v>
      </c>
      <c r="R26" s="20">
        <f>[22]Setembro!$G$21</f>
        <v>50</v>
      </c>
      <c r="S26" s="20">
        <f>[22]Setembro!$G$22</f>
        <v>24</v>
      </c>
      <c r="T26" s="20">
        <f>[22]Setembro!$G$23</f>
        <v>27</v>
      </c>
      <c r="U26" s="20">
        <f>[22]Setembro!$G$24</f>
        <v>27</v>
      </c>
      <c r="V26" s="20">
        <f>[22]Setembro!$G$25</f>
        <v>19</v>
      </c>
      <c r="W26" s="20">
        <f>[22]Setembro!$G$26</f>
        <v>28</v>
      </c>
      <c r="X26" s="20">
        <f>[22]Setembro!$G$27</f>
        <v>48</v>
      </c>
      <c r="Y26" s="20">
        <f>[22]Setembro!$G$28</f>
        <v>16</v>
      </c>
      <c r="Z26" s="20">
        <f>[22]Setembro!$G$29</f>
        <v>15</v>
      </c>
      <c r="AA26" s="20">
        <f>[22]Setembro!$G$30</f>
        <v>15</v>
      </c>
      <c r="AB26" s="20">
        <f>[22]Setembro!$G$31</f>
        <v>20</v>
      </c>
      <c r="AC26" s="20">
        <f>[22]Setembro!$G$32</f>
        <v>21</v>
      </c>
      <c r="AD26" s="20">
        <f>[22]Setembro!$G$33</f>
        <v>34</v>
      </c>
      <c r="AE26" s="20">
        <f>[22]Setembro!$G$34</f>
        <v>51</v>
      </c>
      <c r="AF26" s="41">
        <f t="shared" si="5"/>
        <v>13</v>
      </c>
      <c r="AG26" s="37">
        <f t="shared" si="6"/>
        <v>28</v>
      </c>
    </row>
    <row r="27" spans="1:33" ht="17.100000000000001" customHeight="1" x14ac:dyDescent="0.2">
      <c r="A27" s="16" t="s">
        <v>17</v>
      </c>
      <c r="B27" s="20">
        <f>[23]Setembro!$G$5</f>
        <v>21</v>
      </c>
      <c r="C27" s="20">
        <f>[23]Setembro!$G$6</f>
        <v>69</v>
      </c>
      <c r="D27" s="20">
        <f>[23]Setembro!$G$7</f>
        <v>55</v>
      </c>
      <c r="E27" s="20">
        <f>[23]Setembro!$G$8</f>
        <v>42</v>
      </c>
      <c r="F27" s="20">
        <f>[23]Setembro!$G$9</f>
        <v>33</v>
      </c>
      <c r="G27" s="20">
        <f>[23]Setembro!$G$10</f>
        <v>27</v>
      </c>
      <c r="H27" s="20">
        <f>[23]Setembro!$G$11</f>
        <v>23</v>
      </c>
      <c r="I27" s="20">
        <f>[23]Setembro!$G$12</f>
        <v>28</v>
      </c>
      <c r="J27" s="20">
        <f>[23]Setembro!$G$13</f>
        <v>23</v>
      </c>
      <c r="K27" s="20">
        <f>[23]Setembro!$G$14</f>
        <v>14</v>
      </c>
      <c r="L27" s="20">
        <f>[23]Setembro!$G$15</f>
        <v>15</v>
      </c>
      <c r="M27" s="20">
        <f>[23]Setembro!$G$16</f>
        <v>18</v>
      </c>
      <c r="N27" s="20">
        <f>[23]Setembro!$G$17</f>
        <v>13</v>
      </c>
      <c r="O27" s="20">
        <f>[23]Setembro!$G$18</f>
        <v>13</v>
      </c>
      <c r="P27" s="20">
        <f>[23]Setembro!$G$19</f>
        <v>18</v>
      </c>
      <c r="Q27" s="20">
        <f>[23]Setembro!$G$20</f>
        <v>41</v>
      </c>
      <c r="R27" s="20">
        <f>[23]Setembro!$G$21</f>
        <v>64</v>
      </c>
      <c r="S27" s="20">
        <f>[23]Setembro!$G$22</f>
        <v>41</v>
      </c>
      <c r="T27" s="20">
        <f>[23]Setembro!$G$23</f>
        <v>40</v>
      </c>
      <c r="U27" s="20">
        <f>[23]Setembro!$G$24</f>
        <v>27</v>
      </c>
      <c r="V27" s="20">
        <f>[23]Setembro!$G$25</f>
        <v>28</v>
      </c>
      <c r="W27" s="20">
        <f>[23]Setembro!$G$26</f>
        <v>30</v>
      </c>
      <c r="X27" s="20">
        <f>[23]Setembro!$G$27</f>
        <v>72</v>
      </c>
      <c r="Y27" s="20">
        <f>[23]Setembro!$G$28</f>
        <v>23</v>
      </c>
      <c r="Z27" s="20">
        <f>[23]Setembro!$G$29</f>
        <v>23</v>
      </c>
      <c r="AA27" s="20">
        <f>[23]Setembro!$G$30</f>
        <v>25</v>
      </c>
      <c r="AB27" s="20">
        <f>[23]Setembro!$G$31</f>
        <v>41</v>
      </c>
      <c r="AC27" s="53" t="str">
        <f>[23]Setembro!$G$32</f>
        <v>*</v>
      </c>
      <c r="AD27" s="53" t="str">
        <f>[23]Setembro!$G$33</f>
        <v>*</v>
      </c>
      <c r="AE27" s="53" t="str">
        <f>[23]Setembro!$G$34</f>
        <v>*</v>
      </c>
      <c r="AF27" s="41">
        <f t="shared" si="5"/>
        <v>13</v>
      </c>
      <c r="AG27" s="37">
        <f t="shared" si="6"/>
        <v>32.111111111111114</v>
      </c>
    </row>
    <row r="28" spans="1:33" ht="17.100000000000001" customHeight="1" x14ac:dyDescent="0.2">
      <c r="A28" s="16" t="s">
        <v>18</v>
      </c>
      <c r="B28" s="20">
        <f>[24]Setembro!$G$5</f>
        <v>25</v>
      </c>
      <c r="C28" s="20">
        <f>[24]Setembro!$G$6</f>
        <v>34</v>
      </c>
      <c r="D28" s="53" t="str">
        <f>[24]Setembro!$G$7</f>
        <v>*</v>
      </c>
      <c r="E28" s="20">
        <f>[24]Setembro!$G$8</f>
        <v>44</v>
      </c>
      <c r="F28" s="20">
        <f>[24]Setembro!$G$9</f>
        <v>25</v>
      </c>
      <c r="G28" s="20">
        <f>[24]Setembro!$G$10</f>
        <v>28</v>
      </c>
      <c r="H28" s="20">
        <f>[24]Setembro!$G$11</f>
        <v>27</v>
      </c>
      <c r="I28" s="20">
        <f>[24]Setembro!$G$12</f>
        <v>22</v>
      </c>
      <c r="J28" s="20">
        <f>[24]Setembro!$G$13</f>
        <v>17</v>
      </c>
      <c r="K28" s="20">
        <f>[24]Setembro!$G$14</f>
        <v>14</v>
      </c>
      <c r="L28" s="20">
        <f>[24]Setembro!$G$15</f>
        <v>15</v>
      </c>
      <c r="M28" s="20">
        <f>[24]Setembro!$G$16</f>
        <v>15</v>
      </c>
      <c r="N28" s="20">
        <f>[24]Setembro!$G$17</f>
        <v>11</v>
      </c>
      <c r="O28" s="20">
        <f>[24]Setembro!$G$18</f>
        <v>14</v>
      </c>
      <c r="P28" s="20">
        <f>[24]Setembro!$G$19</f>
        <v>20</v>
      </c>
      <c r="Q28" s="20">
        <f>[24]Setembro!$G$20</f>
        <v>33</v>
      </c>
      <c r="R28" s="20">
        <f>[24]Setembro!$G$21</f>
        <v>76</v>
      </c>
      <c r="S28" s="57" t="s">
        <v>73</v>
      </c>
      <c r="T28" s="20">
        <f>[24]Setembro!$G$23</f>
        <v>35</v>
      </c>
      <c r="U28" s="20">
        <f>[24]Setembro!$G$24</f>
        <v>28</v>
      </c>
      <c r="V28" s="20">
        <f>[24]Setembro!$G$25</f>
        <v>29</v>
      </c>
      <c r="W28" s="20">
        <f>[24]Setembro!$G$26</f>
        <v>28</v>
      </c>
      <c r="X28" s="20">
        <f>[24]Setembro!$G$27</f>
        <v>56</v>
      </c>
      <c r="Y28" s="20">
        <f>[24]Setembro!$G$28</f>
        <v>37</v>
      </c>
      <c r="Z28" s="20">
        <f>[24]Setembro!$G$29</f>
        <v>15</v>
      </c>
      <c r="AA28" s="20">
        <f>[24]Setembro!$G$30</f>
        <v>20</v>
      </c>
      <c r="AB28" s="20">
        <f>[24]Setembro!$G$31</f>
        <v>18</v>
      </c>
      <c r="AC28" s="20">
        <f>[24]Setembro!$G$32</f>
        <v>20</v>
      </c>
      <c r="AD28" s="20">
        <f>[24]Setembro!$G$33</f>
        <v>44</v>
      </c>
      <c r="AE28" s="20">
        <f>[24]Setembro!$G$34</f>
        <v>72</v>
      </c>
      <c r="AF28" s="41">
        <f t="shared" si="5"/>
        <v>11</v>
      </c>
      <c r="AG28" s="37">
        <f t="shared" si="6"/>
        <v>29.357142857142858</v>
      </c>
    </row>
    <row r="29" spans="1:33" ht="17.100000000000001" customHeight="1" x14ac:dyDescent="0.2">
      <c r="A29" s="16" t="s">
        <v>19</v>
      </c>
      <c r="B29" s="20">
        <f>[25]Setembro!$G$5</f>
        <v>38</v>
      </c>
      <c r="C29" s="20">
        <f>[25]Setembro!$G$6</f>
        <v>64</v>
      </c>
      <c r="D29" s="20">
        <f>[25]Setembro!$G$7</f>
        <v>52</v>
      </c>
      <c r="E29" s="20">
        <f>[25]Setembro!$G$8</f>
        <v>36</v>
      </c>
      <c r="F29" s="20">
        <f>[25]Setembro!$G$9</f>
        <v>41</v>
      </c>
      <c r="G29" s="20">
        <f>[25]Setembro!$G$10</f>
        <v>29</v>
      </c>
      <c r="H29" s="20">
        <f>[25]Setembro!$G$11</f>
        <v>29</v>
      </c>
      <c r="I29" s="20">
        <f>[25]Setembro!$G$12</f>
        <v>35</v>
      </c>
      <c r="J29" s="20">
        <f>[25]Setembro!$G$13</f>
        <v>27</v>
      </c>
      <c r="K29" s="20">
        <f>[25]Setembro!$G$14</f>
        <v>22</v>
      </c>
      <c r="L29" s="20">
        <f>[25]Setembro!$G$15</f>
        <v>19</v>
      </c>
      <c r="M29" s="20">
        <f>[25]Setembro!$G$16</f>
        <v>16</v>
      </c>
      <c r="N29" s="20">
        <f>[25]Setembro!$G$17</f>
        <v>15</v>
      </c>
      <c r="O29" s="20">
        <f>[25]Setembro!$G$18</f>
        <v>15</v>
      </c>
      <c r="P29" s="20">
        <f>[25]Setembro!$G$19</f>
        <v>27</v>
      </c>
      <c r="Q29" s="20">
        <f>[25]Setembro!$G$20</f>
        <v>82</v>
      </c>
      <c r="R29" s="20">
        <f>[25]Setembro!$G$21</f>
        <v>59</v>
      </c>
      <c r="S29" s="20">
        <f>[25]Setembro!$G$22</f>
        <v>29</v>
      </c>
      <c r="T29" s="20">
        <f>[25]Setembro!$G$23</f>
        <v>32</v>
      </c>
      <c r="U29" s="20">
        <f>[25]Setembro!$G$24</f>
        <v>32</v>
      </c>
      <c r="V29" s="20">
        <f>[25]Setembro!$G$25</f>
        <v>24</v>
      </c>
      <c r="W29" s="20">
        <f>[25]Setembro!$G$26</f>
        <v>59</v>
      </c>
      <c r="X29" s="20">
        <f>[25]Setembro!$G$27</f>
        <v>83</v>
      </c>
      <c r="Y29" s="20">
        <f>[25]Setembro!$G$28</f>
        <v>31</v>
      </c>
      <c r="Z29" s="20">
        <f>[25]Setembro!$G$29</f>
        <v>31</v>
      </c>
      <c r="AA29" s="20">
        <f>[25]Setembro!$G$30</f>
        <v>28</v>
      </c>
      <c r="AB29" s="20">
        <f>[25]Setembro!$G$31</f>
        <v>30</v>
      </c>
      <c r="AC29" s="20">
        <f>[25]Setembro!$G$32</f>
        <v>40</v>
      </c>
      <c r="AD29" s="20">
        <f>[25]Setembro!$G$33</f>
        <v>58</v>
      </c>
      <c r="AE29" s="20">
        <f>[25]Setembro!$G$34</f>
        <v>78</v>
      </c>
      <c r="AF29" s="41">
        <f t="shared" si="5"/>
        <v>15</v>
      </c>
      <c r="AG29" s="37">
        <f t="shared" si="6"/>
        <v>38.700000000000003</v>
      </c>
    </row>
    <row r="30" spans="1:33" ht="17.100000000000001" customHeight="1" x14ac:dyDescent="0.2">
      <c r="A30" s="16" t="s">
        <v>31</v>
      </c>
      <c r="B30" s="20">
        <f>[26]Setembro!$G$5</f>
        <v>24</v>
      </c>
      <c r="C30" s="20">
        <f>[26]Setembro!$G$6</f>
        <v>42</v>
      </c>
      <c r="D30" s="20">
        <f>[26]Setembro!$G$7</f>
        <v>62</v>
      </c>
      <c r="E30" s="20">
        <f>[26]Setembro!$G$8</f>
        <v>39</v>
      </c>
      <c r="F30" s="20">
        <f>[26]Setembro!$G$9</f>
        <v>28</v>
      </c>
      <c r="G30" s="20">
        <f>[26]Setembro!$G$10</f>
        <v>22</v>
      </c>
      <c r="H30" s="20">
        <f>[26]Setembro!$G$11</f>
        <v>23</v>
      </c>
      <c r="I30" s="20">
        <f>[26]Setembro!$G$12</f>
        <v>26</v>
      </c>
      <c r="J30" s="20">
        <f>[26]Setembro!$G$13</f>
        <v>20</v>
      </c>
      <c r="K30" s="20">
        <f>[26]Setembro!$G$14</f>
        <v>14</v>
      </c>
      <c r="L30" s="20">
        <f>[26]Setembro!$G$15</f>
        <v>14</v>
      </c>
      <c r="M30" s="20">
        <f>[26]Setembro!$G$16</f>
        <v>16</v>
      </c>
      <c r="N30" s="20">
        <f>[26]Setembro!$G$17</f>
        <v>14</v>
      </c>
      <c r="O30" s="20">
        <f>[26]Setembro!$G$18</f>
        <v>13</v>
      </c>
      <c r="P30" s="20">
        <f>[26]Setembro!$G$19</f>
        <v>22</v>
      </c>
      <c r="Q30" s="20">
        <f>[26]Setembro!$G$20</f>
        <v>35</v>
      </c>
      <c r="R30" s="20">
        <f>[26]Setembro!$G$21</f>
        <v>65</v>
      </c>
      <c r="S30" s="20">
        <f>[26]Setembro!$G$22</f>
        <v>51</v>
      </c>
      <c r="T30" s="20">
        <f>[26]Setembro!$G$23</f>
        <v>40</v>
      </c>
      <c r="U30" s="20">
        <f>[26]Setembro!$G$24</f>
        <v>30</v>
      </c>
      <c r="V30" s="20">
        <f>[26]Setembro!$G$25</f>
        <v>31</v>
      </c>
      <c r="W30" s="20">
        <f>[26]Setembro!$G$26</f>
        <v>31</v>
      </c>
      <c r="X30" s="20">
        <f>[26]Setembro!$G$27</f>
        <v>75</v>
      </c>
      <c r="Y30" s="20">
        <f>[26]Setembro!$G$28</f>
        <v>22</v>
      </c>
      <c r="Z30" s="20">
        <f>[26]Setembro!$G$29</f>
        <v>22</v>
      </c>
      <c r="AA30" s="20">
        <f>[26]Setembro!$G$30</f>
        <v>25</v>
      </c>
      <c r="AB30" s="20">
        <f>[26]Setembro!$G$31</f>
        <v>23</v>
      </c>
      <c r="AC30" s="20">
        <f>[26]Setembro!$G$32</f>
        <v>26</v>
      </c>
      <c r="AD30" s="20">
        <f>[26]Setembro!$G$33</f>
        <v>43</v>
      </c>
      <c r="AE30" s="20">
        <f>[26]Setembro!$G$34</f>
        <v>58</v>
      </c>
      <c r="AF30" s="41">
        <f t="shared" si="5"/>
        <v>13</v>
      </c>
      <c r="AG30" s="37">
        <f t="shared" si="6"/>
        <v>31.866666666666667</v>
      </c>
    </row>
    <row r="31" spans="1:33" ht="17.100000000000001" customHeight="1" x14ac:dyDescent="0.2">
      <c r="A31" s="16" t="s">
        <v>52</v>
      </c>
      <c r="B31" s="20">
        <f>[27]Setembro!$G$5</f>
        <v>25</v>
      </c>
      <c r="C31" s="20">
        <f>[27]Setembro!$G$6</f>
        <v>28</v>
      </c>
      <c r="D31" s="20">
        <f>[27]Setembro!$G$7</f>
        <v>63</v>
      </c>
      <c r="E31" s="20">
        <f>[27]Setembro!$G$8</f>
        <v>43</v>
      </c>
      <c r="F31" s="20">
        <f>[27]Setembro!$G$9</f>
        <v>31</v>
      </c>
      <c r="G31" s="20">
        <f>[27]Setembro!$G$10</f>
        <v>28</v>
      </c>
      <c r="H31" s="20">
        <f>[27]Setembro!$G$11</f>
        <v>40</v>
      </c>
      <c r="I31" s="20">
        <f>[27]Setembro!$G$12</f>
        <v>20</v>
      </c>
      <c r="J31" s="20">
        <f>[27]Setembro!$G$13</f>
        <v>15</v>
      </c>
      <c r="K31" s="20">
        <f>[27]Setembro!$G$14</f>
        <v>15</v>
      </c>
      <c r="L31" s="20">
        <f>[27]Setembro!$G$15</f>
        <v>14</v>
      </c>
      <c r="M31" s="20">
        <f>[27]Setembro!$G$16</f>
        <v>14</v>
      </c>
      <c r="N31" s="20">
        <f>[27]Setembro!$G$17</f>
        <v>14</v>
      </c>
      <c r="O31" s="20">
        <f>[27]Setembro!$G$18</f>
        <v>13</v>
      </c>
      <c r="P31" s="20">
        <f>[27]Setembro!$G$19</f>
        <v>19</v>
      </c>
      <c r="Q31" s="20">
        <f>[27]Setembro!$G$20</f>
        <v>29</v>
      </c>
      <c r="R31" s="20">
        <f>[27]Setembro!$G$21</f>
        <v>51</v>
      </c>
      <c r="S31" s="20">
        <f>[27]Setembro!$G$22</f>
        <v>37</v>
      </c>
      <c r="T31" s="20">
        <f>[27]Setembro!$G$23</f>
        <v>34</v>
      </c>
      <c r="U31" s="20">
        <f>[27]Setembro!$G$24</f>
        <v>25</v>
      </c>
      <c r="V31" s="20">
        <f>[27]Setembro!$G$25</f>
        <v>29</v>
      </c>
      <c r="W31" s="20">
        <f>[27]Setembro!$G$26</f>
        <v>26</v>
      </c>
      <c r="X31" s="20">
        <f>[27]Setembro!$G$27</f>
        <v>44</v>
      </c>
      <c r="Y31" s="20">
        <f>[27]Setembro!$G$28</f>
        <v>52</v>
      </c>
      <c r="Z31" s="20">
        <f>[27]Setembro!$G$29</f>
        <v>20</v>
      </c>
      <c r="AA31" s="20">
        <f>[27]Setembro!$G$30</f>
        <v>18</v>
      </c>
      <c r="AB31" s="20">
        <f>[27]Setembro!$G$31</f>
        <v>18</v>
      </c>
      <c r="AC31" s="20">
        <f>[27]Setembro!$G$32</f>
        <v>21</v>
      </c>
      <c r="AD31" s="20">
        <f>[27]Setembro!$G$33</f>
        <v>37</v>
      </c>
      <c r="AE31" s="20">
        <f>[27]Setembro!$G$34</f>
        <v>57</v>
      </c>
      <c r="AF31" s="41">
        <f t="shared" ref="AF31" si="7">MIN(B31:AE31)</f>
        <v>13</v>
      </c>
      <c r="AG31" s="37">
        <f t="shared" ref="AG31" si="8">AVERAGE(B31:AE31)</f>
        <v>29.333333333333332</v>
      </c>
    </row>
    <row r="32" spans="1:33" ht="17.100000000000001" customHeight="1" x14ac:dyDescent="0.2">
      <c r="A32" s="16" t="s">
        <v>20</v>
      </c>
      <c r="B32" s="20">
        <f>[28]Setembro!$G$5</f>
        <v>17</v>
      </c>
      <c r="C32" s="20">
        <f>[28]Setembro!$G$6</f>
        <v>19</v>
      </c>
      <c r="D32" s="20">
        <f>[28]Setembro!$G$7</f>
        <v>54</v>
      </c>
      <c r="E32" s="20">
        <f>[28]Setembro!$G$8</f>
        <v>37</v>
      </c>
      <c r="F32" s="20">
        <f>[28]Setembro!$G$9</f>
        <v>29</v>
      </c>
      <c r="G32" s="20">
        <f>[28]Setembro!$G$10</f>
        <v>26</v>
      </c>
      <c r="H32" s="20">
        <f>[28]Setembro!$G$11</f>
        <v>18</v>
      </c>
      <c r="I32" s="20">
        <f>[28]Setembro!$G$12</f>
        <v>24</v>
      </c>
      <c r="J32" s="20">
        <f>[28]Setembro!$G$13</f>
        <v>18</v>
      </c>
      <c r="K32" s="20">
        <f>[28]Setembro!$G$14</f>
        <v>14</v>
      </c>
      <c r="L32" s="20">
        <f>[28]Setembro!$G$15</f>
        <v>18</v>
      </c>
      <c r="M32" s="20">
        <f>[28]Setembro!$G$16</f>
        <v>15</v>
      </c>
      <c r="N32" s="20">
        <f>[28]Setembro!$G$17</f>
        <v>14</v>
      </c>
      <c r="O32" s="20">
        <f>[28]Setembro!$G$18</f>
        <v>15</v>
      </c>
      <c r="P32" s="20">
        <f>[28]Setembro!$G$19</f>
        <v>18</v>
      </c>
      <c r="Q32" s="20">
        <f>[28]Setembro!$G$20</f>
        <v>19</v>
      </c>
      <c r="R32" s="20">
        <f>[28]Setembro!$G$21</f>
        <v>78</v>
      </c>
      <c r="S32" s="20">
        <f>[28]Setembro!$G$22</f>
        <v>53</v>
      </c>
      <c r="T32" s="20">
        <f>[28]Setembro!$G$23</f>
        <v>42</v>
      </c>
      <c r="U32" s="20">
        <f>[28]Setembro!$G$24</f>
        <v>24</v>
      </c>
      <c r="V32" s="20">
        <f>[28]Setembro!$G$25</f>
        <v>27</v>
      </c>
      <c r="W32" s="20">
        <f>[28]Setembro!$G$26</f>
        <v>23</v>
      </c>
      <c r="X32" s="20">
        <f>[28]Setembro!$G$27</f>
        <v>33</v>
      </c>
      <c r="Y32" s="20">
        <f>[28]Setembro!$G$28</f>
        <v>37</v>
      </c>
      <c r="Z32" s="20">
        <f>[28]Setembro!$G$29</f>
        <v>20</v>
      </c>
      <c r="AA32" s="20">
        <f>[28]Setembro!$G$30</f>
        <v>23</v>
      </c>
      <c r="AB32" s="20">
        <f>[28]Setembro!$G$31</f>
        <v>23</v>
      </c>
      <c r="AC32" s="20">
        <f>[28]Setembro!$G$32</f>
        <v>23</v>
      </c>
      <c r="AD32" s="20">
        <f>[28]Setembro!$G$33</f>
        <v>39</v>
      </c>
      <c r="AE32" s="20">
        <f>[28]Setembro!$G$34</f>
        <v>57</v>
      </c>
      <c r="AF32" s="41">
        <f>MIN(B32:AE32)</f>
        <v>14</v>
      </c>
      <c r="AG32" s="37">
        <f>AVERAGE(B32:AE32)</f>
        <v>28.566666666666666</v>
      </c>
    </row>
    <row r="33" spans="1:33" s="5" customFormat="1" ht="17.100000000000001" customHeight="1" x14ac:dyDescent="0.2">
      <c r="A33" s="31" t="s">
        <v>35</v>
      </c>
      <c r="B33" s="32">
        <f t="shared" ref="B33:AF33" si="9">MIN(B5:B32)</f>
        <v>15</v>
      </c>
      <c r="C33" s="32">
        <f t="shared" si="9"/>
        <v>14</v>
      </c>
      <c r="D33" s="32">
        <f t="shared" si="9"/>
        <v>37</v>
      </c>
      <c r="E33" s="32">
        <f t="shared" si="9"/>
        <v>30</v>
      </c>
      <c r="F33" s="32">
        <f t="shared" si="9"/>
        <v>19</v>
      </c>
      <c r="G33" s="32">
        <f t="shared" si="9"/>
        <v>17</v>
      </c>
      <c r="H33" s="32">
        <f t="shared" si="9"/>
        <v>18</v>
      </c>
      <c r="I33" s="32">
        <f t="shared" si="9"/>
        <v>17</v>
      </c>
      <c r="J33" s="32">
        <f t="shared" si="9"/>
        <v>9</v>
      </c>
      <c r="K33" s="32">
        <f t="shared" si="9"/>
        <v>13</v>
      </c>
      <c r="L33" s="32">
        <f t="shared" si="9"/>
        <v>13</v>
      </c>
      <c r="M33" s="32">
        <f t="shared" si="9"/>
        <v>14</v>
      </c>
      <c r="N33" s="32">
        <f t="shared" si="9"/>
        <v>11</v>
      </c>
      <c r="O33" s="32">
        <f t="shared" si="9"/>
        <v>12</v>
      </c>
      <c r="P33" s="32">
        <f t="shared" si="9"/>
        <v>15</v>
      </c>
      <c r="Q33" s="32">
        <f t="shared" si="9"/>
        <v>16</v>
      </c>
      <c r="R33" s="32">
        <f t="shared" si="9"/>
        <v>41</v>
      </c>
      <c r="S33" s="32">
        <f t="shared" si="9"/>
        <v>24</v>
      </c>
      <c r="T33" s="32">
        <f t="shared" si="9"/>
        <v>27</v>
      </c>
      <c r="U33" s="32">
        <f t="shared" si="9"/>
        <v>18</v>
      </c>
      <c r="V33" s="32">
        <f t="shared" si="9"/>
        <v>19</v>
      </c>
      <c r="W33" s="32">
        <f t="shared" si="9"/>
        <v>21</v>
      </c>
      <c r="X33" s="32">
        <f t="shared" si="9"/>
        <v>33</v>
      </c>
      <c r="Y33" s="32">
        <f t="shared" si="9"/>
        <v>16</v>
      </c>
      <c r="Z33" s="32">
        <f t="shared" si="9"/>
        <v>15</v>
      </c>
      <c r="AA33" s="32">
        <f t="shared" si="9"/>
        <v>15</v>
      </c>
      <c r="AB33" s="32">
        <f t="shared" si="9"/>
        <v>16</v>
      </c>
      <c r="AC33" s="32">
        <f t="shared" si="9"/>
        <v>16</v>
      </c>
      <c r="AD33" s="32">
        <f t="shared" si="9"/>
        <v>30</v>
      </c>
      <c r="AE33" s="32">
        <f t="shared" si="9"/>
        <v>34</v>
      </c>
      <c r="AF33" s="41">
        <f t="shared" si="9"/>
        <v>9</v>
      </c>
      <c r="AG33" s="40">
        <f>AVERAGE(AG5:AG32)</f>
        <v>31.103099017384746</v>
      </c>
    </row>
    <row r="35" spans="1:33" x14ac:dyDescent="0.2">
      <c r="C35" s="46"/>
      <c r="D35" s="46" t="s">
        <v>57</v>
      </c>
      <c r="E35" s="46"/>
      <c r="F35" s="46"/>
      <c r="G35" s="46"/>
      <c r="N35" s="2" t="s">
        <v>58</v>
      </c>
      <c r="Y35" s="2" t="s">
        <v>61</v>
      </c>
      <c r="AF35" s="56" t="s">
        <v>70</v>
      </c>
    </row>
    <row r="36" spans="1:33" x14ac:dyDescent="0.2">
      <c r="K36" s="47"/>
      <c r="L36" s="47"/>
      <c r="M36" s="47"/>
      <c r="N36" s="47" t="s">
        <v>59</v>
      </c>
      <c r="O36" s="47"/>
      <c r="P36" s="47"/>
      <c r="Q36" s="47"/>
      <c r="Y36" s="47" t="s">
        <v>62</v>
      </c>
      <c r="Z36" s="47"/>
      <c r="AA36" s="47"/>
    </row>
    <row r="37" spans="1:33" x14ac:dyDescent="0.2">
      <c r="A37" s="56"/>
    </row>
    <row r="41" spans="1:33" x14ac:dyDescent="0.2">
      <c r="AA41" s="2" t="s">
        <v>53</v>
      </c>
    </row>
    <row r="42" spans="1:33" x14ac:dyDescent="0.2">
      <c r="T42" s="2" t="s">
        <v>53</v>
      </c>
    </row>
  </sheetData>
  <mergeCells count="33"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activeCell="A37" sqref="A37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9" bestFit="1" customWidth="1"/>
  </cols>
  <sheetData>
    <row r="1" spans="1:32" ht="20.100000000000001" customHeight="1" x14ac:dyDescent="0.2">
      <c r="A1" s="60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32" s="4" customFormat="1" ht="20.100000000000001" customHeight="1" x14ac:dyDescent="0.2">
      <c r="A2" s="61" t="s">
        <v>21</v>
      </c>
      <c r="B2" s="59" t="s">
        <v>60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</row>
    <row r="3" spans="1:32" s="5" customFormat="1" ht="20.100000000000001" customHeight="1" x14ac:dyDescent="0.2">
      <c r="A3" s="61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34" t="s">
        <v>41</v>
      </c>
    </row>
    <row r="4" spans="1:32" s="5" customFormat="1" ht="20.100000000000001" customHeight="1" x14ac:dyDescent="0.2">
      <c r="A4" s="61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34" t="s">
        <v>39</v>
      </c>
    </row>
    <row r="5" spans="1:32" s="5" customFormat="1" ht="20.100000000000001" customHeight="1" x14ac:dyDescent="0.2">
      <c r="A5" s="16" t="s">
        <v>48</v>
      </c>
      <c r="B5" s="25">
        <f>[1]Setembro!$H$5</f>
        <v>15.48</v>
      </c>
      <c r="C5" s="25">
        <f>[1]Setembro!$H$6</f>
        <v>23.040000000000003</v>
      </c>
      <c r="D5" s="25">
        <f>[1]Setembro!$H$7</f>
        <v>15.48</v>
      </c>
      <c r="E5" s="25">
        <f>[1]Setembro!$H$8</f>
        <v>10.08</v>
      </c>
      <c r="F5" s="25">
        <f>[1]Setembro!$H$9</f>
        <v>17.28</v>
      </c>
      <c r="G5" s="25">
        <f>[1]Setembro!$H$10</f>
        <v>10.8</v>
      </c>
      <c r="H5" s="25">
        <f>[1]Setembro!$H$11</f>
        <v>13.32</v>
      </c>
      <c r="I5" s="25">
        <f>[1]Setembro!$H$12</f>
        <v>8.2799999999999994</v>
      </c>
      <c r="J5" s="25">
        <f>[1]Setembro!$H$13</f>
        <v>25.56</v>
      </c>
      <c r="K5" s="25">
        <f>[1]Setembro!$H$14</f>
        <v>10.08</v>
      </c>
      <c r="L5" s="25">
        <f>[1]Setembro!$H$15</f>
        <v>17.28</v>
      </c>
      <c r="M5" s="25">
        <f>[1]Setembro!$H$16</f>
        <v>20.88</v>
      </c>
      <c r="N5" s="25">
        <f>[1]Setembro!$H$17</f>
        <v>19.079999999999998</v>
      </c>
      <c r="O5" s="25">
        <f>[1]Setembro!$H$18</f>
        <v>16.2</v>
      </c>
      <c r="P5" s="25">
        <f>[1]Setembro!$H$19</f>
        <v>14.4</v>
      </c>
      <c r="Q5" s="25">
        <f>[1]Setembro!$H$20</f>
        <v>21.6</v>
      </c>
      <c r="R5" s="25">
        <f>[1]Setembro!$H$21</f>
        <v>16.559999999999999</v>
      </c>
      <c r="S5" s="25">
        <f>[1]Setembro!$H$22</f>
        <v>6.12</v>
      </c>
      <c r="T5" s="25">
        <f>[1]Setembro!$H$23</f>
        <v>11.16</v>
      </c>
      <c r="U5" s="25">
        <f>[1]Setembro!$H$24</f>
        <v>19.8</v>
      </c>
      <c r="V5" s="25">
        <f>[1]Setembro!$H$25</f>
        <v>15.48</v>
      </c>
      <c r="W5" s="25">
        <f>[1]Setembro!$H$26</f>
        <v>18.720000000000002</v>
      </c>
      <c r="X5" s="25">
        <f>[1]Setembro!$H$27</f>
        <v>15.120000000000001</v>
      </c>
      <c r="Y5" s="25">
        <f>[1]Setembro!$H$28</f>
        <v>17.28</v>
      </c>
      <c r="Z5" s="25">
        <f>[1]Setembro!$H$29</f>
        <v>11.520000000000001</v>
      </c>
      <c r="AA5" s="25">
        <f>[1]Setembro!$H$30</f>
        <v>12.6</v>
      </c>
      <c r="AB5" s="25">
        <f>[1]Setembro!$H$31</f>
        <v>11.879999999999999</v>
      </c>
      <c r="AC5" s="25">
        <f>[1]Setembro!$H$32</f>
        <v>10.44</v>
      </c>
      <c r="AD5" s="25">
        <f>[1]Setembro!$H$33</f>
        <v>15.120000000000001</v>
      </c>
      <c r="AE5" s="25">
        <f>[1]Setembro!$H$34</f>
        <v>14.04</v>
      </c>
      <c r="AF5" s="35">
        <f t="shared" ref="AF5:AF10" si="1">MAX(B5:AE5)</f>
        <v>25.56</v>
      </c>
    </row>
    <row r="6" spans="1:32" ht="17.100000000000001" customHeight="1" x14ac:dyDescent="0.2">
      <c r="A6" s="16" t="s">
        <v>0</v>
      </c>
      <c r="B6" s="18">
        <f>[2]Setembro!$H$5</f>
        <v>17.64</v>
      </c>
      <c r="C6" s="18">
        <f>[2]Setembro!$H$6</f>
        <v>16.920000000000002</v>
      </c>
      <c r="D6" s="18">
        <f>[2]Setembro!$H$7</f>
        <v>16.559999999999999</v>
      </c>
      <c r="E6" s="18">
        <f>[2]Setembro!$H$8</f>
        <v>16.2</v>
      </c>
      <c r="F6" s="18">
        <f>[2]Setembro!$H$9</f>
        <v>20.16</v>
      </c>
      <c r="G6" s="18">
        <f>[2]Setembro!$H$10</f>
        <v>15.840000000000002</v>
      </c>
      <c r="H6" s="18">
        <f>[2]Setembro!$H$11</f>
        <v>18.720000000000002</v>
      </c>
      <c r="I6" s="18">
        <f>[2]Setembro!$H$12</f>
        <v>21.6</v>
      </c>
      <c r="J6" s="18">
        <f>[2]Setembro!$H$13</f>
        <v>14.04</v>
      </c>
      <c r="K6" s="18">
        <f>[2]Setembro!$H$14</f>
        <v>24.840000000000003</v>
      </c>
      <c r="L6" s="18">
        <f>[2]Setembro!$H$15</f>
        <v>22.68</v>
      </c>
      <c r="M6" s="18">
        <f>[2]Setembro!$H$16</f>
        <v>18.720000000000002</v>
      </c>
      <c r="N6" s="18">
        <f>[2]Setembro!$H$17</f>
        <v>16.920000000000002</v>
      </c>
      <c r="O6" s="18">
        <f>[2]Setembro!$H$18</f>
        <v>19.079999999999998</v>
      </c>
      <c r="P6" s="18">
        <f>[2]Setembro!$H$19</f>
        <v>12.96</v>
      </c>
      <c r="Q6" s="18">
        <f>[2]Setembro!$H$20</f>
        <v>9.7200000000000006</v>
      </c>
      <c r="R6" s="18">
        <f>[2]Setembro!$H$21</f>
        <v>18.720000000000002</v>
      </c>
      <c r="S6" s="18">
        <f>[2]Setembro!$H$22</f>
        <v>15.840000000000002</v>
      </c>
      <c r="T6" s="18">
        <f>[2]Setembro!$H$23</f>
        <v>18</v>
      </c>
      <c r="U6" s="18">
        <f>[2]Setembro!$H$24</f>
        <v>28.08</v>
      </c>
      <c r="V6" s="18">
        <f>[2]Setembro!$H$25</f>
        <v>38.880000000000003</v>
      </c>
      <c r="W6" s="18">
        <f>[2]Setembro!$H$26</f>
        <v>32.04</v>
      </c>
      <c r="X6" s="18">
        <f>[2]Setembro!$H$27</f>
        <v>17.64</v>
      </c>
      <c r="Y6" s="18">
        <f>[2]Setembro!$H$28</f>
        <v>23.040000000000003</v>
      </c>
      <c r="Z6" s="18">
        <f>[2]Setembro!$H$29</f>
        <v>12.96</v>
      </c>
      <c r="AA6" s="18">
        <f>[2]Setembro!$H$30</f>
        <v>26.28</v>
      </c>
      <c r="AB6" s="18">
        <f>[2]Setembro!$H$31</f>
        <v>19.8</v>
      </c>
      <c r="AC6" s="18">
        <f>[2]Setembro!$H$32</f>
        <v>19.440000000000001</v>
      </c>
      <c r="AD6" s="18">
        <f>[2]Setembro!$H$33</f>
        <v>16.559999999999999</v>
      </c>
      <c r="AE6" s="18">
        <f>[2]Setembro!$H$34</f>
        <v>14.76</v>
      </c>
      <c r="AF6" s="36">
        <f t="shared" si="1"/>
        <v>38.880000000000003</v>
      </c>
    </row>
    <row r="7" spans="1:32" ht="17.100000000000001" customHeight="1" x14ac:dyDescent="0.2">
      <c r="A7" s="16" t="s">
        <v>1</v>
      </c>
      <c r="B7" s="18">
        <f>[3]Setembro!$H$5</f>
        <v>13.32</v>
      </c>
      <c r="C7" s="18">
        <f>[3]Setembro!$H$6</f>
        <v>16.2</v>
      </c>
      <c r="D7" s="18">
        <f>[3]Setembro!$H$7</f>
        <v>13.68</v>
      </c>
      <c r="E7" s="18">
        <f>[3]Setembro!$H$8</f>
        <v>6.84</v>
      </c>
      <c r="F7" s="18">
        <f>[3]Setembro!$H$9</f>
        <v>12.96</v>
      </c>
      <c r="G7" s="18">
        <f>[3]Setembro!$H$10</f>
        <v>12.6</v>
      </c>
      <c r="H7" s="18">
        <f>[3]Setembro!$H$11</f>
        <v>17.28</v>
      </c>
      <c r="I7" s="18">
        <f>[3]Setembro!$H$12</f>
        <v>12.96</v>
      </c>
      <c r="J7" s="18">
        <f>[3]Setembro!$H$13</f>
        <v>15.48</v>
      </c>
      <c r="K7" s="18">
        <f>[3]Setembro!$H$14</f>
        <v>14.76</v>
      </c>
      <c r="L7" s="18">
        <f>[3]Setembro!$H$15</f>
        <v>18.720000000000002</v>
      </c>
      <c r="M7" s="18">
        <f>[3]Setembro!$H$16</f>
        <v>16.2</v>
      </c>
      <c r="N7" s="18">
        <f>[3]Setembro!$H$17</f>
        <v>13.32</v>
      </c>
      <c r="O7" s="18">
        <f>[3]Setembro!$H$18</f>
        <v>15.120000000000001</v>
      </c>
      <c r="P7" s="18">
        <f>[3]Setembro!$H$19</f>
        <v>7.9200000000000008</v>
      </c>
      <c r="Q7" s="18">
        <f>[3]Setembro!$H$20</f>
        <v>14.4</v>
      </c>
      <c r="R7" s="18">
        <f>[3]Setembro!$H$21</f>
        <v>12.6</v>
      </c>
      <c r="S7" s="18">
        <f>[3]Setembro!$H$22</f>
        <v>12.24</v>
      </c>
      <c r="T7" s="18">
        <f>[3]Setembro!$H$23</f>
        <v>14.04</v>
      </c>
      <c r="U7" s="18">
        <f>[3]Setembro!$H$24</f>
        <v>18.720000000000002</v>
      </c>
      <c r="V7" s="18">
        <f>[3]Setembro!$H$25</f>
        <v>19.440000000000001</v>
      </c>
      <c r="W7" s="18">
        <f>[3]Setembro!$H$26</f>
        <v>20.88</v>
      </c>
      <c r="X7" s="18">
        <f>[3]Setembro!$H$27</f>
        <v>11.879999999999999</v>
      </c>
      <c r="Y7" s="18">
        <f>[3]Setembro!$H$28</f>
        <v>16.559999999999999</v>
      </c>
      <c r="Z7" s="18">
        <f>[3]Setembro!$H$29</f>
        <v>17.64</v>
      </c>
      <c r="AA7" s="18">
        <f>[3]Setembro!$H$30</f>
        <v>18.36</v>
      </c>
      <c r="AB7" s="18">
        <f>[3]Setembro!$H$31</f>
        <v>14.76</v>
      </c>
      <c r="AC7" s="18">
        <f>[3]Setembro!$H$32</f>
        <v>13.32</v>
      </c>
      <c r="AD7" s="18">
        <f>[3]Setembro!$H$33</f>
        <v>14.76</v>
      </c>
      <c r="AE7" s="18">
        <f>[3]Setembro!$H$34</f>
        <v>12.96</v>
      </c>
      <c r="AF7" s="36">
        <f t="shared" si="1"/>
        <v>20.88</v>
      </c>
    </row>
    <row r="8" spans="1:32" ht="17.100000000000001" customHeight="1" x14ac:dyDescent="0.2">
      <c r="A8" s="16" t="s">
        <v>55</v>
      </c>
      <c r="B8" s="18">
        <f>[4]Setembro!$H$5</f>
        <v>41.04</v>
      </c>
      <c r="C8" s="18">
        <f>[4]Setembro!$H$6</f>
        <v>30.96</v>
      </c>
      <c r="D8" s="18">
        <f>[4]Setembro!$H$7</f>
        <v>38.519999999999996</v>
      </c>
      <c r="E8" s="18">
        <f>[4]Setembro!$H$8</f>
        <v>26.28</v>
      </c>
      <c r="F8" s="18">
        <f>[4]Setembro!$H$9</f>
        <v>24.840000000000003</v>
      </c>
      <c r="G8" s="18">
        <f>[4]Setembro!$H$10</f>
        <v>27</v>
      </c>
      <c r="H8" s="18">
        <f>[4]Setembro!$H$11</f>
        <v>29.16</v>
      </c>
      <c r="I8" s="18">
        <f>[4]Setembro!$H$12</f>
        <v>19.440000000000001</v>
      </c>
      <c r="J8" s="18">
        <f>[4]Setembro!$H$13</f>
        <v>22.32</v>
      </c>
      <c r="K8" s="18">
        <f>[4]Setembro!$H$14</f>
        <v>18.36</v>
      </c>
      <c r="L8" s="18">
        <f>[4]Setembro!$H$15</f>
        <v>21.96</v>
      </c>
      <c r="M8" s="18">
        <f>[4]Setembro!$H$16</f>
        <v>25.56</v>
      </c>
      <c r="N8" s="18">
        <f>[4]Setembro!$H$17</f>
        <v>21.6</v>
      </c>
      <c r="O8" s="18">
        <f>[4]Setembro!$H$18</f>
        <v>22.32</v>
      </c>
      <c r="P8" s="18">
        <f>[4]Setembro!$H$19</f>
        <v>19.440000000000001</v>
      </c>
      <c r="Q8" s="18">
        <f>[4]Setembro!$H$20</f>
        <v>25.2</v>
      </c>
      <c r="R8" s="18">
        <f>[4]Setembro!$H$21</f>
        <v>29.52</v>
      </c>
      <c r="S8" s="18">
        <f>[4]Setembro!$H$22</f>
        <v>17.28</v>
      </c>
      <c r="T8" s="18">
        <f>[4]Setembro!$H$23</f>
        <v>15.840000000000002</v>
      </c>
      <c r="U8" s="18">
        <f>[4]Setembro!$H$24</f>
        <v>21.6</v>
      </c>
      <c r="V8" s="18">
        <f>[4]Setembro!$H$25</f>
        <v>20.52</v>
      </c>
      <c r="W8" s="18">
        <f>[4]Setembro!$H$26</f>
        <v>32.76</v>
      </c>
      <c r="X8" s="18">
        <f>[4]Setembro!$H$27</f>
        <v>23.400000000000002</v>
      </c>
      <c r="Y8" s="18">
        <f>[4]Setembro!$H$28</f>
        <v>26.64</v>
      </c>
      <c r="Z8" s="18">
        <f>[4]Setembro!$H$29</f>
        <v>20.16</v>
      </c>
      <c r="AA8" s="18">
        <f>[4]Setembro!$H$30</f>
        <v>26.64</v>
      </c>
      <c r="AB8" s="18">
        <f>[4]Setembro!$H$31</f>
        <v>24.12</v>
      </c>
      <c r="AC8" s="18">
        <f>[4]Setembro!$H$32</f>
        <v>25.2</v>
      </c>
      <c r="AD8" s="18">
        <f>[4]Setembro!$H$33</f>
        <v>30.96</v>
      </c>
      <c r="AE8" s="18">
        <f>[4]Setembro!$H$34</f>
        <v>32.4</v>
      </c>
      <c r="AF8" s="36">
        <f t="shared" si="1"/>
        <v>41.04</v>
      </c>
    </row>
    <row r="9" spans="1:32" ht="17.100000000000001" customHeight="1" x14ac:dyDescent="0.2">
      <c r="A9" s="16" t="s">
        <v>49</v>
      </c>
      <c r="B9" s="18">
        <f>[5]Setembro!$H$5</f>
        <v>16.559999999999999</v>
      </c>
      <c r="C9" s="18">
        <f>[5]Setembro!$H$6</f>
        <v>20.16</v>
      </c>
      <c r="D9" s="18">
        <f>[5]Setembro!$H$7</f>
        <v>12.96</v>
      </c>
      <c r="E9" s="18">
        <f>[5]Setembro!$H$8</f>
        <v>11.16</v>
      </c>
      <c r="F9" s="18">
        <f>[5]Setembro!$H$9</f>
        <v>12.96</v>
      </c>
      <c r="G9" s="18">
        <f>[5]Setembro!$H$10</f>
        <v>11.520000000000001</v>
      </c>
      <c r="H9" s="18">
        <f>[5]Setembro!$H$11</f>
        <v>15.48</v>
      </c>
      <c r="I9" s="18">
        <f>[5]Setembro!$H$12</f>
        <v>15.48</v>
      </c>
      <c r="J9" s="18">
        <f>[5]Setembro!$H$13</f>
        <v>10.8</v>
      </c>
      <c r="K9" s="18">
        <f>[5]Setembro!$H$14</f>
        <v>12.96</v>
      </c>
      <c r="L9" s="18">
        <f>[5]Setembro!$H$15</f>
        <v>12.96</v>
      </c>
      <c r="M9" s="18">
        <f>[5]Setembro!$H$16</f>
        <v>13.32</v>
      </c>
      <c r="N9" s="18">
        <f>[5]Setembro!$H$17</f>
        <v>12.24</v>
      </c>
      <c r="O9" s="18">
        <f>[5]Setembro!$H$18</f>
        <v>15.840000000000002</v>
      </c>
      <c r="P9" s="18">
        <f>[5]Setembro!$H$19</f>
        <v>10.08</v>
      </c>
      <c r="Q9" s="18">
        <f>[5]Setembro!$H$20</f>
        <v>14.4</v>
      </c>
      <c r="R9" s="18">
        <f>[5]Setembro!$H$21</f>
        <v>20.16</v>
      </c>
      <c r="S9" s="18">
        <f>[5]Setembro!$H$22</f>
        <v>11.879999999999999</v>
      </c>
      <c r="T9" s="18">
        <f>[5]Setembro!$H$23</f>
        <v>7.9200000000000008</v>
      </c>
      <c r="U9" s="18">
        <f>[5]Setembro!$H$24</f>
        <v>14.04</v>
      </c>
      <c r="V9" s="18">
        <f>[5]Setembro!$H$25</f>
        <v>27</v>
      </c>
      <c r="W9" s="18">
        <f>[5]Setembro!$H$26</f>
        <v>25.56</v>
      </c>
      <c r="X9" s="18">
        <f>[5]Setembro!$H$27</f>
        <v>18.720000000000002</v>
      </c>
      <c r="Y9" s="18">
        <f>[5]Setembro!$H$28</f>
        <v>22.32</v>
      </c>
      <c r="Z9" s="18">
        <f>[5]Setembro!$H$29</f>
        <v>11.520000000000001</v>
      </c>
      <c r="AA9" s="18">
        <f>[5]Setembro!$H$30</f>
        <v>9.7200000000000006</v>
      </c>
      <c r="AB9" s="18">
        <f>[5]Setembro!$H$31</f>
        <v>13.32</v>
      </c>
      <c r="AC9" s="18">
        <f>[5]Setembro!$H$32</f>
        <v>14.04</v>
      </c>
      <c r="AD9" s="18">
        <f>[5]Setembro!$H$33</f>
        <v>12.6</v>
      </c>
      <c r="AE9" s="18">
        <f>[5]Setembro!$H$34</f>
        <v>19.8</v>
      </c>
      <c r="AF9" s="36">
        <f t="shared" si="1"/>
        <v>27</v>
      </c>
    </row>
    <row r="10" spans="1:32" ht="17.100000000000001" customHeight="1" x14ac:dyDescent="0.2">
      <c r="A10" s="16" t="s">
        <v>2</v>
      </c>
      <c r="B10" s="18">
        <f>[6]Setembro!$H$5</f>
        <v>19.079999999999998</v>
      </c>
      <c r="C10" s="18">
        <f>[6]Setembro!$H$6</f>
        <v>31.319999999999997</v>
      </c>
      <c r="D10" s="18">
        <f>[6]Setembro!$H$7</f>
        <v>25.2</v>
      </c>
      <c r="E10" s="18">
        <f>[6]Setembro!$H$8</f>
        <v>9.7200000000000006</v>
      </c>
      <c r="F10" s="18">
        <f>[6]Setembro!$H$9</f>
        <v>35.64</v>
      </c>
      <c r="G10" s="18">
        <f>[6]Setembro!$H$10</f>
        <v>29.16</v>
      </c>
      <c r="H10" s="18">
        <f>[6]Setembro!$H$11</f>
        <v>25.92</v>
      </c>
      <c r="I10" s="18">
        <f>[6]Setembro!$H$12</f>
        <v>17.28</v>
      </c>
      <c r="J10" s="18">
        <f>[6]Setembro!$H$13</f>
        <v>23.759999999999998</v>
      </c>
      <c r="K10" s="18">
        <f>[6]Setembro!$H$14</f>
        <v>30.6</v>
      </c>
      <c r="L10" s="18">
        <f>[6]Setembro!$H$15</f>
        <v>21.6</v>
      </c>
      <c r="M10" s="18">
        <f>[6]Setembro!$H$16</f>
        <v>28.08</v>
      </c>
      <c r="N10" s="18">
        <f>[6]Setembro!$H$17</f>
        <v>20.16</v>
      </c>
      <c r="O10" s="18">
        <f>[6]Setembro!$H$18</f>
        <v>24.12</v>
      </c>
      <c r="P10" s="18">
        <f>[6]Setembro!$H$19</f>
        <v>17.64</v>
      </c>
      <c r="Q10" s="18">
        <f>[6]Setembro!$H$20</f>
        <v>22.68</v>
      </c>
      <c r="R10" s="18">
        <f>[6]Setembro!$H$21</f>
        <v>23.759999999999998</v>
      </c>
      <c r="S10" s="18">
        <f>[6]Setembro!$H$22</f>
        <v>20.16</v>
      </c>
      <c r="T10" s="18">
        <f>[6]Setembro!$H$23</f>
        <v>18.36</v>
      </c>
      <c r="U10" s="18">
        <f>[6]Setembro!$H$24</f>
        <v>25.92</v>
      </c>
      <c r="V10" s="18">
        <f>[6]Setembro!$H$25</f>
        <v>24.840000000000003</v>
      </c>
      <c r="W10" s="18">
        <f>[6]Setembro!$H$26</f>
        <v>30.6</v>
      </c>
      <c r="X10" s="18">
        <f>[6]Setembro!$H$27</f>
        <v>25.2</v>
      </c>
      <c r="Y10" s="18">
        <f>[6]Setembro!$H$28</f>
        <v>26.64</v>
      </c>
      <c r="Z10" s="18">
        <f>[6]Setembro!$H$29</f>
        <v>21.240000000000002</v>
      </c>
      <c r="AA10" s="18">
        <f>[6]Setembro!$H$30</f>
        <v>30.96</v>
      </c>
      <c r="AB10" s="18">
        <f>[6]Setembro!$H$31</f>
        <v>31.319999999999997</v>
      </c>
      <c r="AC10" s="18">
        <f>[6]Setembro!$H$32</f>
        <v>27</v>
      </c>
      <c r="AD10" s="18">
        <f>[6]Setembro!$H$33</f>
        <v>28.8</v>
      </c>
      <c r="AE10" s="18">
        <f>[6]Setembro!$H$34</f>
        <v>23.040000000000003</v>
      </c>
      <c r="AF10" s="36">
        <f t="shared" si="1"/>
        <v>35.64</v>
      </c>
    </row>
    <row r="11" spans="1:32" ht="17.100000000000001" customHeight="1" x14ac:dyDescent="0.2">
      <c r="A11" s="16" t="s">
        <v>3</v>
      </c>
      <c r="B11" s="18">
        <f>[7]Setembro!$H$5</f>
        <v>9.7200000000000006</v>
      </c>
      <c r="C11" s="18">
        <f>[7]Setembro!$H$6</f>
        <v>19.440000000000001</v>
      </c>
      <c r="D11" s="18">
        <f>[7]Setembro!$H$7</f>
        <v>18.720000000000002</v>
      </c>
      <c r="E11" s="18">
        <f>[7]Setembro!$H$8</f>
        <v>13.32</v>
      </c>
      <c r="F11" s="18">
        <f>[7]Setembro!$H$9</f>
        <v>19.8</v>
      </c>
      <c r="G11" s="18">
        <f>[7]Setembro!$H$10</f>
        <v>15.48</v>
      </c>
      <c r="H11" s="18">
        <f>[7]Setembro!$H$11</f>
        <v>15.48</v>
      </c>
      <c r="I11" s="18">
        <f>[7]Setembro!$H$12</f>
        <v>15.48</v>
      </c>
      <c r="J11" s="18">
        <f>[7]Setembro!$H$13</f>
        <v>16.559999999999999</v>
      </c>
      <c r="K11" s="18">
        <f>[7]Setembro!$H$14</f>
        <v>16.920000000000002</v>
      </c>
      <c r="L11" s="18">
        <f>[7]Setembro!$H$15</f>
        <v>18.720000000000002</v>
      </c>
      <c r="M11" s="18">
        <f>[7]Setembro!$H$16</f>
        <v>16.920000000000002</v>
      </c>
      <c r="N11" s="18">
        <f>[7]Setembro!$H$17</f>
        <v>17.28</v>
      </c>
      <c r="O11" s="18">
        <f>[7]Setembro!$H$18</f>
        <v>14.76</v>
      </c>
      <c r="P11" s="18">
        <f>[7]Setembro!$H$19</f>
        <v>12.24</v>
      </c>
      <c r="Q11" s="18">
        <f>[7]Setembro!$H$20</f>
        <v>18.36</v>
      </c>
      <c r="R11" s="18">
        <f>[7]Setembro!$H$21</f>
        <v>19.440000000000001</v>
      </c>
      <c r="S11" s="18">
        <f>[7]Setembro!$H$22</f>
        <v>12.24</v>
      </c>
      <c r="T11" s="18">
        <f>[7]Setembro!$H$23</f>
        <v>16.559999999999999</v>
      </c>
      <c r="U11" s="18">
        <f>[7]Setembro!$H$24</f>
        <v>21.6</v>
      </c>
      <c r="V11" s="18">
        <f>[7]Setembro!$H$25</f>
        <v>24.12</v>
      </c>
      <c r="W11" s="18">
        <f>[7]Setembro!$H$26</f>
        <v>20.16</v>
      </c>
      <c r="X11" s="18">
        <f>[7]Setembro!$H$27</f>
        <v>34.200000000000003</v>
      </c>
      <c r="Y11" s="18">
        <f>[7]Setembro!$H$28</f>
        <v>15.120000000000001</v>
      </c>
      <c r="Z11" s="18">
        <f>[7]Setembro!$H$29</f>
        <v>5.04</v>
      </c>
      <c r="AA11" s="18">
        <f>[7]Setembro!$H$30</f>
        <v>14.76</v>
      </c>
      <c r="AB11" s="18">
        <f>[7]Setembro!$H$31</f>
        <v>12.96</v>
      </c>
      <c r="AC11" s="18">
        <f>[7]Setembro!$H$32</f>
        <v>9.7200000000000006</v>
      </c>
      <c r="AD11" s="18">
        <f>[7]Setembro!$H$33</f>
        <v>16.559999999999999</v>
      </c>
      <c r="AE11" s="18">
        <f>[7]Setembro!$H$34</f>
        <v>9.7200000000000006</v>
      </c>
      <c r="AF11" s="36">
        <f>MAX(B11:AE11)</f>
        <v>34.200000000000003</v>
      </c>
    </row>
    <row r="12" spans="1:32" ht="17.100000000000001" customHeight="1" x14ac:dyDescent="0.2">
      <c r="A12" s="16" t="s">
        <v>4</v>
      </c>
      <c r="B12" s="18">
        <f>[8]Setembro!$H$5</f>
        <v>18.720000000000002</v>
      </c>
      <c r="C12" s="18">
        <f>[8]Setembro!$H$6</f>
        <v>17.28</v>
      </c>
      <c r="D12" s="18">
        <f>[8]Setembro!$H$7</f>
        <v>20.16</v>
      </c>
      <c r="E12" s="18">
        <f>[8]Setembro!$H$8</f>
        <v>16.559999999999999</v>
      </c>
      <c r="F12" s="18">
        <f>[8]Setembro!$H$9</f>
        <v>25.2</v>
      </c>
      <c r="G12" s="18">
        <f>[8]Setembro!$H$10</f>
        <v>25.92</v>
      </c>
      <c r="H12" s="18">
        <f>[8]Setembro!$H$11</f>
        <v>20.16</v>
      </c>
      <c r="I12" s="18">
        <f>[8]Setembro!$H$12</f>
        <v>22.68</v>
      </c>
      <c r="J12" s="18">
        <f>[8]Setembro!$H$13</f>
        <v>22.32</v>
      </c>
      <c r="K12" s="18">
        <f>[8]Setembro!$H$14</f>
        <v>19.440000000000001</v>
      </c>
      <c r="L12" s="18">
        <f>[8]Setembro!$H$15</f>
        <v>24.840000000000003</v>
      </c>
      <c r="M12" s="18">
        <f>[8]Setembro!$H$16</f>
        <v>23.040000000000003</v>
      </c>
      <c r="N12" s="18">
        <f>[8]Setembro!$H$17</f>
        <v>20.52</v>
      </c>
      <c r="O12" s="18">
        <f>[8]Setembro!$H$18</f>
        <v>19.440000000000001</v>
      </c>
      <c r="P12" s="18">
        <f>[8]Setembro!$H$19</f>
        <v>14.76</v>
      </c>
      <c r="Q12" s="18">
        <f>[8]Setembro!$H$20</f>
        <v>26.28</v>
      </c>
      <c r="R12" s="18">
        <f>[8]Setembro!$H$21</f>
        <v>23.400000000000002</v>
      </c>
      <c r="S12" s="18">
        <f>[8]Setembro!$H$22</f>
        <v>11.16</v>
      </c>
      <c r="T12" s="18">
        <f>[8]Setembro!$H$23</f>
        <v>19.440000000000001</v>
      </c>
      <c r="U12" s="18">
        <f>[8]Setembro!$H$24</f>
        <v>26.28</v>
      </c>
      <c r="V12" s="18">
        <f>[8]Setembro!$H$25</f>
        <v>29.880000000000003</v>
      </c>
      <c r="W12" s="18">
        <f>[8]Setembro!$H$26</f>
        <v>32.4</v>
      </c>
      <c r="X12" s="18">
        <f>[8]Setembro!$H$27</f>
        <v>14.4</v>
      </c>
      <c r="Y12" s="18">
        <f>[8]Setembro!$H$28</f>
        <v>18.36</v>
      </c>
      <c r="Z12" s="18">
        <f>[8]Setembro!$H$29</f>
        <v>10.08</v>
      </c>
      <c r="AA12" s="18">
        <f>[8]Setembro!$H$30</f>
        <v>18.36</v>
      </c>
      <c r="AB12" s="18">
        <f>[8]Setembro!$H$31</f>
        <v>18.720000000000002</v>
      </c>
      <c r="AC12" s="18">
        <f>[8]Setembro!$H$32</f>
        <v>18</v>
      </c>
      <c r="AD12" s="18">
        <f>[8]Setembro!$H$33</f>
        <v>18.720000000000002</v>
      </c>
      <c r="AE12" s="18">
        <f>[8]Setembro!$H$34</f>
        <v>23.759999999999998</v>
      </c>
      <c r="AF12" s="36">
        <f>MAX(B12:AE12)</f>
        <v>32.4</v>
      </c>
    </row>
    <row r="13" spans="1:32" ht="17.100000000000001" customHeight="1" x14ac:dyDescent="0.2">
      <c r="A13" s="16" t="s">
        <v>5</v>
      </c>
      <c r="B13" s="18">
        <f>[9]Setembro!$H$5</f>
        <v>11.520000000000001</v>
      </c>
      <c r="C13" s="18">
        <f>[9]Setembro!$H$6</f>
        <v>19.8</v>
      </c>
      <c r="D13" s="18">
        <f>[9]Setembro!$H$7</f>
        <v>17.64</v>
      </c>
      <c r="E13" s="18">
        <f>[9]Setembro!$H$8</f>
        <v>8.2799999999999994</v>
      </c>
      <c r="F13" s="18">
        <f>[9]Setembro!$H$9</f>
        <v>12.6</v>
      </c>
      <c r="G13" s="18">
        <f>[9]Setembro!$H$10</f>
        <v>14.4</v>
      </c>
      <c r="H13" s="18">
        <f>[9]Setembro!$H$11</f>
        <v>13.32</v>
      </c>
      <c r="I13" s="18">
        <f>[9]Setembro!$H$12</f>
        <v>12.6</v>
      </c>
      <c r="J13" s="18">
        <f>[9]Setembro!$H$13</f>
        <v>10.44</v>
      </c>
      <c r="K13" s="18">
        <f>[9]Setembro!$H$14</f>
        <v>18.36</v>
      </c>
      <c r="L13" s="18">
        <f>[9]Setembro!$H$15</f>
        <v>15.48</v>
      </c>
      <c r="M13" s="18">
        <f>[9]Setembro!$H$16</f>
        <v>12.96</v>
      </c>
      <c r="N13" s="18">
        <f>[9]Setembro!$H$17</f>
        <v>10.08</v>
      </c>
      <c r="O13" s="18">
        <f>[9]Setembro!$H$18</f>
        <v>19.440000000000001</v>
      </c>
      <c r="P13" s="18">
        <f>[9]Setembro!$H$19</f>
        <v>16.920000000000002</v>
      </c>
      <c r="Q13" s="18">
        <f>[9]Setembro!$H$20</f>
        <v>17.64</v>
      </c>
      <c r="R13" s="18">
        <f>[9]Setembro!$H$21</f>
        <v>23.400000000000002</v>
      </c>
      <c r="S13" s="18">
        <f>[9]Setembro!$H$22</f>
        <v>12.24</v>
      </c>
      <c r="T13" s="18">
        <f>[9]Setembro!$H$23</f>
        <v>9.3600000000000012</v>
      </c>
      <c r="U13" s="18">
        <f>[9]Setembro!$H$24</f>
        <v>11.879999999999999</v>
      </c>
      <c r="V13" s="18">
        <f>[9]Setembro!$H$25</f>
        <v>19.8</v>
      </c>
      <c r="W13" s="18">
        <f>[9]Setembro!$H$26</f>
        <v>26.64</v>
      </c>
      <c r="X13" s="18">
        <f>[9]Setembro!$H$27</f>
        <v>28.8</v>
      </c>
      <c r="Y13" s="18">
        <f>[9]Setembro!$H$28</f>
        <v>17.64</v>
      </c>
      <c r="Z13" s="18">
        <f>[9]Setembro!$H$29</f>
        <v>18.36</v>
      </c>
      <c r="AA13" s="18">
        <f>[9]Setembro!$H$30</f>
        <v>8.2799999999999994</v>
      </c>
      <c r="AB13" s="18">
        <f>[9]Setembro!$H$31</f>
        <v>14.04</v>
      </c>
      <c r="AC13" s="18">
        <f>[9]Setembro!$H$32</f>
        <v>13.32</v>
      </c>
      <c r="AD13" s="18">
        <f>[9]Setembro!$H$33</f>
        <v>14.76</v>
      </c>
      <c r="AE13" s="18">
        <f>[9]Setembro!$H$34</f>
        <v>23.040000000000003</v>
      </c>
      <c r="AF13" s="36">
        <f>MAX(B13:AE13)</f>
        <v>28.8</v>
      </c>
    </row>
    <row r="14" spans="1:32" ht="17.100000000000001" customHeight="1" x14ac:dyDescent="0.2">
      <c r="A14" s="16" t="s">
        <v>51</v>
      </c>
      <c r="B14" s="18">
        <f>[10]Setembro!$H$5</f>
        <v>22.68</v>
      </c>
      <c r="C14" s="18">
        <f>[10]Setembro!$H$6</f>
        <v>29.16</v>
      </c>
      <c r="D14" s="18">
        <f>[10]Setembro!$H$7</f>
        <v>27</v>
      </c>
      <c r="E14" s="18">
        <f>[10]Setembro!$H$8</f>
        <v>20.52</v>
      </c>
      <c r="F14" s="18">
        <f>[10]Setembro!$H$9</f>
        <v>25.92</v>
      </c>
      <c r="G14" s="18">
        <f>[10]Setembro!$H$10</f>
        <v>24.12</v>
      </c>
      <c r="H14" s="18">
        <f>[10]Setembro!$H$11</f>
        <v>29.16</v>
      </c>
      <c r="I14" s="18">
        <f>[10]Setembro!$H$12</f>
        <v>42.12</v>
      </c>
      <c r="J14" s="18">
        <f>[10]Setembro!$H$13</f>
        <v>25.56</v>
      </c>
      <c r="K14" s="18">
        <f>[10]Setembro!$H$14</f>
        <v>20.52</v>
      </c>
      <c r="L14" s="18">
        <f>[10]Setembro!$H$15</f>
        <v>28.08</v>
      </c>
      <c r="M14" s="18">
        <f>[10]Setembro!$H$16</f>
        <v>23.400000000000002</v>
      </c>
      <c r="N14" s="18">
        <f>[10]Setembro!$H$17</f>
        <v>24.840000000000003</v>
      </c>
      <c r="O14" s="18">
        <f>[10]Setembro!$H$18</f>
        <v>29.16</v>
      </c>
      <c r="P14" s="18">
        <f>[10]Setembro!$H$19</f>
        <v>23.040000000000003</v>
      </c>
      <c r="Q14" s="18">
        <f>[10]Setembro!$H$20</f>
        <v>23.400000000000002</v>
      </c>
      <c r="R14" s="18">
        <f>[10]Setembro!$H$21</f>
        <v>24.48</v>
      </c>
      <c r="S14" s="18">
        <f>[10]Setembro!$H$22</f>
        <v>18</v>
      </c>
      <c r="T14" s="18">
        <f>[10]Setembro!$H$23</f>
        <v>15.840000000000002</v>
      </c>
      <c r="U14" s="18">
        <f>[10]Setembro!$H$24</f>
        <v>33.480000000000004</v>
      </c>
      <c r="V14" s="18">
        <f>[10]Setembro!$H$25</f>
        <v>33.480000000000004</v>
      </c>
      <c r="W14" s="18">
        <f>[10]Setembro!$H$26</f>
        <v>34.56</v>
      </c>
      <c r="X14" s="18">
        <f>[10]Setembro!$H$27</f>
        <v>19.440000000000001</v>
      </c>
      <c r="Y14" s="18">
        <f>[10]Setembro!$H$28</f>
        <v>18.36</v>
      </c>
      <c r="Z14" s="18">
        <f>[10]Setembro!$H$29</f>
        <v>16.2</v>
      </c>
      <c r="AA14" s="18">
        <f>[10]Setembro!$H$30</f>
        <v>16.2</v>
      </c>
      <c r="AB14" s="18">
        <f>[10]Setembro!$H$31</f>
        <v>21.240000000000002</v>
      </c>
      <c r="AC14" s="18">
        <f>[10]Setembro!$H$32</f>
        <v>26.28</v>
      </c>
      <c r="AD14" s="18">
        <f>[10]Setembro!$H$33</f>
        <v>22.32</v>
      </c>
      <c r="AE14" s="18">
        <f>[10]Setembro!$H$34</f>
        <v>28.08</v>
      </c>
      <c r="AF14" s="36">
        <f>MAX(B14:AE14)</f>
        <v>42.12</v>
      </c>
    </row>
    <row r="15" spans="1:32" ht="17.100000000000001" customHeight="1" x14ac:dyDescent="0.2">
      <c r="A15" s="16" t="s">
        <v>6</v>
      </c>
      <c r="B15" s="18">
        <f>[11]Setembro!$H$5</f>
        <v>19.440000000000001</v>
      </c>
      <c r="C15" s="18">
        <f>[11]Setembro!$H$6</f>
        <v>17.64</v>
      </c>
      <c r="D15" s="18">
        <f>[11]Setembro!$H$7</f>
        <v>19.079999999999998</v>
      </c>
      <c r="E15" s="18">
        <f>[11]Setembro!$H$8</f>
        <v>4.32</v>
      </c>
      <c r="F15" s="18">
        <f>[11]Setembro!$H$9</f>
        <v>12.96</v>
      </c>
      <c r="G15" s="18">
        <f>[11]Setembro!$H$10</f>
        <v>10.08</v>
      </c>
      <c r="H15" s="18">
        <f>[11]Setembro!$H$11</f>
        <v>10.08</v>
      </c>
      <c r="I15" s="18">
        <f>[11]Setembro!$H$12</f>
        <v>14.76</v>
      </c>
      <c r="J15" s="18">
        <f>[11]Setembro!$H$13</f>
        <v>10.44</v>
      </c>
      <c r="K15" s="18">
        <f>[11]Setembro!$H$14</f>
        <v>7.9200000000000008</v>
      </c>
      <c r="L15" s="18">
        <f>[11]Setembro!$H$15</f>
        <v>9.7200000000000006</v>
      </c>
      <c r="M15" s="18">
        <f>[11]Setembro!$H$16</f>
        <v>5.04</v>
      </c>
      <c r="N15" s="18">
        <f>[11]Setembro!$H$17</f>
        <v>8.64</v>
      </c>
      <c r="O15" s="18">
        <f>[11]Setembro!$H$18</f>
        <v>9.3600000000000012</v>
      </c>
      <c r="P15" s="18">
        <f>[11]Setembro!$H$19</f>
        <v>12.96</v>
      </c>
      <c r="Q15" s="18">
        <f>[11]Setembro!$H$20</f>
        <v>17.28</v>
      </c>
      <c r="R15" s="18">
        <f>[11]Setembro!$H$21</f>
        <v>18.720000000000002</v>
      </c>
      <c r="S15" s="18">
        <f>[11]Setembro!$H$22</f>
        <v>10.44</v>
      </c>
      <c r="T15" s="18">
        <f>[11]Setembro!$H$23</f>
        <v>18.720000000000002</v>
      </c>
      <c r="U15" s="18">
        <f>[11]Setembro!$H$24</f>
        <v>16.2</v>
      </c>
      <c r="V15" s="18">
        <f>[11]Setembro!$H$25</f>
        <v>19.8</v>
      </c>
      <c r="W15" s="18">
        <f>[11]Setembro!$H$26</f>
        <v>22.68</v>
      </c>
      <c r="X15" s="18">
        <f>[11]Setembro!$H$27</f>
        <v>22.32</v>
      </c>
      <c r="Y15" s="18">
        <f>[11]Setembro!$H$28</f>
        <v>14.4</v>
      </c>
      <c r="Z15" s="18">
        <f>[11]Setembro!$H$29</f>
        <v>11.520000000000001</v>
      </c>
      <c r="AA15" s="18">
        <f>[11]Setembro!$H$30</f>
        <v>8.2799999999999994</v>
      </c>
      <c r="AB15" s="18">
        <f>[11]Setembro!$H$31</f>
        <v>10.44</v>
      </c>
      <c r="AC15" s="18">
        <f>[11]Setembro!$H$32</f>
        <v>15.120000000000001</v>
      </c>
      <c r="AD15" s="18">
        <f>[11]Setembro!$H$33</f>
        <v>15.840000000000002</v>
      </c>
      <c r="AE15" s="18">
        <f>[11]Setembro!$H$34</f>
        <v>24.48</v>
      </c>
      <c r="AF15" s="36">
        <f t="shared" ref="AF15:AF31" si="2">MAX(B15:AE15)</f>
        <v>24.48</v>
      </c>
    </row>
    <row r="16" spans="1:32" ht="17.100000000000001" customHeight="1" x14ac:dyDescent="0.2">
      <c r="A16" s="16" t="s">
        <v>7</v>
      </c>
      <c r="B16" s="18">
        <f>[12]Setembro!$H$5</f>
        <v>18.36</v>
      </c>
      <c r="C16" s="18">
        <f>[12]Setembro!$H$6</f>
        <v>33.840000000000003</v>
      </c>
      <c r="D16" s="18">
        <f>[12]Setembro!$H$7</f>
        <v>18.36</v>
      </c>
      <c r="E16" s="18">
        <f>[12]Setembro!$H$8</f>
        <v>14.4</v>
      </c>
      <c r="F16" s="18">
        <f>[12]Setembro!$H$9</f>
        <v>19.8</v>
      </c>
      <c r="G16" s="18">
        <f>[12]Setembro!$H$10</f>
        <v>21.6</v>
      </c>
      <c r="H16" s="18">
        <f>[12]Setembro!$H$11</f>
        <v>20.52</v>
      </c>
      <c r="I16" s="18">
        <f>[12]Setembro!$H$12</f>
        <v>20.52</v>
      </c>
      <c r="J16" s="18">
        <f>[12]Setembro!$H$13</f>
        <v>19.440000000000001</v>
      </c>
      <c r="K16" s="18">
        <f>[12]Setembro!$H$14</f>
        <v>18</v>
      </c>
      <c r="L16" s="18">
        <f>[12]Setembro!$H$15</f>
        <v>19.079999999999998</v>
      </c>
      <c r="M16" s="18">
        <f>[12]Setembro!$H$16</f>
        <v>18.720000000000002</v>
      </c>
      <c r="N16" s="18">
        <f>[12]Setembro!$H$17</f>
        <v>15.840000000000002</v>
      </c>
      <c r="O16" s="18">
        <f>[12]Setembro!$H$18</f>
        <v>18</v>
      </c>
      <c r="P16" s="18">
        <f>[12]Setembro!$H$19</f>
        <v>12.6</v>
      </c>
      <c r="Q16" s="18">
        <f>[12]Setembro!$H$20</f>
        <v>18.36</v>
      </c>
      <c r="R16" s="18">
        <f>[12]Setembro!$H$21</f>
        <v>19.079999999999998</v>
      </c>
      <c r="S16" s="18">
        <f>[12]Setembro!$H$22</f>
        <v>15.48</v>
      </c>
      <c r="T16" s="18">
        <f>[12]Setembro!$H$23</f>
        <v>14.4</v>
      </c>
      <c r="U16" s="18">
        <f>[12]Setembro!$H$24</f>
        <v>26.28</v>
      </c>
      <c r="V16" s="18">
        <f>[12]Setembro!$H$25</f>
        <v>32.04</v>
      </c>
      <c r="W16" s="18">
        <f>[12]Setembro!$H$26</f>
        <v>33.840000000000003</v>
      </c>
      <c r="X16" s="18">
        <f>[12]Setembro!$H$27</f>
        <v>20.52</v>
      </c>
      <c r="Y16" s="18">
        <f>[12]Setembro!$H$28</f>
        <v>25.2</v>
      </c>
      <c r="Z16" s="18">
        <f>[12]Setembro!$H$29</f>
        <v>15.120000000000001</v>
      </c>
      <c r="AA16" s="18">
        <f>[12]Setembro!$H$30</f>
        <v>22.32</v>
      </c>
      <c r="AB16" s="18">
        <f>[12]Setembro!$H$31</f>
        <v>19.8</v>
      </c>
      <c r="AC16" s="18">
        <f>[12]Setembro!$H$32</f>
        <v>20.16</v>
      </c>
      <c r="AD16" s="18">
        <f>[12]Setembro!$H$33</f>
        <v>15.840000000000002</v>
      </c>
      <c r="AE16" s="18">
        <f>[12]Setembro!$H$34</f>
        <v>16.2</v>
      </c>
      <c r="AF16" s="36">
        <f t="shared" si="2"/>
        <v>33.840000000000003</v>
      </c>
    </row>
    <row r="17" spans="1:32" ht="17.100000000000001" customHeight="1" x14ac:dyDescent="0.2">
      <c r="A17" s="16" t="s">
        <v>8</v>
      </c>
      <c r="B17" s="18">
        <f>[13]Setembro!$H$5</f>
        <v>22.32</v>
      </c>
      <c r="C17" s="18">
        <f>[13]Setembro!$H$6</f>
        <v>22.68</v>
      </c>
      <c r="D17" s="18">
        <f>[13]Setembro!$H$7</f>
        <v>13.68</v>
      </c>
      <c r="E17" s="18">
        <f>[13]Setembro!$H$8</f>
        <v>14.04</v>
      </c>
      <c r="F17" s="18">
        <f>[13]Setembro!$H$9</f>
        <v>21.96</v>
      </c>
      <c r="G17" s="18">
        <f>[13]Setembro!$H$10</f>
        <v>23.040000000000003</v>
      </c>
      <c r="H17" s="18">
        <f>[13]Setembro!$H$11</f>
        <v>22.32</v>
      </c>
      <c r="I17" s="18">
        <f>[13]Setembro!$H$12</f>
        <v>26.28</v>
      </c>
      <c r="J17" s="18">
        <f>[13]Setembro!$H$13</f>
        <v>16.559999999999999</v>
      </c>
      <c r="K17" s="18">
        <f>[13]Setembro!$H$14</f>
        <v>25.56</v>
      </c>
      <c r="L17" s="18">
        <f>[13]Setembro!$H$15</f>
        <v>24.840000000000003</v>
      </c>
      <c r="M17" s="18">
        <f>[13]Setembro!$H$16</f>
        <v>21.6</v>
      </c>
      <c r="N17" s="18">
        <f>[13]Setembro!$H$17</f>
        <v>20.52</v>
      </c>
      <c r="O17" s="18">
        <f>[13]Setembro!$H$18</f>
        <v>29.16</v>
      </c>
      <c r="P17" s="18">
        <f>[13]Setembro!$H$19</f>
        <v>13.68</v>
      </c>
      <c r="Q17" s="18">
        <f>[13]Setembro!$H$20</f>
        <v>19.440000000000001</v>
      </c>
      <c r="R17" s="18">
        <f>[13]Setembro!$H$21</f>
        <v>25.92</v>
      </c>
      <c r="S17" s="18">
        <f>[13]Setembro!$H$22</f>
        <v>19.8</v>
      </c>
      <c r="T17" s="18">
        <f>[13]Setembro!$H$23</f>
        <v>14.76</v>
      </c>
      <c r="U17" s="18">
        <f>[13]Setembro!$H$24</f>
        <v>24.48</v>
      </c>
      <c r="V17" s="18">
        <f>[13]Setembro!$H$25</f>
        <v>35.64</v>
      </c>
      <c r="W17" s="18">
        <f>[13]Setembro!$H$26</f>
        <v>44.28</v>
      </c>
      <c r="X17" s="18">
        <f>[13]Setembro!$H$27</f>
        <v>21.6</v>
      </c>
      <c r="Y17" s="18">
        <f>[13]Setembro!$H$28</f>
        <v>24.12</v>
      </c>
      <c r="Z17" s="18">
        <f>[13]Setembro!$H$29</f>
        <v>16.2</v>
      </c>
      <c r="AA17" s="18">
        <f>[13]Setembro!$H$30</f>
        <v>27.720000000000002</v>
      </c>
      <c r="AB17" s="18">
        <f>[13]Setembro!$H$31</f>
        <v>29.16</v>
      </c>
      <c r="AC17" s="18">
        <f>[13]Setembro!$H$32</f>
        <v>23.040000000000003</v>
      </c>
      <c r="AD17" s="18">
        <f>[13]Setembro!$H$33</f>
        <v>20.52</v>
      </c>
      <c r="AE17" s="18">
        <f>[13]Setembro!$H$34</f>
        <v>19.079999999999998</v>
      </c>
      <c r="AF17" s="36">
        <f t="shared" si="2"/>
        <v>44.28</v>
      </c>
    </row>
    <row r="18" spans="1:32" ht="17.100000000000001" customHeight="1" x14ac:dyDescent="0.2">
      <c r="A18" s="16" t="s">
        <v>9</v>
      </c>
      <c r="B18" s="18">
        <f>[14]Setembro!$H$5</f>
        <v>20.52</v>
      </c>
      <c r="C18" s="18">
        <f>[14]Setembro!$H$6</f>
        <v>24.840000000000003</v>
      </c>
      <c r="D18" s="18">
        <f>[14]Setembro!$H$7</f>
        <v>19.440000000000001</v>
      </c>
      <c r="E18" s="18">
        <f>[14]Setembro!$H$8</f>
        <v>11.879999999999999</v>
      </c>
      <c r="F18" s="18">
        <f>[14]Setembro!$H$9</f>
        <v>19.079999999999998</v>
      </c>
      <c r="G18" s="18">
        <f>[14]Setembro!$H$10</f>
        <v>18.36</v>
      </c>
      <c r="H18" s="18">
        <f>[14]Setembro!$H$11</f>
        <v>20.52</v>
      </c>
      <c r="I18" s="18">
        <f>[14]Setembro!$H$12</f>
        <v>32.4</v>
      </c>
      <c r="J18" s="18">
        <f>[14]Setembro!$H$13</f>
        <v>22.32</v>
      </c>
      <c r="K18" s="18">
        <f>[14]Setembro!$H$14</f>
        <v>16.559999999999999</v>
      </c>
      <c r="L18" s="18">
        <f>[14]Setembro!$H$15</f>
        <v>14.4</v>
      </c>
      <c r="M18" s="18">
        <f>[14]Setembro!$H$16</f>
        <v>20.88</v>
      </c>
      <c r="N18" s="18">
        <f>[14]Setembro!$H$17</f>
        <v>14.4</v>
      </c>
      <c r="O18" s="18">
        <f>[14]Setembro!$H$18</f>
        <v>24.840000000000003</v>
      </c>
      <c r="P18" s="18">
        <f>[14]Setembro!$H$19</f>
        <v>23.400000000000002</v>
      </c>
      <c r="Q18" s="18">
        <f>[14]Setembro!$H$20</f>
        <v>25.56</v>
      </c>
      <c r="R18" s="18">
        <f>[14]Setembro!$H$21</f>
        <v>21.240000000000002</v>
      </c>
      <c r="S18" s="18">
        <f>[14]Setembro!$H$22</f>
        <v>20.16</v>
      </c>
      <c r="T18" s="18">
        <f>[14]Setembro!$H$23</f>
        <v>15.120000000000001</v>
      </c>
      <c r="U18" s="18">
        <f>[14]Setembro!$H$24</f>
        <v>34.200000000000003</v>
      </c>
      <c r="V18" s="18">
        <f>[14]Setembro!$H$25</f>
        <v>40.680000000000007</v>
      </c>
      <c r="W18" s="18">
        <f>[14]Setembro!$H$26</f>
        <v>42.480000000000004</v>
      </c>
      <c r="X18" s="18">
        <f>[14]Setembro!$H$27</f>
        <v>24.48</v>
      </c>
      <c r="Y18" s="18">
        <f>[14]Setembro!$H$28</f>
        <v>24.12</v>
      </c>
      <c r="Z18" s="18">
        <f>[14]Setembro!$H$29</f>
        <v>16.920000000000002</v>
      </c>
      <c r="AA18" s="18">
        <f>[14]Setembro!$H$30</f>
        <v>21.240000000000002</v>
      </c>
      <c r="AB18" s="18">
        <f>[14]Setembro!$H$31</f>
        <v>20.16</v>
      </c>
      <c r="AC18" s="18">
        <f>[14]Setembro!$H$32</f>
        <v>21.6</v>
      </c>
      <c r="AD18" s="18">
        <f>[14]Setembro!$H$33</f>
        <v>16.2</v>
      </c>
      <c r="AE18" s="18">
        <f>[14]Setembro!$H$34</f>
        <v>18</v>
      </c>
      <c r="AF18" s="36">
        <f t="shared" si="2"/>
        <v>42.480000000000004</v>
      </c>
    </row>
    <row r="19" spans="1:32" ht="17.100000000000001" customHeight="1" x14ac:dyDescent="0.2">
      <c r="A19" s="16" t="s">
        <v>50</v>
      </c>
      <c r="B19" s="18">
        <f>[15]Setembro!$H$5</f>
        <v>16.2</v>
      </c>
      <c r="C19" s="18">
        <f>[15]Setembro!$H$6</f>
        <v>17.64</v>
      </c>
      <c r="D19" s="18">
        <f>[15]Setembro!$H$7</f>
        <v>14.4</v>
      </c>
      <c r="E19" s="18">
        <f>[15]Setembro!$H$8</f>
        <v>7.5600000000000005</v>
      </c>
      <c r="F19" s="18">
        <f>[15]Setembro!$H$9</f>
        <v>12.96</v>
      </c>
      <c r="G19" s="18">
        <f>[15]Setembro!$H$10</f>
        <v>11.16</v>
      </c>
      <c r="H19" s="18">
        <f>[15]Setembro!$H$11</f>
        <v>19.440000000000001</v>
      </c>
      <c r="I19" s="18">
        <f>[15]Setembro!$H$12</f>
        <v>16.920000000000002</v>
      </c>
      <c r="J19" s="18">
        <f>[15]Setembro!$H$13</f>
        <v>12.24</v>
      </c>
      <c r="K19" s="18">
        <f>[15]Setembro!$H$14</f>
        <v>15.120000000000001</v>
      </c>
      <c r="L19" s="18">
        <f>[15]Setembro!$H$15</f>
        <v>18.36</v>
      </c>
      <c r="M19" s="18">
        <f>[15]Setembro!$H$16</f>
        <v>21.6</v>
      </c>
      <c r="N19" s="18">
        <f>[15]Setembro!$H$17</f>
        <v>16.920000000000002</v>
      </c>
      <c r="O19" s="18">
        <f>[15]Setembro!$H$18</f>
        <v>22.32</v>
      </c>
      <c r="P19" s="18">
        <f>[15]Setembro!$H$19</f>
        <v>13.32</v>
      </c>
      <c r="Q19" s="49">
        <f>[15]Setembro!$H$20</f>
        <v>14.76</v>
      </c>
      <c r="R19" s="18">
        <f>[15]Setembro!$H$21</f>
        <v>14.4</v>
      </c>
      <c r="S19" s="18">
        <f>[15]Setembro!$H$22</f>
        <v>7.9200000000000008</v>
      </c>
      <c r="T19" s="18">
        <f>[15]Setembro!$H$23</f>
        <v>9.3600000000000012</v>
      </c>
      <c r="U19" s="18">
        <f>[15]Setembro!$H$24</f>
        <v>23.040000000000003</v>
      </c>
      <c r="V19" s="18">
        <f>[15]Setembro!$H$25</f>
        <v>24.12</v>
      </c>
      <c r="W19" s="18">
        <f>[15]Setembro!$H$26</f>
        <v>28.08</v>
      </c>
      <c r="X19" s="18">
        <f>[15]Setembro!$H$27</f>
        <v>13.32</v>
      </c>
      <c r="Y19" s="18">
        <f>[15]Setembro!$H$28</f>
        <v>12.24</v>
      </c>
      <c r="Z19" s="18">
        <f>[15]Setembro!$H$29</f>
        <v>8.64</v>
      </c>
      <c r="AA19" s="18">
        <f>[15]Setembro!$H$30</f>
        <v>13.68</v>
      </c>
      <c r="AB19" s="18">
        <f>[15]Setembro!$H$31</f>
        <v>13.68</v>
      </c>
      <c r="AC19" s="18">
        <f>[15]Setembro!$H$32</f>
        <v>9.3600000000000012</v>
      </c>
      <c r="AD19" s="18">
        <f>[15]Setembro!$H$33</f>
        <v>12.6</v>
      </c>
      <c r="AE19" s="18">
        <f>[15]Setembro!$H$34</f>
        <v>16.559999999999999</v>
      </c>
      <c r="AF19" s="36">
        <f t="shared" si="2"/>
        <v>28.08</v>
      </c>
    </row>
    <row r="20" spans="1:32" ht="17.100000000000001" customHeight="1" x14ac:dyDescent="0.2">
      <c r="A20" s="16" t="s">
        <v>10</v>
      </c>
      <c r="B20" s="18">
        <f>[16]Setembro!$H$5</f>
        <v>16.559999999999999</v>
      </c>
      <c r="C20" s="18">
        <f>[16]Setembro!$H$6</f>
        <v>16.559999999999999</v>
      </c>
      <c r="D20" s="18">
        <f>[16]Setembro!$H$7</f>
        <v>17.28</v>
      </c>
      <c r="E20" s="18">
        <f>[16]Setembro!$H$8</f>
        <v>7.5600000000000005</v>
      </c>
      <c r="F20" s="18">
        <f>[16]Setembro!$H$9</f>
        <v>14.76</v>
      </c>
      <c r="G20" s="18">
        <f>[16]Setembro!$H$10</f>
        <v>11.520000000000001</v>
      </c>
      <c r="H20" s="18">
        <f>[16]Setembro!$H$11</f>
        <v>19.079999999999998</v>
      </c>
      <c r="I20" s="18">
        <f>[16]Setembro!$H$12</f>
        <v>25.56</v>
      </c>
      <c r="J20" s="18">
        <f>[16]Setembro!$H$13</f>
        <v>16.920000000000002</v>
      </c>
      <c r="K20" s="18">
        <f>[16]Setembro!$H$14</f>
        <v>14.76</v>
      </c>
      <c r="L20" s="18">
        <f>[16]Setembro!$H$15</f>
        <v>16.2</v>
      </c>
      <c r="M20" s="18">
        <f>[16]Setembro!$H$16</f>
        <v>17.64</v>
      </c>
      <c r="N20" s="18">
        <f>[16]Setembro!$H$17</f>
        <v>16.2</v>
      </c>
      <c r="O20" s="18">
        <f>[16]Setembro!$H$18</f>
        <v>19.8</v>
      </c>
      <c r="P20" s="18">
        <f>[16]Setembro!$H$19</f>
        <v>14.4</v>
      </c>
      <c r="Q20" s="18">
        <f>[16]Setembro!$H$20</f>
        <v>14.4</v>
      </c>
      <c r="R20" s="18">
        <f>[16]Setembro!$H$21</f>
        <v>16.2</v>
      </c>
      <c r="S20" s="18">
        <f>[16]Setembro!$H$22</f>
        <v>9.7200000000000006</v>
      </c>
      <c r="T20" s="18">
        <f>[16]Setembro!$H$23</f>
        <v>8.64</v>
      </c>
      <c r="U20" s="18">
        <f>[16]Setembro!$H$24</f>
        <v>19.440000000000001</v>
      </c>
      <c r="V20" s="18">
        <f>[16]Setembro!$H$25</f>
        <v>21.6</v>
      </c>
      <c r="W20" s="18">
        <f>[16]Setembro!$H$26</f>
        <v>26.28</v>
      </c>
      <c r="X20" s="18">
        <f>[16]Setembro!$H$27</f>
        <v>11.520000000000001</v>
      </c>
      <c r="Y20" s="18">
        <f>[16]Setembro!$H$28</f>
        <v>14.04</v>
      </c>
      <c r="Z20" s="18">
        <f>[16]Setembro!$H$29</f>
        <v>11.16</v>
      </c>
      <c r="AA20" s="18">
        <f>[16]Setembro!$H$30</f>
        <v>16.559999999999999</v>
      </c>
      <c r="AB20" s="18">
        <f>[16]Setembro!$H$31</f>
        <v>15.120000000000001</v>
      </c>
      <c r="AC20" s="18">
        <f>[16]Setembro!$H$32</f>
        <v>17.64</v>
      </c>
      <c r="AD20" s="18">
        <f>[16]Setembro!$H$33</f>
        <v>14.76</v>
      </c>
      <c r="AE20" s="18">
        <f>[16]Setembro!$H$34</f>
        <v>16.2</v>
      </c>
      <c r="AF20" s="36">
        <f t="shared" si="2"/>
        <v>26.28</v>
      </c>
    </row>
    <row r="21" spans="1:32" ht="17.100000000000001" customHeight="1" x14ac:dyDescent="0.2">
      <c r="A21" s="16" t="s">
        <v>11</v>
      </c>
      <c r="B21" s="18">
        <f>[17]Setembro!$H$5</f>
        <v>15.120000000000001</v>
      </c>
      <c r="C21" s="18">
        <f>[17]Setembro!$H$6</f>
        <v>29.16</v>
      </c>
      <c r="D21" s="18">
        <f>[17]Setembro!$H$7</f>
        <v>16.920000000000002</v>
      </c>
      <c r="E21" s="18">
        <f>[17]Setembro!$H$8</f>
        <v>7.2</v>
      </c>
      <c r="F21" s="18">
        <f>[17]Setembro!$H$9</f>
        <v>11.879999999999999</v>
      </c>
      <c r="G21" s="18">
        <f>[17]Setembro!$H$10</f>
        <v>10.8</v>
      </c>
      <c r="H21" s="18">
        <f>[17]Setembro!$H$11</f>
        <v>9.7200000000000006</v>
      </c>
      <c r="I21" s="18">
        <f>[17]Setembro!$H$12</f>
        <v>15.120000000000001</v>
      </c>
      <c r="J21" s="18">
        <f>[17]Setembro!$H$13</f>
        <v>11.520000000000001</v>
      </c>
      <c r="K21" s="18">
        <f>[17]Setembro!$H$14</f>
        <v>12.24</v>
      </c>
      <c r="L21" s="18">
        <f>[17]Setembro!$H$15</f>
        <v>10.44</v>
      </c>
      <c r="M21" s="18">
        <f>[17]Setembro!$H$16</f>
        <v>9.7200000000000006</v>
      </c>
      <c r="N21" s="18">
        <f>[17]Setembro!$H$17</f>
        <v>5.04</v>
      </c>
      <c r="O21" s="18">
        <f>[17]Setembro!$H$18</f>
        <v>8.64</v>
      </c>
      <c r="P21" s="18">
        <f>[17]Setembro!$H$19</f>
        <v>7.9200000000000008</v>
      </c>
      <c r="Q21" s="18">
        <f>[17]Setembro!$H$20</f>
        <v>28.8</v>
      </c>
      <c r="R21" s="18">
        <f>[17]Setembro!$H$21</f>
        <v>9</v>
      </c>
      <c r="S21" s="18">
        <f>[17]Setembro!$H$22</f>
        <v>10.44</v>
      </c>
      <c r="T21" s="18">
        <f>[17]Setembro!$H$23</f>
        <v>7.9200000000000008</v>
      </c>
      <c r="U21" s="18">
        <f>[17]Setembro!$H$24</f>
        <v>11.879999999999999</v>
      </c>
      <c r="V21" s="18">
        <f>[17]Setembro!$H$25</f>
        <v>19.079999999999998</v>
      </c>
      <c r="W21" s="18">
        <f>[17]Setembro!$H$26</f>
        <v>32.04</v>
      </c>
      <c r="X21" s="18">
        <f>[17]Setembro!$H$27</f>
        <v>9.3600000000000012</v>
      </c>
      <c r="Y21" s="18">
        <f>[17]Setembro!$H$28</f>
        <v>14.76</v>
      </c>
      <c r="Z21" s="18">
        <f>[17]Setembro!$H$29</f>
        <v>12.96</v>
      </c>
      <c r="AA21" s="18">
        <f>[17]Setembro!$H$30</f>
        <v>14.04</v>
      </c>
      <c r="AB21" s="18">
        <f>[17]Setembro!$H$31</f>
        <v>5.04</v>
      </c>
      <c r="AC21" s="53" t="str">
        <f>[17]Setembro!$H$32</f>
        <v>*</v>
      </c>
      <c r="AD21" s="53" t="str">
        <f>[17]Setembro!$H$33</f>
        <v>*</v>
      </c>
      <c r="AE21" s="53" t="str">
        <f>[17]Setembro!$H$34</f>
        <v>*</v>
      </c>
      <c r="AF21" s="36">
        <f t="shared" si="2"/>
        <v>32.04</v>
      </c>
    </row>
    <row r="22" spans="1:32" ht="17.100000000000001" customHeight="1" x14ac:dyDescent="0.2">
      <c r="A22" s="16" t="s">
        <v>12</v>
      </c>
      <c r="B22" s="18">
        <f>[18]Setembro!$H$5</f>
        <v>6.84</v>
      </c>
      <c r="C22" s="18">
        <f>[18]Setembro!$H$6</f>
        <v>15.840000000000002</v>
      </c>
      <c r="D22" s="18">
        <f>[18]Setembro!$H$7</f>
        <v>14.76</v>
      </c>
      <c r="E22" s="18">
        <f>[18]Setembro!$H$8</f>
        <v>7.5600000000000005</v>
      </c>
      <c r="F22" s="18">
        <f>[18]Setembro!$H$9</f>
        <v>7.5600000000000005</v>
      </c>
      <c r="G22" s="18">
        <f>[18]Setembro!$H$10</f>
        <v>7.5600000000000005</v>
      </c>
      <c r="H22" s="18">
        <f>[18]Setembro!$H$11</f>
        <v>13.68</v>
      </c>
      <c r="I22" s="18">
        <f>[18]Setembro!$H$12</f>
        <v>11.520000000000001</v>
      </c>
      <c r="J22" s="18">
        <f>[18]Setembro!$H$13</f>
        <v>22.32</v>
      </c>
      <c r="K22" s="18">
        <f>[18]Setembro!$H$14</f>
        <v>11.879999999999999</v>
      </c>
      <c r="L22" s="18">
        <f>[18]Setembro!$H$15</f>
        <v>17.64</v>
      </c>
      <c r="M22" s="18">
        <f>[18]Setembro!$H$16</f>
        <v>12.24</v>
      </c>
      <c r="N22" s="18">
        <f>[18]Setembro!$H$17</f>
        <v>13.32</v>
      </c>
      <c r="O22" s="18">
        <f>[18]Setembro!$H$18</f>
        <v>15.48</v>
      </c>
      <c r="P22" s="18">
        <f>[18]Setembro!$H$19</f>
        <v>9.7200000000000006</v>
      </c>
      <c r="Q22" s="18">
        <f>[18]Setembro!$H$20</f>
        <v>16.559999999999999</v>
      </c>
      <c r="R22" s="18">
        <f>[18]Setembro!$H$21</f>
        <v>15.120000000000001</v>
      </c>
      <c r="S22" s="18">
        <f>[18]Setembro!$H$22</f>
        <v>12.24</v>
      </c>
      <c r="T22" s="18">
        <f>[18]Setembro!$H$23</f>
        <v>11.16</v>
      </c>
      <c r="U22" s="18">
        <f>[18]Setembro!$H$24</f>
        <v>17.28</v>
      </c>
      <c r="V22" s="18">
        <f>[18]Setembro!$H$25</f>
        <v>17.64</v>
      </c>
      <c r="W22" s="18">
        <f>[18]Setembro!$H$26</f>
        <v>18</v>
      </c>
      <c r="X22" s="18">
        <f>[18]Setembro!$H$27</f>
        <v>12.96</v>
      </c>
      <c r="Y22" s="18">
        <f>[18]Setembro!$H$28</f>
        <v>16.559999999999999</v>
      </c>
      <c r="Z22" s="18">
        <f>[18]Setembro!$H$29</f>
        <v>12.24</v>
      </c>
      <c r="AA22" s="18">
        <f>[18]Setembro!$H$30</f>
        <v>6.84</v>
      </c>
      <c r="AB22" s="18">
        <f>[18]Setembro!$H$31</f>
        <v>11.16</v>
      </c>
      <c r="AC22" s="18">
        <f>[18]Setembro!$H$32</f>
        <v>9.3600000000000012</v>
      </c>
      <c r="AD22" s="18">
        <f>[18]Setembro!$H$33</f>
        <v>9.7200000000000006</v>
      </c>
      <c r="AE22" s="18">
        <f>[18]Setembro!$H$34</f>
        <v>15.48</v>
      </c>
      <c r="AF22" s="36">
        <f t="shared" si="2"/>
        <v>22.32</v>
      </c>
    </row>
    <row r="23" spans="1:32" ht="17.100000000000001" customHeight="1" x14ac:dyDescent="0.2">
      <c r="A23" s="16" t="s">
        <v>13</v>
      </c>
      <c r="B23" s="18">
        <f>[19]Setembro!$H$5</f>
        <v>10.44</v>
      </c>
      <c r="C23" s="18">
        <f>[19]Setembro!$H$6</f>
        <v>32.4</v>
      </c>
      <c r="D23" s="18">
        <f>[19]Setembro!$H$7</f>
        <v>15.120000000000001</v>
      </c>
      <c r="E23" s="18">
        <f>[19]Setembro!$H$8</f>
        <v>0</v>
      </c>
      <c r="F23" s="18">
        <f>[19]Setembro!$H$9</f>
        <v>19.440000000000001</v>
      </c>
      <c r="G23" s="18">
        <f>[19]Setembro!$H$10</f>
        <v>2.52</v>
      </c>
      <c r="H23" s="18">
        <f>[19]Setembro!$H$11</f>
        <v>15.840000000000002</v>
      </c>
      <c r="I23" s="18">
        <f>[19]Setembro!$H$12</f>
        <v>7.2</v>
      </c>
      <c r="J23" s="18">
        <f>[19]Setembro!$H$13</f>
        <v>4.32</v>
      </c>
      <c r="K23" s="18">
        <f>[19]Setembro!$H$14</f>
        <v>22.32</v>
      </c>
      <c r="L23" s="18">
        <f>[19]Setembro!$H$15</f>
        <v>30.240000000000002</v>
      </c>
      <c r="M23" s="18">
        <f>[19]Setembro!$H$16</f>
        <v>24.12</v>
      </c>
      <c r="N23" s="18">
        <f>[19]Setembro!$H$17</f>
        <v>25.2</v>
      </c>
      <c r="O23" s="18">
        <f>[19]Setembro!$H$18</f>
        <v>9</v>
      </c>
      <c r="P23" s="18">
        <f>[19]Setembro!$H$19</f>
        <v>12.24</v>
      </c>
      <c r="Q23" s="18">
        <f>[19]Setembro!$H$20</f>
        <v>15.120000000000001</v>
      </c>
      <c r="R23" s="18">
        <f>[19]Setembro!$H$21</f>
        <v>27</v>
      </c>
      <c r="S23" s="18">
        <f>[19]Setembro!$H$22</f>
        <v>6.84</v>
      </c>
      <c r="T23" s="18">
        <f>[19]Setembro!$H$23</f>
        <v>2.52</v>
      </c>
      <c r="U23" s="18">
        <f>[19]Setembro!$H$24</f>
        <v>21.6</v>
      </c>
      <c r="V23" s="18">
        <f>[19]Setembro!$H$25</f>
        <v>29.52</v>
      </c>
      <c r="W23" s="18">
        <f>[19]Setembro!$H$26</f>
        <v>28.08</v>
      </c>
      <c r="X23" s="18">
        <f>[19]Setembro!$H$27</f>
        <v>22.32</v>
      </c>
      <c r="Y23" s="18">
        <f>[19]Setembro!$H$28</f>
        <v>28.08</v>
      </c>
      <c r="Z23" s="18">
        <f>[19]Setembro!$H$29</f>
        <v>18</v>
      </c>
      <c r="AA23" s="18">
        <f>[19]Setembro!$H$30</f>
        <v>1.08</v>
      </c>
      <c r="AB23" s="18">
        <f>[19]Setembro!$H$31</f>
        <v>17.28</v>
      </c>
      <c r="AC23" s="18">
        <f>[19]Setembro!$H$32</f>
        <v>5.4</v>
      </c>
      <c r="AD23" s="18">
        <f>[19]Setembro!$H$33</f>
        <v>9</v>
      </c>
      <c r="AE23" s="18">
        <f>[19]Setembro!$H$34</f>
        <v>24.840000000000003</v>
      </c>
      <c r="AF23" s="36">
        <f t="shared" si="2"/>
        <v>32.4</v>
      </c>
    </row>
    <row r="24" spans="1:32" ht="17.100000000000001" customHeight="1" x14ac:dyDescent="0.2">
      <c r="A24" s="16" t="s">
        <v>14</v>
      </c>
      <c r="B24" s="18">
        <f>[20]Setembro!$H$5</f>
        <v>17.28</v>
      </c>
      <c r="C24" s="18">
        <f>[20]Setembro!$H$6</f>
        <v>32.76</v>
      </c>
      <c r="D24" s="18">
        <f>[20]Setembro!$H$7</f>
        <v>21.240000000000002</v>
      </c>
      <c r="E24" s="18">
        <f>[20]Setembro!$H$8</f>
        <v>15.840000000000002</v>
      </c>
      <c r="F24" s="18">
        <f>[20]Setembro!$H$9</f>
        <v>18.36</v>
      </c>
      <c r="G24" s="18">
        <f>[20]Setembro!$H$10</f>
        <v>16.2</v>
      </c>
      <c r="H24" s="18">
        <f>[20]Setembro!$H$11</f>
        <v>18.720000000000002</v>
      </c>
      <c r="I24" s="18">
        <f>[20]Setembro!$H$12</f>
        <v>14.4</v>
      </c>
      <c r="J24" s="18">
        <f>[20]Setembro!$H$13</f>
        <v>15.120000000000001</v>
      </c>
      <c r="K24" s="18">
        <f>[20]Setembro!$H$14</f>
        <v>14.04</v>
      </c>
      <c r="L24" s="18">
        <f>[20]Setembro!$H$15</f>
        <v>20.16</v>
      </c>
      <c r="M24" s="18">
        <f>[20]Setembro!$H$16</f>
        <v>24.48</v>
      </c>
      <c r="N24" s="18">
        <f>[20]Setembro!$H$17</f>
        <v>18.720000000000002</v>
      </c>
      <c r="O24" s="18">
        <f>[20]Setembro!$H$18</f>
        <v>20.16</v>
      </c>
      <c r="P24" s="18">
        <f>[20]Setembro!$H$19</f>
        <v>15.48</v>
      </c>
      <c r="Q24" s="18">
        <f>[20]Setembro!$H$20</f>
        <v>21.240000000000002</v>
      </c>
      <c r="R24" s="18">
        <f>[20]Setembro!$H$21</f>
        <v>25.56</v>
      </c>
      <c r="S24" s="18">
        <f>[20]Setembro!$H$22</f>
        <v>11.520000000000001</v>
      </c>
      <c r="T24" s="18">
        <f>[20]Setembro!$H$23</f>
        <v>14.4</v>
      </c>
      <c r="U24" s="18">
        <f>[20]Setembro!$H$24</f>
        <v>23.759999999999998</v>
      </c>
      <c r="V24" s="18">
        <f>[20]Setembro!$H$25</f>
        <v>24.12</v>
      </c>
      <c r="W24" s="18">
        <f>[20]Setembro!$H$26</f>
        <v>25.92</v>
      </c>
      <c r="X24" s="18">
        <f>[20]Setembro!$H$27</f>
        <v>23.040000000000003</v>
      </c>
      <c r="Y24" s="18">
        <f>[20]Setembro!$H$28</f>
        <v>22.68</v>
      </c>
      <c r="Z24" s="18">
        <f>[20]Setembro!$H$29</f>
        <v>18.36</v>
      </c>
      <c r="AA24" s="18">
        <f>[20]Setembro!$H$30</f>
        <v>18</v>
      </c>
      <c r="AB24" s="18">
        <f>[20]Setembro!$H$31</f>
        <v>14.4</v>
      </c>
      <c r="AC24" s="18">
        <f>[20]Setembro!$H$32</f>
        <v>16.559999999999999</v>
      </c>
      <c r="AD24" s="18">
        <f>[20]Setembro!$H$33</f>
        <v>30.96</v>
      </c>
      <c r="AE24" s="18">
        <f>[20]Setembro!$H$34</f>
        <v>20.88</v>
      </c>
      <c r="AF24" s="36">
        <f t="shared" si="2"/>
        <v>32.76</v>
      </c>
    </row>
    <row r="25" spans="1:32" ht="17.100000000000001" customHeight="1" x14ac:dyDescent="0.2">
      <c r="A25" s="16" t="s">
        <v>15</v>
      </c>
      <c r="B25" s="18">
        <f>[21]Setembro!$H$5</f>
        <v>16.559999999999999</v>
      </c>
      <c r="C25" s="18">
        <f>[21]Setembro!$H$6</f>
        <v>18.720000000000002</v>
      </c>
      <c r="D25" s="18">
        <f>[21]Setembro!$H$7</f>
        <v>17.28</v>
      </c>
      <c r="E25" s="18">
        <f>[21]Setembro!$H$8</f>
        <v>11.520000000000001</v>
      </c>
      <c r="F25" s="18">
        <f>[21]Setembro!$H$9</f>
        <v>26.28</v>
      </c>
      <c r="G25" s="18">
        <f>[21]Setembro!$H$10</f>
        <v>19.8</v>
      </c>
      <c r="H25" s="18">
        <f>[21]Setembro!$H$11</f>
        <v>23.400000000000002</v>
      </c>
      <c r="I25" s="18">
        <f>[21]Setembro!$H$12</f>
        <v>21.6</v>
      </c>
      <c r="J25" s="18">
        <f>[21]Setembro!$H$13</f>
        <v>18</v>
      </c>
      <c r="K25" s="18">
        <f>[21]Setembro!$H$14</f>
        <v>23.400000000000002</v>
      </c>
      <c r="L25" s="18">
        <f>[21]Setembro!$H$15</f>
        <v>20.16</v>
      </c>
      <c r="M25" s="18">
        <f>[21]Setembro!$H$16</f>
        <v>19.440000000000001</v>
      </c>
      <c r="N25" s="18">
        <f>[21]Setembro!$H$17</f>
        <v>15.840000000000002</v>
      </c>
      <c r="O25" s="18">
        <f>[21]Setembro!$H$18</f>
        <v>24.12</v>
      </c>
      <c r="P25" s="18">
        <f>[21]Setembro!$H$19</f>
        <v>13.68</v>
      </c>
      <c r="Q25" s="18">
        <f>[21]Setembro!$H$20</f>
        <v>13.32</v>
      </c>
      <c r="R25" s="18">
        <f>[21]Setembro!$H$21</f>
        <v>20.52</v>
      </c>
      <c r="S25" s="18">
        <f>[21]Setembro!$H$22</f>
        <v>14.4</v>
      </c>
      <c r="T25" s="18">
        <f>[21]Setembro!$H$23</f>
        <v>15.840000000000002</v>
      </c>
      <c r="U25" s="18">
        <f>[21]Setembro!$H$24</f>
        <v>22.68</v>
      </c>
      <c r="V25" s="18">
        <f>[21]Setembro!$H$25</f>
        <v>26.64</v>
      </c>
      <c r="W25" s="18">
        <f>[21]Setembro!$H$26</f>
        <v>34.56</v>
      </c>
      <c r="X25" s="18">
        <f>[21]Setembro!$H$27</f>
        <v>20.52</v>
      </c>
      <c r="Y25" s="18">
        <f>[21]Setembro!$H$28</f>
        <v>20.88</v>
      </c>
      <c r="Z25" s="18">
        <f>[21]Setembro!$H$29</f>
        <v>14.4</v>
      </c>
      <c r="AA25" s="18">
        <f>[21]Setembro!$H$30</f>
        <v>31.319999999999997</v>
      </c>
      <c r="AB25" s="18">
        <f>[21]Setembro!$H$31</f>
        <v>27</v>
      </c>
      <c r="AC25" s="18">
        <f>[21]Setembro!$H$32</f>
        <v>15.840000000000002</v>
      </c>
      <c r="AD25" s="18">
        <f>[21]Setembro!$H$33</f>
        <v>19.8</v>
      </c>
      <c r="AE25" s="18">
        <f>[21]Setembro!$H$34</f>
        <v>19.079999999999998</v>
      </c>
      <c r="AF25" s="36">
        <f t="shared" si="2"/>
        <v>34.56</v>
      </c>
    </row>
    <row r="26" spans="1:32" ht="17.100000000000001" customHeight="1" x14ac:dyDescent="0.2">
      <c r="A26" s="16" t="s">
        <v>16</v>
      </c>
      <c r="B26" s="18">
        <f>[22]Setembro!$H$5</f>
        <v>15.120000000000001</v>
      </c>
      <c r="C26" s="18">
        <f>[22]Setembro!$H$6</f>
        <v>17.28</v>
      </c>
      <c r="D26" s="18">
        <f>[22]Setembro!$H$7</f>
        <v>15.48</v>
      </c>
      <c r="E26" s="18">
        <f>[22]Setembro!$H$8</f>
        <v>16.2</v>
      </c>
      <c r="F26" s="18">
        <f>[22]Setembro!$H$9</f>
        <v>11.879999999999999</v>
      </c>
      <c r="G26" s="18">
        <f>[22]Setembro!$H$10</f>
        <v>14.76</v>
      </c>
      <c r="H26" s="18">
        <f>[22]Setembro!$H$11</f>
        <v>15.120000000000001</v>
      </c>
      <c r="I26" s="18">
        <f>[22]Setembro!$H$12</f>
        <v>19.8</v>
      </c>
      <c r="J26" s="18">
        <f>[22]Setembro!$H$13</f>
        <v>22.32</v>
      </c>
      <c r="K26" s="18">
        <f>[22]Setembro!$H$14</f>
        <v>14.04</v>
      </c>
      <c r="L26" s="18">
        <f>[22]Setembro!$H$15</f>
        <v>14.04</v>
      </c>
      <c r="M26" s="18">
        <f>[22]Setembro!$H$16</f>
        <v>17.64</v>
      </c>
      <c r="N26" s="18">
        <f>[22]Setembro!$H$17</f>
        <v>14.4</v>
      </c>
      <c r="O26" s="18">
        <f>[22]Setembro!$H$18</f>
        <v>14.04</v>
      </c>
      <c r="P26" s="18">
        <f>[22]Setembro!$H$19</f>
        <v>13.68</v>
      </c>
      <c r="Q26" s="18">
        <f>[22]Setembro!$H$20</f>
        <v>23.400000000000002</v>
      </c>
      <c r="R26" s="18">
        <f>[22]Setembro!$H$21</f>
        <v>17.64</v>
      </c>
      <c r="S26" s="18">
        <f>[22]Setembro!$H$22</f>
        <v>14.4</v>
      </c>
      <c r="T26" s="18">
        <f>[22]Setembro!$H$23</f>
        <v>12.96</v>
      </c>
      <c r="U26" s="18">
        <f>[22]Setembro!$H$24</f>
        <v>21.96</v>
      </c>
      <c r="V26" s="18">
        <f>[22]Setembro!$H$25</f>
        <v>28.44</v>
      </c>
      <c r="W26" s="18">
        <f>[22]Setembro!$H$26</f>
        <v>25.92</v>
      </c>
      <c r="X26" s="18">
        <f>[22]Setembro!$H$27</f>
        <v>23.040000000000003</v>
      </c>
      <c r="Y26" s="18">
        <f>[22]Setembro!$H$28</f>
        <v>26.64</v>
      </c>
      <c r="Z26" s="18">
        <f>[22]Setembro!$H$29</f>
        <v>14.76</v>
      </c>
      <c r="AA26" s="18">
        <f>[22]Setembro!$H$30</f>
        <v>12.24</v>
      </c>
      <c r="AB26" s="18">
        <f>[22]Setembro!$H$31</f>
        <v>16.559999999999999</v>
      </c>
      <c r="AC26" s="18">
        <f>[22]Setembro!$H$32</f>
        <v>20.88</v>
      </c>
      <c r="AD26" s="18">
        <f>[22]Setembro!$H$33</f>
        <v>15.120000000000001</v>
      </c>
      <c r="AE26" s="18">
        <f>[22]Setembro!$H$34</f>
        <v>18</v>
      </c>
      <c r="AF26" s="36">
        <f t="shared" si="2"/>
        <v>28.44</v>
      </c>
    </row>
    <row r="27" spans="1:32" ht="17.100000000000001" customHeight="1" x14ac:dyDescent="0.2">
      <c r="A27" s="16" t="s">
        <v>17</v>
      </c>
      <c r="B27" s="18">
        <f>[23]Setembro!$H$5</f>
        <v>15.840000000000002</v>
      </c>
      <c r="C27" s="18">
        <f>[23]Setembro!$H$6</f>
        <v>22.32</v>
      </c>
      <c r="D27" s="18">
        <f>[23]Setembro!$H$7</f>
        <v>18</v>
      </c>
      <c r="E27" s="18">
        <f>[23]Setembro!$H$8</f>
        <v>0</v>
      </c>
      <c r="F27" s="18">
        <f>[23]Setembro!$H$9</f>
        <v>7.5600000000000005</v>
      </c>
      <c r="G27" s="18">
        <f>[23]Setembro!$H$10</f>
        <v>3.9600000000000004</v>
      </c>
      <c r="H27" s="18">
        <f>[23]Setembro!$H$11</f>
        <v>1.4400000000000002</v>
      </c>
      <c r="I27" s="18">
        <f>[23]Setembro!$H$12</f>
        <v>0</v>
      </c>
      <c r="J27" s="18">
        <f>[23]Setembro!$H$13</f>
        <v>1.08</v>
      </c>
      <c r="K27" s="18">
        <f>[23]Setembro!$H$14</f>
        <v>1.08</v>
      </c>
      <c r="L27" s="18">
        <f>[23]Setembro!$H$15</f>
        <v>5.7600000000000007</v>
      </c>
      <c r="M27" s="18">
        <f>[23]Setembro!$H$16</f>
        <v>0</v>
      </c>
      <c r="N27" s="18">
        <f>[23]Setembro!$H$17</f>
        <v>13.32</v>
      </c>
      <c r="O27" s="18">
        <f>[23]Setembro!$H$18</f>
        <v>0</v>
      </c>
      <c r="P27" s="18">
        <f>[23]Setembro!$H$19</f>
        <v>0</v>
      </c>
      <c r="Q27" s="18">
        <f>[23]Setembro!$H$20</f>
        <v>0</v>
      </c>
      <c r="R27" s="18">
        <f>[23]Setembro!$H$21</f>
        <v>13.68</v>
      </c>
      <c r="S27" s="18">
        <f>[23]Setembro!$H$22</f>
        <v>2.8800000000000003</v>
      </c>
      <c r="T27" s="18">
        <f>[23]Setembro!$H$23</f>
        <v>0</v>
      </c>
      <c r="U27" s="18">
        <f>[23]Setembro!$H$24</f>
        <v>20.88</v>
      </c>
      <c r="V27" s="18">
        <f>[23]Setembro!$H$25</f>
        <v>20.88</v>
      </c>
      <c r="W27" s="18">
        <f>[23]Setembro!$H$26</f>
        <v>29.52</v>
      </c>
      <c r="X27" s="18">
        <f>[23]Setembro!$H$27</f>
        <v>0</v>
      </c>
      <c r="Y27" s="18">
        <f>[23]Setembro!$H$28</f>
        <v>12.96</v>
      </c>
      <c r="Z27" s="18">
        <f>[23]Setembro!$H$29</f>
        <v>7.2</v>
      </c>
      <c r="AA27" s="18">
        <f>[23]Setembro!$H$30</f>
        <v>4.32</v>
      </c>
      <c r="AB27" s="18">
        <f>[23]Setembro!$H$31</f>
        <v>0</v>
      </c>
      <c r="AC27" s="53" t="str">
        <f>[23]Setembro!$H$32</f>
        <v>*</v>
      </c>
      <c r="AD27" s="53" t="str">
        <f>[23]Setembro!$H$33</f>
        <v>*</v>
      </c>
      <c r="AE27" s="53" t="str">
        <f>[23]Setembro!$H$34</f>
        <v>*</v>
      </c>
      <c r="AF27" s="36">
        <f t="shared" si="2"/>
        <v>29.52</v>
      </c>
    </row>
    <row r="28" spans="1:32" ht="17.100000000000001" customHeight="1" x14ac:dyDescent="0.2">
      <c r="A28" s="16" t="s">
        <v>18</v>
      </c>
      <c r="B28" s="18">
        <f>[24]Setembro!$H$5</f>
        <v>11.16</v>
      </c>
      <c r="C28" s="18">
        <f>[24]Setembro!$H$6</f>
        <v>11.520000000000001</v>
      </c>
      <c r="D28" s="53" t="str">
        <f>[24]Setembro!$H$7</f>
        <v>*</v>
      </c>
      <c r="E28" s="18">
        <f>[24]Setembro!$H$8</f>
        <v>1.4400000000000002</v>
      </c>
      <c r="F28" s="18">
        <f>[24]Setembro!$H$9</f>
        <v>27</v>
      </c>
      <c r="G28" s="18">
        <f>[24]Setembro!$H$10</f>
        <v>20.88</v>
      </c>
      <c r="H28" s="18">
        <f>[24]Setembro!$H$11</f>
        <v>16.920000000000002</v>
      </c>
      <c r="I28" s="18">
        <f>[24]Setembro!$H$12</f>
        <v>18</v>
      </c>
      <c r="J28" s="18">
        <f>[24]Setembro!$H$13</f>
        <v>19.079999999999998</v>
      </c>
      <c r="K28" s="18">
        <f>[24]Setembro!$H$14</f>
        <v>25.2</v>
      </c>
      <c r="L28" s="18">
        <f>[24]Setembro!$H$15</f>
        <v>19.8</v>
      </c>
      <c r="M28" s="18">
        <f>[24]Setembro!$H$16</f>
        <v>16.559999999999999</v>
      </c>
      <c r="N28" s="18">
        <f>[24]Setembro!$H$17</f>
        <v>21.6</v>
      </c>
      <c r="O28" s="18">
        <f>[24]Setembro!$H$18</f>
        <v>24.48</v>
      </c>
      <c r="P28" s="18">
        <f>[24]Setembro!$H$19</f>
        <v>22.68</v>
      </c>
      <c r="Q28" s="18">
        <f>[24]Setembro!$H$20</f>
        <v>30.240000000000002</v>
      </c>
      <c r="R28" s="18">
        <f>[24]Setembro!$H$21</f>
        <v>30.240000000000002</v>
      </c>
      <c r="S28" s="18">
        <f>[24]Setembro!$H$22</f>
        <v>16.2</v>
      </c>
      <c r="T28" s="18">
        <f>[24]Setembro!$H$23</f>
        <v>23.759999999999998</v>
      </c>
      <c r="U28" s="18">
        <f>[24]Setembro!$H$24</f>
        <v>18.36</v>
      </c>
      <c r="V28" s="18">
        <f>[24]Setembro!$H$25</f>
        <v>37.080000000000005</v>
      </c>
      <c r="W28" s="18">
        <f>[24]Setembro!$H$26</f>
        <v>43.56</v>
      </c>
      <c r="X28" s="18">
        <f>[24]Setembro!$H$27</f>
        <v>24.48</v>
      </c>
      <c r="Y28" s="18">
        <f>[24]Setembro!$H$28</f>
        <v>27.720000000000002</v>
      </c>
      <c r="Z28" s="18">
        <f>[24]Setembro!$H$29</f>
        <v>24.48</v>
      </c>
      <c r="AA28" s="18">
        <f>[24]Setembro!$H$30</f>
        <v>24.12</v>
      </c>
      <c r="AB28" s="18">
        <f>[24]Setembro!$H$31</f>
        <v>20.52</v>
      </c>
      <c r="AC28" s="18">
        <f>[24]Setembro!$H$32</f>
        <v>23.400000000000002</v>
      </c>
      <c r="AD28" s="18">
        <f>[24]Setembro!$H$33</f>
        <v>15.120000000000001</v>
      </c>
      <c r="AE28" s="18">
        <f>[24]Setembro!$H$34</f>
        <v>20.52</v>
      </c>
      <c r="AF28" s="36">
        <f t="shared" si="2"/>
        <v>43.56</v>
      </c>
    </row>
    <row r="29" spans="1:32" ht="17.100000000000001" customHeight="1" x14ac:dyDescent="0.2">
      <c r="A29" s="16" t="s">
        <v>19</v>
      </c>
      <c r="B29" s="18">
        <f>[25]Setembro!$H$5</f>
        <v>21.6</v>
      </c>
      <c r="C29" s="18">
        <f>[25]Setembro!$H$6</f>
        <v>23.040000000000003</v>
      </c>
      <c r="D29" s="18">
        <f>[25]Setembro!$H$7</f>
        <v>13.32</v>
      </c>
      <c r="E29" s="18">
        <f>[25]Setembro!$H$8</f>
        <v>22.68</v>
      </c>
      <c r="F29" s="18">
        <f>[25]Setembro!$H$9</f>
        <v>21.240000000000002</v>
      </c>
      <c r="G29" s="18">
        <f>[25]Setembro!$H$10</f>
        <v>21.240000000000002</v>
      </c>
      <c r="H29" s="18">
        <f>[25]Setembro!$H$11</f>
        <v>25.56</v>
      </c>
      <c r="I29" s="18">
        <f>[25]Setembro!$H$12</f>
        <v>22.68</v>
      </c>
      <c r="J29" s="18">
        <f>[25]Setembro!$H$13</f>
        <v>24.48</v>
      </c>
      <c r="K29" s="18">
        <f>[25]Setembro!$H$14</f>
        <v>23.400000000000002</v>
      </c>
      <c r="L29" s="18">
        <f>[25]Setembro!$H$15</f>
        <v>20.52</v>
      </c>
      <c r="M29" s="18">
        <f>[25]Setembro!$H$16</f>
        <v>21.6</v>
      </c>
      <c r="N29" s="18">
        <f>[25]Setembro!$H$17</f>
        <v>16.2</v>
      </c>
      <c r="O29" s="18">
        <f>[25]Setembro!$H$18</f>
        <v>25.2</v>
      </c>
      <c r="P29" s="18">
        <f>[25]Setembro!$H$19</f>
        <v>19.079999999999998</v>
      </c>
      <c r="Q29" s="18">
        <f>[25]Setembro!$H$20</f>
        <v>20.16</v>
      </c>
      <c r="R29" s="18">
        <f>[25]Setembro!$H$21</f>
        <v>22.32</v>
      </c>
      <c r="S29" s="18">
        <f>[25]Setembro!$H$22</f>
        <v>20.88</v>
      </c>
      <c r="T29" s="18">
        <f>[25]Setembro!$H$23</f>
        <v>16.2</v>
      </c>
      <c r="U29" s="18">
        <f>[25]Setembro!$H$24</f>
        <v>28.44</v>
      </c>
      <c r="V29" s="18">
        <f>[25]Setembro!$H$25</f>
        <v>33.480000000000004</v>
      </c>
      <c r="W29" s="18">
        <f>[25]Setembro!$H$26</f>
        <v>29.52</v>
      </c>
      <c r="X29" s="18">
        <f>[25]Setembro!$H$27</f>
        <v>19.079999999999998</v>
      </c>
      <c r="Y29" s="18">
        <f>[25]Setembro!$H$28</f>
        <v>27.720000000000002</v>
      </c>
      <c r="Z29" s="18">
        <f>[25]Setembro!$H$29</f>
        <v>19.440000000000001</v>
      </c>
      <c r="AA29" s="18">
        <f>[25]Setembro!$H$30</f>
        <v>23.759999999999998</v>
      </c>
      <c r="AB29" s="18">
        <f>[25]Setembro!$H$31</f>
        <v>22.68</v>
      </c>
      <c r="AC29" s="18">
        <f>[25]Setembro!$H$32</f>
        <v>19.079999999999998</v>
      </c>
      <c r="AD29" s="18">
        <f>[25]Setembro!$H$33</f>
        <v>15.48</v>
      </c>
      <c r="AE29" s="18">
        <f>[25]Setembro!$H$34</f>
        <v>19.440000000000001</v>
      </c>
      <c r="AF29" s="36">
        <f t="shared" si="2"/>
        <v>33.480000000000004</v>
      </c>
    </row>
    <row r="30" spans="1:32" ht="17.100000000000001" customHeight="1" x14ac:dyDescent="0.2">
      <c r="A30" s="16" t="s">
        <v>31</v>
      </c>
      <c r="B30" s="18">
        <f>[26]Setembro!$H$5</f>
        <v>24.48</v>
      </c>
      <c r="C30" s="18">
        <f>[26]Setembro!$H$6</f>
        <v>30.240000000000002</v>
      </c>
      <c r="D30" s="18">
        <f>[26]Setembro!$H$7</f>
        <v>19.440000000000001</v>
      </c>
      <c r="E30" s="18">
        <f>[26]Setembro!$H$8</f>
        <v>10.44</v>
      </c>
      <c r="F30" s="18">
        <f>[26]Setembro!$H$9</f>
        <v>29.16</v>
      </c>
      <c r="G30" s="18">
        <f>[26]Setembro!$H$10</f>
        <v>11.520000000000001</v>
      </c>
      <c r="H30" s="18">
        <f>[26]Setembro!$H$11</f>
        <v>24.840000000000003</v>
      </c>
      <c r="I30" s="18">
        <f>[26]Setembro!$H$12</f>
        <v>24.48</v>
      </c>
      <c r="J30" s="18">
        <f>[26]Setembro!$H$13</f>
        <v>12.96</v>
      </c>
      <c r="K30" s="18">
        <f>[26]Setembro!$H$14</f>
        <v>30.6</v>
      </c>
      <c r="L30" s="18">
        <f>[26]Setembro!$H$15</f>
        <v>15.840000000000002</v>
      </c>
      <c r="M30" s="18">
        <f>[26]Setembro!$H$16</f>
        <v>20.88</v>
      </c>
      <c r="N30" s="18">
        <f>[26]Setembro!$H$17</f>
        <v>13.68</v>
      </c>
      <c r="O30" s="18">
        <f>[26]Setembro!$H$18</f>
        <v>23.759999999999998</v>
      </c>
      <c r="P30" s="18">
        <f>[26]Setembro!$H$19</f>
        <v>13.68</v>
      </c>
      <c r="Q30" s="18">
        <f>[26]Setembro!$H$20</f>
        <v>16.2</v>
      </c>
      <c r="R30" s="18">
        <f>[26]Setembro!$H$21</f>
        <v>14.04</v>
      </c>
      <c r="S30" s="18">
        <f>[26]Setembro!$H$22</f>
        <v>23.400000000000002</v>
      </c>
      <c r="T30" s="18">
        <f>[26]Setembro!$H$23</f>
        <v>15.48</v>
      </c>
      <c r="U30" s="18">
        <f>[26]Setembro!$H$24</f>
        <v>21.240000000000002</v>
      </c>
      <c r="V30" s="18">
        <f>[26]Setembro!$H$25</f>
        <v>25.56</v>
      </c>
      <c r="W30" s="18">
        <f>[26]Setembro!$H$26</f>
        <v>25.2</v>
      </c>
      <c r="X30" s="18">
        <f>[26]Setembro!$H$27</f>
        <v>24.12</v>
      </c>
      <c r="Y30" s="18">
        <f>[26]Setembro!$H$28</f>
        <v>20.88</v>
      </c>
      <c r="Z30" s="18">
        <f>[26]Setembro!$H$29</f>
        <v>16.2</v>
      </c>
      <c r="AA30" s="18">
        <f>[26]Setembro!$H$30</f>
        <v>17.28</v>
      </c>
      <c r="AB30" s="18">
        <f>[26]Setembro!$H$31</f>
        <v>23.040000000000003</v>
      </c>
      <c r="AC30" s="18">
        <f>[26]Setembro!$H$32</f>
        <v>16.920000000000002</v>
      </c>
      <c r="AD30" s="18">
        <f>[26]Setembro!$H$33</f>
        <v>15.840000000000002</v>
      </c>
      <c r="AE30" s="18">
        <f>[26]Setembro!$H$34</f>
        <v>17.28</v>
      </c>
      <c r="AF30" s="36">
        <f t="shared" si="2"/>
        <v>30.6</v>
      </c>
    </row>
    <row r="31" spans="1:32" ht="17.100000000000001" customHeight="1" x14ac:dyDescent="0.2">
      <c r="A31" s="16" t="s">
        <v>52</v>
      </c>
      <c r="B31" s="18">
        <f>[27]Setembro!$H$5</f>
        <v>25.2</v>
      </c>
      <c r="C31" s="18">
        <f>[27]Setembro!$H$6</f>
        <v>36.72</v>
      </c>
      <c r="D31" s="18">
        <f>[27]Setembro!$H$7</f>
        <v>32.04</v>
      </c>
      <c r="E31" s="18">
        <f>[27]Setembro!$H$8</f>
        <v>15.840000000000002</v>
      </c>
      <c r="F31" s="18">
        <f>[27]Setembro!$H$9</f>
        <v>27.720000000000002</v>
      </c>
      <c r="G31" s="18">
        <f>[27]Setembro!$H$10</f>
        <v>30.6</v>
      </c>
      <c r="H31" s="18">
        <f>[27]Setembro!$H$11</f>
        <v>23.040000000000003</v>
      </c>
      <c r="I31" s="18">
        <f>[27]Setembro!$H$12</f>
        <v>25.2</v>
      </c>
      <c r="J31" s="18">
        <f>[27]Setembro!$H$13</f>
        <v>33.480000000000004</v>
      </c>
      <c r="K31" s="18">
        <f>[27]Setembro!$H$14</f>
        <v>35.64</v>
      </c>
      <c r="L31" s="18">
        <f>[27]Setembro!$H$15</f>
        <v>37.800000000000004</v>
      </c>
      <c r="M31" s="18">
        <f>[27]Setembro!$H$16</f>
        <v>25.56</v>
      </c>
      <c r="N31" s="18">
        <f>[27]Setembro!$H$17</f>
        <v>32.04</v>
      </c>
      <c r="O31" s="18">
        <f>[27]Setembro!$H$18</f>
        <v>30.6</v>
      </c>
      <c r="P31" s="18">
        <f>[27]Setembro!$H$19</f>
        <v>30.96</v>
      </c>
      <c r="Q31" s="18">
        <f>[27]Setembro!$H$20</f>
        <v>27</v>
      </c>
      <c r="R31" s="18">
        <f>[27]Setembro!$H$21</f>
        <v>35.28</v>
      </c>
      <c r="S31" s="18">
        <f>[27]Setembro!$H$22</f>
        <v>23.040000000000003</v>
      </c>
      <c r="T31" s="18">
        <f>[27]Setembro!$H$23</f>
        <v>28.8</v>
      </c>
      <c r="U31" s="18">
        <f>[27]Setembro!$H$24</f>
        <v>24.840000000000003</v>
      </c>
      <c r="V31" s="18">
        <f>[27]Setembro!$H$25</f>
        <v>30.240000000000002</v>
      </c>
      <c r="W31" s="18">
        <f>[27]Setembro!$H$26</f>
        <v>33.119999999999997</v>
      </c>
      <c r="X31" s="18">
        <f>[27]Setembro!$H$27</f>
        <v>28.8</v>
      </c>
      <c r="Y31" s="18">
        <f>[27]Setembro!$H$28</f>
        <v>25.56</v>
      </c>
      <c r="Z31" s="18">
        <f>[27]Setembro!$H$29</f>
        <v>33.840000000000003</v>
      </c>
      <c r="AA31" s="18">
        <f>[27]Setembro!$H$30</f>
        <v>18.36</v>
      </c>
      <c r="AB31" s="18">
        <f>[27]Setembro!$H$31</f>
        <v>20.16</v>
      </c>
      <c r="AC31" s="18">
        <f>[27]Setembro!$H$32</f>
        <v>23.400000000000002</v>
      </c>
      <c r="AD31" s="18">
        <f>[27]Setembro!$H$33</f>
        <v>29.880000000000003</v>
      </c>
      <c r="AE31" s="18">
        <f>[27]Setembro!$H$34</f>
        <v>27.720000000000002</v>
      </c>
      <c r="AF31" s="36">
        <f t="shared" si="2"/>
        <v>37.800000000000004</v>
      </c>
    </row>
    <row r="32" spans="1:32" ht="17.100000000000001" customHeight="1" x14ac:dyDescent="0.2">
      <c r="A32" s="16" t="s">
        <v>20</v>
      </c>
      <c r="B32" s="18">
        <f>[28]Setembro!$H$5</f>
        <v>10.8</v>
      </c>
      <c r="C32" s="18">
        <f>[28]Setembro!$H$6</f>
        <v>27</v>
      </c>
      <c r="D32" s="18">
        <f>[28]Setembro!$H$7</f>
        <v>19.440000000000001</v>
      </c>
      <c r="E32" s="18">
        <f>[28]Setembro!$H$8</f>
        <v>10.44</v>
      </c>
      <c r="F32" s="18">
        <f>[28]Setembro!$H$9</f>
        <v>13.32</v>
      </c>
      <c r="G32" s="18">
        <f>[28]Setembro!$H$10</f>
        <v>10.8</v>
      </c>
      <c r="H32" s="18">
        <f>[28]Setembro!$H$11</f>
        <v>15.48</v>
      </c>
      <c r="I32" s="18">
        <f>[28]Setembro!$H$12</f>
        <v>14.76</v>
      </c>
      <c r="J32" s="18">
        <f>[28]Setembro!$H$13</f>
        <v>9</v>
      </c>
      <c r="K32" s="18">
        <f>[28]Setembro!$H$14</f>
        <v>14.04</v>
      </c>
      <c r="L32" s="18">
        <f>[28]Setembro!$H$15</f>
        <v>12.96</v>
      </c>
      <c r="M32" s="18">
        <f>[28]Setembro!$H$16</f>
        <v>16.2</v>
      </c>
      <c r="N32" s="18">
        <f>[28]Setembro!$H$17</f>
        <v>14.04</v>
      </c>
      <c r="O32" s="18">
        <f>[28]Setembro!$H$18</f>
        <v>15.840000000000002</v>
      </c>
      <c r="P32" s="18">
        <f>[28]Setembro!$H$19</f>
        <v>12.24</v>
      </c>
      <c r="Q32" s="18">
        <f>[28]Setembro!$H$20</f>
        <v>16.2</v>
      </c>
      <c r="R32" s="18">
        <f>[28]Setembro!$H$21</f>
        <v>14.76</v>
      </c>
      <c r="S32" s="18">
        <f>[28]Setembro!$H$22</f>
        <v>7.5600000000000005</v>
      </c>
      <c r="T32" s="18">
        <f>[28]Setembro!$H$23</f>
        <v>9.7200000000000006</v>
      </c>
      <c r="U32" s="18">
        <f>[28]Setembro!$H$24</f>
        <v>15.840000000000002</v>
      </c>
      <c r="V32" s="18">
        <f>[28]Setembro!$H$25</f>
        <v>19.8</v>
      </c>
      <c r="W32" s="18">
        <f>[28]Setembro!$H$26</f>
        <v>20.52</v>
      </c>
      <c r="X32" s="18">
        <f>[28]Setembro!$H$27</f>
        <v>17.28</v>
      </c>
      <c r="Y32" s="18">
        <f>[28]Setembro!$H$28</f>
        <v>15.120000000000001</v>
      </c>
      <c r="Z32" s="18">
        <f>[28]Setembro!$H$29</f>
        <v>10.08</v>
      </c>
      <c r="AA32" s="18">
        <f>[28]Setembro!$H$30</f>
        <v>10.8</v>
      </c>
      <c r="AB32" s="18">
        <f>[28]Setembro!$H$31</f>
        <v>8.64</v>
      </c>
      <c r="AC32" s="18">
        <f>[28]Setembro!$H$32</f>
        <v>6.12</v>
      </c>
      <c r="AD32" s="18">
        <f>[28]Setembro!$H$33</f>
        <v>18.720000000000002</v>
      </c>
      <c r="AE32" s="18">
        <f>[28]Setembro!$H$34</f>
        <v>12.6</v>
      </c>
      <c r="AF32" s="36">
        <f>MAX(B32:AE32)</f>
        <v>27</v>
      </c>
    </row>
    <row r="33" spans="1:32" s="5" customFormat="1" ht="17.100000000000001" customHeight="1" x14ac:dyDescent="0.2">
      <c r="A33" s="38" t="s">
        <v>33</v>
      </c>
      <c r="B33" s="32">
        <f t="shared" ref="B33:AF33" si="3">MAX(B5:B32)</f>
        <v>41.04</v>
      </c>
      <c r="C33" s="32">
        <f t="shared" si="3"/>
        <v>36.72</v>
      </c>
      <c r="D33" s="32">
        <f t="shared" si="3"/>
        <v>38.519999999999996</v>
      </c>
      <c r="E33" s="32">
        <f t="shared" si="3"/>
        <v>26.28</v>
      </c>
      <c r="F33" s="32">
        <f t="shared" si="3"/>
        <v>35.64</v>
      </c>
      <c r="G33" s="32">
        <f t="shared" si="3"/>
        <v>30.6</v>
      </c>
      <c r="H33" s="32">
        <f t="shared" si="3"/>
        <v>29.16</v>
      </c>
      <c r="I33" s="32">
        <f t="shared" si="3"/>
        <v>42.12</v>
      </c>
      <c r="J33" s="32">
        <f t="shared" si="3"/>
        <v>33.480000000000004</v>
      </c>
      <c r="K33" s="32">
        <f t="shared" si="3"/>
        <v>35.64</v>
      </c>
      <c r="L33" s="32">
        <f t="shared" si="3"/>
        <v>37.800000000000004</v>
      </c>
      <c r="M33" s="32">
        <f t="shared" si="3"/>
        <v>28.08</v>
      </c>
      <c r="N33" s="32">
        <f t="shared" si="3"/>
        <v>32.04</v>
      </c>
      <c r="O33" s="32">
        <f t="shared" si="3"/>
        <v>30.6</v>
      </c>
      <c r="P33" s="32">
        <f t="shared" si="3"/>
        <v>30.96</v>
      </c>
      <c r="Q33" s="32">
        <f t="shared" si="3"/>
        <v>30.240000000000002</v>
      </c>
      <c r="R33" s="32">
        <f t="shared" si="3"/>
        <v>35.28</v>
      </c>
      <c r="S33" s="32">
        <f t="shared" si="3"/>
        <v>23.400000000000002</v>
      </c>
      <c r="T33" s="32">
        <f t="shared" si="3"/>
        <v>28.8</v>
      </c>
      <c r="U33" s="32">
        <f t="shared" si="3"/>
        <v>34.200000000000003</v>
      </c>
      <c r="V33" s="32">
        <f t="shared" si="3"/>
        <v>40.680000000000007</v>
      </c>
      <c r="W33" s="32">
        <f t="shared" si="3"/>
        <v>44.28</v>
      </c>
      <c r="X33" s="32">
        <f t="shared" si="3"/>
        <v>34.200000000000003</v>
      </c>
      <c r="Y33" s="32">
        <f t="shared" si="3"/>
        <v>28.08</v>
      </c>
      <c r="Z33" s="32">
        <f t="shared" si="3"/>
        <v>33.840000000000003</v>
      </c>
      <c r="AA33" s="32">
        <f t="shared" si="3"/>
        <v>31.319999999999997</v>
      </c>
      <c r="AB33" s="32">
        <f t="shared" si="3"/>
        <v>31.319999999999997</v>
      </c>
      <c r="AC33" s="32">
        <f t="shared" si="3"/>
        <v>27</v>
      </c>
      <c r="AD33" s="32">
        <f t="shared" si="3"/>
        <v>30.96</v>
      </c>
      <c r="AE33" s="32">
        <f t="shared" si="3"/>
        <v>32.4</v>
      </c>
      <c r="AF33" s="36">
        <f t="shared" si="3"/>
        <v>44.28</v>
      </c>
    </row>
    <row r="35" spans="1:32" x14ac:dyDescent="0.2">
      <c r="B35" s="2"/>
      <c r="C35" s="2"/>
      <c r="D35" s="46"/>
      <c r="E35" s="46" t="s">
        <v>57</v>
      </c>
      <c r="F35" s="46"/>
      <c r="G35" s="46"/>
      <c r="H35" s="46"/>
      <c r="K35" s="2"/>
      <c r="L35" s="2"/>
      <c r="M35" s="2"/>
      <c r="N35" s="2" t="s">
        <v>58</v>
      </c>
      <c r="O35" s="2"/>
      <c r="P35" s="2"/>
      <c r="Q35" s="2"/>
      <c r="W35" s="2"/>
      <c r="X35" s="2"/>
      <c r="Y35" s="2" t="s">
        <v>61</v>
      </c>
      <c r="Z35" s="2"/>
      <c r="AA35" s="2"/>
      <c r="AE35" s="56" t="s">
        <v>70</v>
      </c>
    </row>
    <row r="36" spans="1:32" x14ac:dyDescent="0.2">
      <c r="K36" s="47"/>
      <c r="L36" s="47"/>
      <c r="M36" s="47"/>
      <c r="N36" s="47" t="s">
        <v>59</v>
      </c>
      <c r="O36" s="47"/>
      <c r="P36" s="47"/>
      <c r="Q36" s="47"/>
      <c r="W36" s="2"/>
      <c r="X36" s="2"/>
      <c r="Y36" s="47" t="s">
        <v>62</v>
      </c>
      <c r="Z36" s="47"/>
      <c r="AA36" s="47"/>
    </row>
    <row r="37" spans="1:32" x14ac:dyDescent="0.2">
      <c r="A37" s="56"/>
    </row>
    <row r="40" spans="1:32" x14ac:dyDescent="0.2">
      <c r="AB40" s="3" t="s">
        <v>53</v>
      </c>
    </row>
    <row r="42" spans="1:32" x14ac:dyDescent="0.2">
      <c r="V42" s="3" t="s">
        <v>53</v>
      </c>
    </row>
  </sheetData>
  <mergeCells count="33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workbookViewId="0">
      <selection activeCell="AI21" sqref="AI21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  <col min="33" max="33" width="9.140625" style="1"/>
  </cols>
  <sheetData>
    <row r="1" spans="1:37" ht="20.100000000000001" customHeight="1" x14ac:dyDescent="0.2">
      <c r="A1" s="60" t="s">
        <v>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37" s="4" customFormat="1" ht="16.5" customHeight="1" x14ac:dyDescent="0.2">
      <c r="A2" s="61" t="s">
        <v>21</v>
      </c>
      <c r="B2" s="63" t="s">
        <v>60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5"/>
      <c r="AG2" s="7"/>
    </row>
    <row r="3" spans="1:37" s="5" customFormat="1" ht="20.100000000000001" customHeight="1" x14ac:dyDescent="0.2">
      <c r="A3" s="61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48" t="s">
        <v>44</v>
      </c>
      <c r="AG3" s="10"/>
    </row>
    <row r="4" spans="1:37" s="5" customFormat="1" ht="8.25" customHeight="1" x14ac:dyDescent="0.2">
      <c r="A4" s="61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48" t="s">
        <v>39</v>
      </c>
      <c r="AG4" s="10"/>
    </row>
    <row r="5" spans="1:37" s="5" customFormat="1" ht="15.75" customHeight="1" x14ac:dyDescent="0.2">
      <c r="A5" s="16" t="s">
        <v>48</v>
      </c>
      <c r="B5" s="17" t="str">
        <f>[1]Setembro!$I$5</f>
        <v>NO</v>
      </c>
      <c r="C5" s="17" t="str">
        <f>[1]Setembro!$I$6</f>
        <v>SO</v>
      </c>
      <c r="D5" s="17" t="str">
        <f>[1]Setembro!$I$7</f>
        <v>NE</v>
      </c>
      <c r="E5" s="17" t="str">
        <f>[1]Setembro!$I$8</f>
        <v>SE</v>
      </c>
      <c r="F5" s="17" t="str">
        <f>[1]Setembro!$I$9</f>
        <v>SO</v>
      </c>
      <c r="G5" s="17" t="str">
        <f>[1]Setembro!$I$10</f>
        <v>O</v>
      </c>
      <c r="H5" s="17" t="str">
        <f>[1]Setembro!$I$11</f>
        <v>O</v>
      </c>
      <c r="I5" s="17" t="str">
        <f>[1]Setembro!$I$12</f>
        <v>O</v>
      </c>
      <c r="J5" s="17" t="str">
        <f>[1]Setembro!$I$13</f>
        <v>SO</v>
      </c>
      <c r="K5" s="17" t="str">
        <f>[1]Setembro!$I$14</f>
        <v>O</v>
      </c>
      <c r="L5" s="17" t="str">
        <f>[1]Setembro!$I$15</f>
        <v>S</v>
      </c>
      <c r="M5" s="17" t="str">
        <f>[1]Setembro!$I$16</f>
        <v>SE</v>
      </c>
      <c r="N5" s="17" t="str">
        <f>[1]Setembro!$I$17</f>
        <v>S</v>
      </c>
      <c r="O5" s="17" t="str">
        <f>[1]Setembro!$I$18</f>
        <v>O</v>
      </c>
      <c r="P5" s="17" t="str">
        <f>[1]Setembro!$I$19</f>
        <v>NO</v>
      </c>
      <c r="Q5" s="17" t="str">
        <f>[1]Setembro!$I$20</f>
        <v>NE</v>
      </c>
      <c r="R5" s="17" t="str">
        <f>[1]Setembro!$I$21</f>
        <v>NO</v>
      </c>
      <c r="S5" s="17" t="str">
        <f>[1]Setembro!$I$22</f>
        <v>NO</v>
      </c>
      <c r="T5" s="17" t="str">
        <f>[1]Setembro!$I$23</f>
        <v>SO</v>
      </c>
      <c r="U5" s="17" t="str">
        <f>[1]Setembro!$I$24</f>
        <v>SE</v>
      </c>
      <c r="V5" s="17" t="str">
        <f>[1]Setembro!$I$25</f>
        <v>NE</v>
      </c>
      <c r="W5" s="17" t="str">
        <f>[1]Setembro!$I$26</f>
        <v>NE</v>
      </c>
      <c r="X5" s="17" t="str">
        <f>[1]Setembro!$I$27</f>
        <v>NO</v>
      </c>
      <c r="Y5" s="17" t="str">
        <f>[1]Setembro!$I$28</f>
        <v>NO</v>
      </c>
      <c r="Z5" s="17" t="str">
        <f>[1]Setembro!$I$29</f>
        <v>O</v>
      </c>
      <c r="AA5" s="17" t="str">
        <f>[1]Setembro!$I$30</f>
        <v>O</v>
      </c>
      <c r="AB5" s="17" t="str">
        <f>[1]Setembro!$I$31</f>
        <v>O</v>
      </c>
      <c r="AC5" s="17" t="str">
        <f>[1]Setembro!$I$32</f>
        <v>O</v>
      </c>
      <c r="AD5" s="17" t="str">
        <f>[1]Setembro!$I$33</f>
        <v>S</v>
      </c>
      <c r="AE5" s="17" t="str">
        <f>[1]Setembro!$I$34</f>
        <v>L</v>
      </c>
      <c r="AF5" s="57" t="str">
        <f>[1]Setembro!$I$35</f>
        <v>O</v>
      </c>
      <c r="AG5" s="10"/>
    </row>
    <row r="6" spans="1:37" s="1" customFormat="1" ht="11.25" customHeight="1" x14ac:dyDescent="0.2">
      <c r="A6" s="16" t="s">
        <v>0</v>
      </c>
      <c r="B6" s="18" t="str">
        <f>[2]Setembro!$I$5</f>
        <v>L</v>
      </c>
      <c r="C6" s="18" t="str">
        <f>[2]Setembro!$I$6</f>
        <v>NE</v>
      </c>
      <c r="D6" s="18" t="str">
        <f>[2]Setembro!$I$7</f>
        <v>N</v>
      </c>
      <c r="E6" s="18" t="str">
        <f>[2]Setembro!$I$8</f>
        <v>S</v>
      </c>
      <c r="F6" s="18" t="str">
        <f>[2]Setembro!$I$9</f>
        <v>L</v>
      </c>
      <c r="G6" s="18" t="str">
        <f>[2]Setembro!$I$10</f>
        <v>L</v>
      </c>
      <c r="H6" s="18" t="str">
        <f>[2]Setembro!$I$11</f>
        <v>L</v>
      </c>
      <c r="I6" s="18" t="str">
        <f>[2]Setembro!$I$12</f>
        <v>L</v>
      </c>
      <c r="J6" s="18" t="str">
        <f>[2]Setembro!$I$13</f>
        <v>NE</v>
      </c>
      <c r="K6" s="18" t="str">
        <f>[2]Setembro!$I$14</f>
        <v>L</v>
      </c>
      <c r="L6" s="18" t="str">
        <f>[2]Setembro!$I$15</f>
        <v>NE</v>
      </c>
      <c r="M6" s="18" t="str">
        <f>[2]Setembro!$I$16</f>
        <v>L</v>
      </c>
      <c r="N6" s="18" t="str">
        <f>[2]Setembro!$I$17</f>
        <v>L</v>
      </c>
      <c r="O6" s="18" t="str">
        <f>[2]Setembro!$I$18</f>
        <v>NE</v>
      </c>
      <c r="P6" s="18" t="str">
        <f>[2]Setembro!$I$19</f>
        <v>SO</v>
      </c>
      <c r="Q6" s="18" t="str">
        <f>[2]Setembro!$I$20</f>
        <v>SO</v>
      </c>
      <c r="R6" s="18" t="str">
        <f>[2]Setembro!$I$21</f>
        <v>S</v>
      </c>
      <c r="S6" s="18" t="str">
        <f>[2]Setembro!$I$22</f>
        <v>S</v>
      </c>
      <c r="T6" s="19" t="str">
        <f>[2]Setembro!$I$23</f>
        <v>NE</v>
      </c>
      <c r="U6" s="19" t="str">
        <f>[2]Setembro!$I$24</f>
        <v>L</v>
      </c>
      <c r="V6" s="19" t="str">
        <f>[2]Setembro!$I$25</f>
        <v>NO</v>
      </c>
      <c r="W6" s="19" t="str">
        <f>[2]Setembro!$I$26</f>
        <v>NO</v>
      </c>
      <c r="X6" s="19" t="str">
        <f>[2]Setembro!$I$27</f>
        <v>SO</v>
      </c>
      <c r="Y6" s="19" t="str">
        <f>[2]Setembro!$I$28</f>
        <v>S</v>
      </c>
      <c r="Z6" s="19" t="str">
        <f>[2]Setembro!$I$29</f>
        <v>SE</v>
      </c>
      <c r="AA6" s="19" t="str">
        <f>[2]Setembro!$I$30</f>
        <v>NE</v>
      </c>
      <c r="AB6" s="19" t="str">
        <f>[2]Setembro!$I$31</f>
        <v>NE</v>
      </c>
      <c r="AC6" s="19" t="str">
        <f>[2]Setembro!$I$32</f>
        <v>L</v>
      </c>
      <c r="AD6" s="19" t="str">
        <f>[2]Setembro!$I$33</f>
        <v>L</v>
      </c>
      <c r="AE6" s="19" t="str">
        <f>[2]Setembro!$I$34</f>
        <v>L</v>
      </c>
      <c r="AF6" s="51" t="str">
        <f>[2]Setembro!$I$35</f>
        <v>L</v>
      </c>
      <c r="AG6" s="2"/>
    </row>
    <row r="7" spans="1:37" ht="13.5" customHeight="1" x14ac:dyDescent="0.2">
      <c r="A7" s="16" t="s">
        <v>1</v>
      </c>
      <c r="B7" s="20" t="str">
        <f>[3]Setembro!$I$5</f>
        <v>SE</v>
      </c>
      <c r="C7" s="20" t="str">
        <f>[3]Setembro!$I$6</f>
        <v>L</v>
      </c>
      <c r="D7" s="20" t="str">
        <f>[3]Setembro!$I$7</f>
        <v>NO</v>
      </c>
      <c r="E7" s="20" t="str">
        <f>[3]Setembro!$I$8</f>
        <v>S</v>
      </c>
      <c r="F7" s="20" t="str">
        <f>[3]Setembro!$I$9</f>
        <v>SE</v>
      </c>
      <c r="G7" s="20" t="str">
        <f>[3]Setembro!$I$10</f>
        <v>SE</v>
      </c>
      <c r="H7" s="20" t="str">
        <f>[3]Setembro!$I$11</f>
        <v>N</v>
      </c>
      <c r="I7" s="20" t="str">
        <f>[3]Setembro!$I$12</f>
        <v>SE</v>
      </c>
      <c r="J7" s="20" t="str">
        <f>[3]Setembro!$I$13</f>
        <v>SE</v>
      </c>
      <c r="K7" s="20" t="str">
        <f>[3]Setembro!$I$14</f>
        <v>SE</v>
      </c>
      <c r="L7" s="20" t="str">
        <f>[3]Setembro!$I$15</f>
        <v>NE</v>
      </c>
      <c r="M7" s="20" t="str">
        <f>[3]Setembro!$I$16</f>
        <v>SE</v>
      </c>
      <c r="N7" s="20" t="str">
        <f>[3]Setembro!$I$17</f>
        <v>SE</v>
      </c>
      <c r="O7" s="20" t="str">
        <f>[3]Setembro!$I$18</f>
        <v>SE</v>
      </c>
      <c r="P7" s="20" t="str">
        <f>[3]Setembro!$I$19</f>
        <v>SE</v>
      </c>
      <c r="Q7" s="20" t="str">
        <f>[3]Setembro!$I$20</f>
        <v>O</v>
      </c>
      <c r="R7" s="20" t="str">
        <f>[3]Setembro!$I$21</f>
        <v>S</v>
      </c>
      <c r="S7" s="20" t="str">
        <f>[3]Setembro!$I$22</f>
        <v>S</v>
      </c>
      <c r="T7" s="21" t="str">
        <f>[3]Setembro!$I$23</f>
        <v>SE</v>
      </c>
      <c r="U7" s="21" t="str">
        <f>[3]Setembro!$I$24</f>
        <v>NO</v>
      </c>
      <c r="V7" s="21" t="str">
        <f>[3]Setembro!$I$25</f>
        <v>NO</v>
      </c>
      <c r="W7" s="21" t="str">
        <f>[3]Setembro!$I$26</f>
        <v>NO</v>
      </c>
      <c r="X7" s="21" t="str">
        <f>[3]Setembro!$I$27</f>
        <v>S</v>
      </c>
      <c r="Y7" s="21" t="str">
        <f>[3]Setembro!$I$28</f>
        <v>S</v>
      </c>
      <c r="Z7" s="21" t="str">
        <f>[3]Setembro!$I$29</f>
        <v>S</v>
      </c>
      <c r="AA7" s="21" t="str">
        <f>[3]Setembro!$I$30</f>
        <v>SE</v>
      </c>
      <c r="AB7" s="21" t="str">
        <f>[3]Setembro!$I$31</f>
        <v>SE</v>
      </c>
      <c r="AC7" s="21" t="str">
        <f>[3]Setembro!$I$32</f>
        <v>SE</v>
      </c>
      <c r="AD7" s="21" t="str">
        <f>[3]Setembro!$I$33</f>
        <v>NE</v>
      </c>
      <c r="AE7" s="21" t="str">
        <f>[3]Setembro!$I$34</f>
        <v>SE</v>
      </c>
      <c r="AF7" s="50" t="str">
        <f>[3]Setembro!$I$35</f>
        <v>SE</v>
      </c>
      <c r="AG7" s="2"/>
    </row>
    <row r="8" spans="1:37" ht="13.5" customHeight="1" x14ac:dyDescent="0.2">
      <c r="A8" s="16" t="s">
        <v>55</v>
      </c>
      <c r="B8" s="20" t="str">
        <f>[4]Setembro!$I$5</f>
        <v>L</v>
      </c>
      <c r="C8" s="20" t="str">
        <f>[4]Setembro!$I$6</f>
        <v>SO</v>
      </c>
      <c r="D8" s="20" t="str">
        <f>[4]Setembro!$I$7</f>
        <v>N</v>
      </c>
      <c r="E8" s="20" t="str">
        <f>[4]Setembro!$I$8</f>
        <v>SE</v>
      </c>
      <c r="F8" s="20" t="str">
        <f>[4]Setembro!$I$9</f>
        <v>L</v>
      </c>
      <c r="G8" s="20" t="str">
        <f>[4]Setembro!$I$10</f>
        <v>SE</v>
      </c>
      <c r="H8" s="20" t="str">
        <f>[4]Setembro!$I$11</f>
        <v>SE</v>
      </c>
      <c r="I8" s="20" t="str">
        <f>[4]Setembro!$I$12</f>
        <v>L</v>
      </c>
      <c r="J8" s="20" t="str">
        <f>[4]Setembro!$I$13</f>
        <v>SE</v>
      </c>
      <c r="K8" s="20" t="str">
        <f>[4]Setembro!$I$14</f>
        <v>L</v>
      </c>
      <c r="L8" s="20" t="str">
        <f>[4]Setembro!$I$15</f>
        <v>L</v>
      </c>
      <c r="M8" s="20" t="str">
        <f>[4]Setembro!$I$16</f>
        <v>L</v>
      </c>
      <c r="N8" s="20" t="str">
        <f>[4]Setembro!$I$17</f>
        <v>L</v>
      </c>
      <c r="O8" s="20" t="str">
        <f>[4]Setembro!$I$18</f>
        <v>L</v>
      </c>
      <c r="P8" s="20" t="str">
        <f>[4]Setembro!$I$19</f>
        <v>L</v>
      </c>
      <c r="Q8" s="20" t="str">
        <f>[4]Setembro!$I$20</f>
        <v>NO</v>
      </c>
      <c r="R8" s="20" t="str">
        <f>[4]Setembro!$I$21</f>
        <v>SO</v>
      </c>
      <c r="S8" s="20" t="str">
        <f>[4]Setembro!$I$22</f>
        <v>SO</v>
      </c>
      <c r="T8" s="21" t="str">
        <f>[4]Setembro!$I$23</f>
        <v>L</v>
      </c>
      <c r="U8" s="21" t="str">
        <f>[4]Setembro!$I$24</f>
        <v>L</v>
      </c>
      <c r="V8" s="21" t="str">
        <f>[4]Setembro!$I$25</f>
        <v>NE</v>
      </c>
      <c r="W8" s="21" t="str">
        <f>[4]Setembro!$I$26</f>
        <v>NO</v>
      </c>
      <c r="X8" s="21" t="str">
        <f>[4]Setembro!$I$27</f>
        <v>SO</v>
      </c>
      <c r="Y8" s="21" t="str">
        <f>[4]Setembro!$I$28</f>
        <v>SO</v>
      </c>
      <c r="Z8" s="21" t="str">
        <f>[4]Setembro!$I$29</f>
        <v>S</v>
      </c>
      <c r="AA8" s="21" t="str">
        <f>[4]Setembro!$I$30</f>
        <v>L</v>
      </c>
      <c r="AB8" s="21" t="str">
        <f>[4]Setembro!$I$31</f>
        <v>L</v>
      </c>
      <c r="AC8" s="21" t="str">
        <f>[4]Setembro!$I$32</f>
        <v>L</v>
      </c>
      <c r="AD8" s="21" t="str">
        <f>[4]Setembro!$I$33</f>
        <v>L</v>
      </c>
      <c r="AE8" s="21" t="str">
        <f>[4]Setembro!$I$34</f>
        <v>L</v>
      </c>
      <c r="AF8" s="51" t="str">
        <f>[4]Setembro!$I$35</f>
        <v>L</v>
      </c>
      <c r="AG8" s="2"/>
    </row>
    <row r="9" spans="1:37" ht="12.75" customHeight="1" x14ac:dyDescent="0.2">
      <c r="A9" s="16" t="s">
        <v>49</v>
      </c>
      <c r="B9" s="22" t="str">
        <f>[5]Setembro!$I$5</f>
        <v>NE</v>
      </c>
      <c r="C9" s="22" t="str">
        <f>[5]Setembro!$I$6</f>
        <v>NE</v>
      </c>
      <c r="D9" s="22" t="str">
        <f>[5]Setembro!$I$7</f>
        <v>NE</v>
      </c>
      <c r="E9" s="22" t="str">
        <f>[5]Setembro!$I$8</f>
        <v>SO</v>
      </c>
      <c r="F9" s="22" t="str">
        <f>[5]Setembro!$I$9</f>
        <v>NE</v>
      </c>
      <c r="G9" s="22" t="str">
        <f>[5]Setembro!$I$10</f>
        <v>NE</v>
      </c>
      <c r="H9" s="22" t="str">
        <f>[5]Setembro!$I$11</f>
        <v>NE</v>
      </c>
      <c r="I9" s="22" t="str">
        <f>[5]Setembro!$I$12</f>
        <v>NE</v>
      </c>
      <c r="J9" s="22" t="str">
        <f>[5]Setembro!$I$13</f>
        <v>N</v>
      </c>
      <c r="K9" s="22" t="str">
        <f>[5]Setembro!$I$14</f>
        <v>NE</v>
      </c>
      <c r="L9" s="22" t="str">
        <f>[5]Setembro!$I$15</f>
        <v>NE</v>
      </c>
      <c r="M9" s="22" t="str">
        <f>[5]Setembro!$I$16</f>
        <v>NE</v>
      </c>
      <c r="N9" s="22" t="str">
        <f>[5]Setembro!$I$17</f>
        <v>NE</v>
      </c>
      <c r="O9" s="22" t="str">
        <f>[5]Setembro!$I$18</f>
        <v>NE</v>
      </c>
      <c r="P9" s="22" t="str">
        <f>[5]Setembro!$I$19</f>
        <v>SO</v>
      </c>
      <c r="Q9" s="22" t="str">
        <f>[5]Setembro!$I$20</f>
        <v>SO</v>
      </c>
      <c r="R9" s="22" t="str">
        <f>[5]Setembro!$I$21</f>
        <v>S</v>
      </c>
      <c r="S9" s="22" t="str">
        <f>[5]Setembro!$I$22</f>
        <v>SE</v>
      </c>
      <c r="T9" s="21" t="str">
        <f>[5]Setembro!$I$23</f>
        <v>SO</v>
      </c>
      <c r="U9" s="21" t="str">
        <f>[5]Setembro!$I$24</f>
        <v>N</v>
      </c>
      <c r="V9" s="21" t="str">
        <f>[5]Setembro!$I$25</f>
        <v>N</v>
      </c>
      <c r="W9" s="21" t="str">
        <f>[5]Setembro!$I$26</f>
        <v>N</v>
      </c>
      <c r="X9" s="21" t="str">
        <f>[5]Setembro!$I$27</f>
        <v>S</v>
      </c>
      <c r="Y9" s="21" t="str">
        <f>[5]Setembro!$I$28</f>
        <v>S</v>
      </c>
      <c r="Z9" s="21" t="str">
        <f>[5]Setembro!$I$29</f>
        <v>S</v>
      </c>
      <c r="AA9" s="21" t="str">
        <f>[5]Setembro!$I$30</f>
        <v>NE</v>
      </c>
      <c r="AB9" s="21" t="str">
        <f>[5]Setembro!$I$31</f>
        <v>NE</v>
      </c>
      <c r="AC9" s="21" t="str">
        <f>[5]Setembro!$I$32</f>
        <v>NE</v>
      </c>
      <c r="AD9" s="21" t="str">
        <f>[5]Setembro!$I$33</f>
        <v>NE</v>
      </c>
      <c r="AE9" s="21" t="str">
        <f>[5]Setembro!$I$34</f>
        <v>SO</v>
      </c>
      <c r="AF9" s="50" t="str">
        <f>[5]Setembro!$I$35</f>
        <v>NE</v>
      </c>
      <c r="AG9" s="2"/>
    </row>
    <row r="10" spans="1:37" ht="12.75" customHeight="1" x14ac:dyDescent="0.2">
      <c r="A10" s="16" t="s">
        <v>2</v>
      </c>
      <c r="B10" s="23" t="str">
        <f>[6]Setembro!$I$5</f>
        <v>NE</v>
      </c>
      <c r="C10" s="23" t="str">
        <f>[6]Setembro!$I$6</f>
        <v>L</v>
      </c>
      <c r="D10" s="23" t="str">
        <f>[6]Setembro!$I$7</f>
        <v>N</v>
      </c>
      <c r="E10" s="23" t="str">
        <f>[6]Setembro!$I$8</f>
        <v>N</v>
      </c>
      <c r="F10" s="23" t="str">
        <f>[6]Setembro!$I$9</f>
        <v>L</v>
      </c>
      <c r="G10" s="23" t="str">
        <f>[6]Setembro!$I$10</f>
        <v>L</v>
      </c>
      <c r="H10" s="23" t="str">
        <f>[6]Setembro!$I$11</f>
        <v>L</v>
      </c>
      <c r="I10" s="23" t="str">
        <f>[6]Setembro!$I$12</f>
        <v>N</v>
      </c>
      <c r="J10" s="23" t="str">
        <f>[6]Setembro!$I$13</f>
        <v>L</v>
      </c>
      <c r="K10" s="23" t="str">
        <f>[6]Setembro!$I$14</f>
        <v>L</v>
      </c>
      <c r="L10" s="23" t="str">
        <f>[6]Setembro!$I$15</f>
        <v>L</v>
      </c>
      <c r="M10" s="23" t="str">
        <f>[6]Setembro!$I$16</f>
        <v>L</v>
      </c>
      <c r="N10" s="23" t="str">
        <f>[6]Setembro!$I$17</f>
        <v>L</v>
      </c>
      <c r="O10" s="23" t="str">
        <f>[6]Setembro!$I$18</f>
        <v>L</v>
      </c>
      <c r="P10" s="23" t="str">
        <f>[6]Setembro!$I$19</f>
        <v>N</v>
      </c>
      <c r="Q10" s="23" t="str">
        <f>[6]Setembro!$I$20</f>
        <v>N</v>
      </c>
      <c r="R10" s="23" t="str">
        <f>[6]Setembro!$I$21</f>
        <v>N</v>
      </c>
      <c r="S10" s="23" t="str">
        <f>[6]Setembro!$I$22</f>
        <v>N</v>
      </c>
      <c r="T10" s="19" t="str">
        <f>[6]Setembro!$I$23</f>
        <v>SE</v>
      </c>
      <c r="U10" s="19" t="str">
        <f>[6]Setembro!$I$24</f>
        <v>L</v>
      </c>
      <c r="V10" s="23" t="str">
        <f>[6]Setembro!$I$25</f>
        <v>N</v>
      </c>
      <c r="W10" s="19" t="str">
        <f>[6]Setembro!$I$26</f>
        <v>N</v>
      </c>
      <c r="X10" s="19" t="str">
        <f>[6]Setembro!$I$27</f>
        <v>N</v>
      </c>
      <c r="Y10" s="19" t="str">
        <f>[6]Setembro!$I$28</f>
        <v>N</v>
      </c>
      <c r="Z10" s="19" t="str">
        <f>[6]Setembro!$I$29</f>
        <v>NE</v>
      </c>
      <c r="AA10" s="19" t="str">
        <f>[6]Setembro!$I$30</f>
        <v>SE</v>
      </c>
      <c r="AB10" s="19" t="str">
        <f>[6]Setembro!$I$31</f>
        <v>L</v>
      </c>
      <c r="AC10" s="19" t="str">
        <f>[6]Setembro!$I$32</f>
        <v>N</v>
      </c>
      <c r="AD10" s="19" t="str">
        <f>[6]Setembro!$I$33</f>
        <v>N</v>
      </c>
      <c r="AE10" s="19" t="str">
        <f>[6]Setembro!$I$34</f>
        <v>N</v>
      </c>
      <c r="AF10" s="51" t="str">
        <f>[6]Setembro!$I$35</f>
        <v>N</v>
      </c>
      <c r="AG10" s="2"/>
      <c r="AJ10" s="29" t="s">
        <v>53</v>
      </c>
      <c r="AK10" s="29" t="s">
        <v>53</v>
      </c>
    </row>
    <row r="11" spans="1:37" ht="12" customHeight="1" x14ac:dyDescent="0.2">
      <c r="A11" s="16" t="s">
        <v>3</v>
      </c>
      <c r="B11" s="23" t="str">
        <f>[7]Setembro!$I$5</f>
        <v>NE</v>
      </c>
      <c r="C11" s="23" t="str">
        <f>[7]Setembro!$I$6</f>
        <v>NE</v>
      </c>
      <c r="D11" s="23" t="str">
        <f>[7]Setembro!$I$7</f>
        <v>NO</v>
      </c>
      <c r="E11" s="23" t="str">
        <f>[7]Setembro!$I$8</f>
        <v>L</v>
      </c>
      <c r="F11" s="23" t="str">
        <f>[7]Setembro!$I$9</f>
        <v>L</v>
      </c>
      <c r="G11" s="23" t="str">
        <f>[7]Setembro!$I$10</f>
        <v>L</v>
      </c>
      <c r="H11" s="23" t="str">
        <f>[7]Setembro!$I$11</f>
        <v>L</v>
      </c>
      <c r="I11" s="23" t="str">
        <f>[7]Setembro!$I$12</f>
        <v>L</v>
      </c>
      <c r="J11" s="23" t="str">
        <f>[7]Setembro!$I$13</f>
        <v>L</v>
      </c>
      <c r="K11" s="23" t="str">
        <f>[7]Setembro!$I$14</f>
        <v>L</v>
      </c>
      <c r="L11" s="23" t="str">
        <f>[7]Setembro!$I$15</f>
        <v>L</v>
      </c>
      <c r="M11" s="23" t="str">
        <f>[7]Setembro!$I$16</f>
        <v>NE</v>
      </c>
      <c r="N11" s="23" t="str">
        <f>[7]Setembro!$I$17</f>
        <v>SO</v>
      </c>
      <c r="O11" s="23" t="str">
        <f>[7]Setembro!$I$18</f>
        <v>O</v>
      </c>
      <c r="P11" s="23" t="str">
        <f>[7]Setembro!$I$19</f>
        <v>SO</v>
      </c>
      <c r="Q11" s="23" t="str">
        <f>[7]Setembro!$I$20</f>
        <v>O</v>
      </c>
      <c r="R11" s="23" t="str">
        <f>[7]Setembro!$I$21</f>
        <v>S</v>
      </c>
      <c r="S11" s="23" t="str">
        <f>[7]Setembro!$I$22</f>
        <v>SE</v>
      </c>
      <c r="T11" s="19" t="str">
        <f>[7]Setembro!$I$23</f>
        <v>L</v>
      </c>
      <c r="U11" s="19" t="str">
        <f>[7]Setembro!$I$24</f>
        <v>L</v>
      </c>
      <c r="V11" s="19" t="str">
        <f>[7]Setembro!$I$25</f>
        <v>O</v>
      </c>
      <c r="W11" s="19" t="str">
        <f>[7]Setembro!$I$26</f>
        <v>O</v>
      </c>
      <c r="X11" s="19" t="str">
        <f>[7]Setembro!$I$27</f>
        <v>S</v>
      </c>
      <c r="Y11" s="19" t="str">
        <f>[7]Setembro!$I$28</f>
        <v>SO</v>
      </c>
      <c r="Z11" s="19" t="str">
        <f>[7]Setembro!$I$29</f>
        <v>S</v>
      </c>
      <c r="AA11" s="19" t="str">
        <f>[7]Setembro!$I$30</f>
        <v>L</v>
      </c>
      <c r="AB11" s="19" t="str">
        <f>[7]Setembro!$I$31</f>
        <v>L</v>
      </c>
      <c r="AC11" s="19" t="str">
        <f>[7]Setembro!$I$32</f>
        <v>L</v>
      </c>
      <c r="AD11" s="19" t="str">
        <f>[7]Setembro!$I$33</f>
        <v>SE</v>
      </c>
      <c r="AE11" s="19" t="str">
        <f>[7]Setembro!$I$34</f>
        <v>SE</v>
      </c>
      <c r="AF11" s="50" t="str">
        <f>[7]Setembro!$I$35</f>
        <v>L</v>
      </c>
      <c r="AG11" s="2"/>
      <c r="AH11" s="29" t="s">
        <v>53</v>
      </c>
    </row>
    <row r="12" spans="1:37" ht="14.25" customHeight="1" x14ac:dyDescent="0.2">
      <c r="A12" s="16" t="s">
        <v>4</v>
      </c>
      <c r="B12" s="23" t="str">
        <f>[8]Setembro!$I$5</f>
        <v>NE</v>
      </c>
      <c r="C12" s="23" t="str">
        <f>[8]Setembro!$I$6</f>
        <v>NO</v>
      </c>
      <c r="D12" s="23" t="str">
        <f>[8]Setembro!$I$7</f>
        <v>SO</v>
      </c>
      <c r="E12" s="23" t="str">
        <f>[8]Setembro!$I$8</f>
        <v>L</v>
      </c>
      <c r="F12" s="23" t="str">
        <f>[8]Setembro!$I$9</f>
        <v>L</v>
      </c>
      <c r="G12" s="23" t="str">
        <f>[8]Setembro!$I$10</f>
        <v>L</v>
      </c>
      <c r="H12" s="23" t="str">
        <f>[8]Setembro!$I$11</f>
        <v>L</v>
      </c>
      <c r="I12" s="23" t="str">
        <f>[8]Setembro!$I$12</f>
        <v>NE</v>
      </c>
      <c r="J12" s="23" t="str">
        <f>[8]Setembro!$I$13</f>
        <v>L</v>
      </c>
      <c r="K12" s="23" t="str">
        <f>[8]Setembro!$I$14</f>
        <v>L</v>
      </c>
      <c r="L12" s="23" t="str">
        <f>[8]Setembro!$I$15</f>
        <v>L</v>
      </c>
      <c r="M12" s="23" t="str">
        <f>[8]Setembro!$I$16</f>
        <v>L</v>
      </c>
      <c r="N12" s="23" t="str">
        <f>[8]Setembro!$I$17</f>
        <v>L</v>
      </c>
      <c r="O12" s="23" t="str">
        <f>[8]Setembro!$I$18</f>
        <v>L</v>
      </c>
      <c r="P12" s="23" t="str">
        <f>[8]Setembro!$I$19</f>
        <v>N</v>
      </c>
      <c r="Q12" s="23" t="str">
        <f>[8]Setembro!$I$20</f>
        <v>NO</v>
      </c>
      <c r="R12" s="23" t="str">
        <f>[8]Setembro!$I$21</f>
        <v>SO</v>
      </c>
      <c r="S12" s="23" t="str">
        <f>[8]Setembro!$I$22</f>
        <v>SE</v>
      </c>
      <c r="T12" s="19" t="str">
        <f>[8]Setembro!$I$23</f>
        <v>L</v>
      </c>
      <c r="U12" s="19" t="str">
        <f>[8]Setembro!$I$24</f>
        <v>L</v>
      </c>
      <c r="V12" s="19" t="str">
        <f>[8]Setembro!$I$25</f>
        <v>NO</v>
      </c>
      <c r="W12" s="19" t="str">
        <f>[8]Setembro!$I$26</f>
        <v>NO</v>
      </c>
      <c r="X12" s="19" t="str">
        <f>[8]Setembro!$I$27</f>
        <v>S</v>
      </c>
      <c r="Y12" s="19" t="str">
        <f>[8]Setembro!$I$28</f>
        <v>SO</v>
      </c>
      <c r="Z12" s="19" t="str">
        <f>[8]Setembro!$I$29</f>
        <v>S</v>
      </c>
      <c r="AA12" s="19" t="str">
        <f>[8]Setembro!$I$30</f>
        <v>SE</v>
      </c>
      <c r="AB12" s="19" t="str">
        <f>[8]Setembro!$I$31</f>
        <v>L</v>
      </c>
      <c r="AC12" s="19" t="str">
        <f>[8]Setembro!$I$32</f>
        <v>N</v>
      </c>
      <c r="AD12" s="19" t="str">
        <f>[8]Setembro!$I$33</f>
        <v>NO</v>
      </c>
      <c r="AE12" s="19" t="str">
        <f>[8]Setembro!$I$34</f>
        <v>N</v>
      </c>
      <c r="AF12" s="50" t="str">
        <f>[8]Setembro!$I$35</f>
        <v>L</v>
      </c>
      <c r="AG12" s="2" t="s">
        <v>53</v>
      </c>
      <c r="AK12" s="29" t="s">
        <v>53</v>
      </c>
    </row>
    <row r="13" spans="1:37" ht="11.25" customHeight="1" x14ac:dyDescent="0.2">
      <c r="A13" s="16" t="s">
        <v>5</v>
      </c>
      <c r="B13" s="19" t="str">
        <f>[9]Setembro!$I$5</f>
        <v>L</v>
      </c>
      <c r="C13" s="19" t="str">
        <f>[9]Setembro!$I$6</f>
        <v>L</v>
      </c>
      <c r="D13" s="19" t="str">
        <f>[9]Setembro!$I$7</f>
        <v>SE</v>
      </c>
      <c r="E13" s="19" t="str">
        <f>[9]Setembro!$I$8</f>
        <v>SO</v>
      </c>
      <c r="F13" s="19" t="str">
        <f>[9]Setembro!$I$9</f>
        <v>NE</v>
      </c>
      <c r="G13" s="19" t="str">
        <f>[9]Setembro!$I$10</f>
        <v>L</v>
      </c>
      <c r="H13" s="19" t="str">
        <f>[9]Setembro!$I$11</f>
        <v>SE</v>
      </c>
      <c r="I13" s="19" t="str">
        <f>[9]Setembro!$I$12</f>
        <v>L</v>
      </c>
      <c r="J13" s="19" t="str">
        <f>[9]Setembro!$I$13</f>
        <v>L</v>
      </c>
      <c r="K13" s="19" t="str">
        <f>[9]Setembro!$I$14</f>
        <v>L</v>
      </c>
      <c r="L13" s="19" t="str">
        <f>[9]Setembro!$I$15</f>
        <v>L</v>
      </c>
      <c r="M13" s="19" t="str">
        <f>[9]Setembro!$I$16</f>
        <v>L</v>
      </c>
      <c r="N13" s="19" t="str">
        <f>[9]Setembro!$I$17</f>
        <v>O</v>
      </c>
      <c r="O13" s="19" t="str">
        <f>[9]Setembro!$I$18</f>
        <v>SO</v>
      </c>
      <c r="P13" s="19" t="str">
        <f>[9]Setembro!$I$19</f>
        <v>SO</v>
      </c>
      <c r="Q13" s="19" t="str">
        <f>[9]Setembro!$I$20</f>
        <v>SO</v>
      </c>
      <c r="R13" s="19" t="str">
        <f>[9]Setembro!$I$21</f>
        <v>S</v>
      </c>
      <c r="S13" s="19" t="str">
        <f>[9]Setembro!$I$22</f>
        <v>SE</v>
      </c>
      <c r="T13" s="19" t="str">
        <f>[9]Setembro!$I$23</f>
        <v>NE</v>
      </c>
      <c r="U13" s="19" t="str">
        <f>[9]Setembro!$I$24</f>
        <v>L</v>
      </c>
      <c r="V13" s="19" t="str">
        <f>[9]Setembro!$I$25</f>
        <v>N</v>
      </c>
      <c r="W13" s="19" t="str">
        <f>[9]Setembro!$I$26</f>
        <v>NO</v>
      </c>
      <c r="X13" s="19" t="str">
        <f>[9]Setembro!$I$27</f>
        <v>S</v>
      </c>
      <c r="Y13" s="19" t="str">
        <f>[9]Setembro!$I$28</f>
        <v>S</v>
      </c>
      <c r="Z13" s="19" t="str">
        <f>[9]Setembro!$I$29</f>
        <v>SE</v>
      </c>
      <c r="AA13" s="19" t="str">
        <f>[9]Setembro!$I$30</f>
        <v>NE</v>
      </c>
      <c r="AB13" s="19" t="str">
        <f>[9]Setembro!$I$31</f>
        <v>L</v>
      </c>
      <c r="AC13" s="19" t="str">
        <f>[9]Setembro!$I$32</f>
        <v>L</v>
      </c>
      <c r="AD13" s="19" t="str">
        <f>[9]Setembro!$I$33</f>
        <v>O</v>
      </c>
      <c r="AE13" s="19" t="str">
        <f>[9]Setembro!$I$34</f>
        <v>S</v>
      </c>
      <c r="AF13" s="51" t="str">
        <f>[9]Setembro!$I$35</f>
        <v>L</v>
      </c>
      <c r="AG13" s="2"/>
    </row>
    <row r="14" spans="1:37" ht="12" customHeight="1" x14ac:dyDescent="0.2">
      <c r="A14" s="16" t="s">
        <v>51</v>
      </c>
      <c r="B14" s="19" t="str">
        <f>[10]Setembro!$I$5</f>
        <v>NE</v>
      </c>
      <c r="C14" s="19" t="str">
        <f>[10]Setembro!$I$6</f>
        <v>NE</v>
      </c>
      <c r="D14" s="19" t="str">
        <f>[10]Setembro!$I$7</f>
        <v>N</v>
      </c>
      <c r="E14" s="19" t="str">
        <f>[10]Setembro!$I$8</f>
        <v>L</v>
      </c>
      <c r="F14" s="19" t="str">
        <f>[10]Setembro!$I$9</f>
        <v>L</v>
      </c>
      <c r="G14" s="19" t="str">
        <f>[10]Setembro!$I$10</f>
        <v>L</v>
      </c>
      <c r="H14" s="19" t="str">
        <f>[10]Setembro!$I$11</f>
        <v>NE</v>
      </c>
      <c r="I14" s="19" t="str">
        <f>[10]Setembro!$I$12</f>
        <v>NE</v>
      </c>
      <c r="J14" s="19" t="str">
        <f>[10]Setembro!$I$13</f>
        <v>L</v>
      </c>
      <c r="K14" s="19" t="str">
        <f>[10]Setembro!$I$14</f>
        <v>L</v>
      </c>
      <c r="L14" s="19" t="str">
        <f>[10]Setembro!$I$15</f>
        <v>NE</v>
      </c>
      <c r="M14" s="19" t="str">
        <f>[10]Setembro!$I$16</f>
        <v>NE</v>
      </c>
      <c r="N14" s="19" t="str">
        <f>[10]Setembro!$I$17</f>
        <v>L</v>
      </c>
      <c r="O14" s="19" t="str">
        <f>[10]Setembro!$I$18</f>
        <v>NE</v>
      </c>
      <c r="P14" s="19" t="str">
        <f>[10]Setembro!$I$19</f>
        <v>NE</v>
      </c>
      <c r="Q14" s="19" t="str">
        <f>[10]Setembro!$I$20</f>
        <v>NE</v>
      </c>
      <c r="R14" s="19" t="str">
        <f>[10]Setembro!$I$21</f>
        <v>NE</v>
      </c>
      <c r="S14" s="19" t="str">
        <f>[10]Setembro!$I$22</f>
        <v>SE</v>
      </c>
      <c r="T14" s="19" t="str">
        <f>[10]Setembro!$I$23</f>
        <v>L</v>
      </c>
      <c r="U14" s="19" t="str">
        <f>[10]Setembro!$I$24</f>
        <v>NE</v>
      </c>
      <c r="V14" s="19" t="str">
        <f>[10]Setembro!$I$25</f>
        <v>N</v>
      </c>
      <c r="W14" s="19" t="str">
        <f>[10]Setembro!$I$26</f>
        <v>NO</v>
      </c>
      <c r="X14" s="19" t="str">
        <f>[10]Setembro!$I$27</f>
        <v>SO</v>
      </c>
      <c r="Y14" s="19" t="str">
        <f>[10]Setembro!$I$28</f>
        <v>S</v>
      </c>
      <c r="Z14" s="19" t="str">
        <f>[10]Setembro!$I$29</f>
        <v>S</v>
      </c>
      <c r="AA14" s="19" t="str">
        <f>[10]Setembro!$I$30</f>
        <v>S</v>
      </c>
      <c r="AB14" s="19" t="str">
        <f>[10]Setembro!$I$31</f>
        <v>S</v>
      </c>
      <c r="AC14" s="19" t="str">
        <f>[10]Setembro!$I$32</f>
        <v>S</v>
      </c>
      <c r="AD14" s="19" t="str">
        <f>[10]Setembro!$I$33</f>
        <v>S</v>
      </c>
      <c r="AE14" s="19" t="str">
        <f>[10]Setembro!$I$34</f>
        <v>S</v>
      </c>
      <c r="AF14" s="51" t="str">
        <f>[10]Setembro!$I$35</f>
        <v>NE</v>
      </c>
      <c r="AG14" s="2"/>
      <c r="AJ14" t="s">
        <v>53</v>
      </c>
      <c r="AK14" s="29" t="s">
        <v>53</v>
      </c>
    </row>
    <row r="15" spans="1:37" ht="13.5" customHeight="1" x14ac:dyDescent="0.2">
      <c r="A15" s="16" t="s">
        <v>6</v>
      </c>
      <c r="B15" s="19" t="str">
        <f>[11]Setembro!$I$5</f>
        <v>NO</v>
      </c>
      <c r="C15" s="19" t="str">
        <f>[11]Setembro!$I$6</f>
        <v>SE</v>
      </c>
      <c r="D15" s="19" t="str">
        <f>[11]Setembro!$I$7</f>
        <v>SE</v>
      </c>
      <c r="E15" s="19" t="str">
        <f>[11]Setembro!$I$8</f>
        <v>SE</v>
      </c>
      <c r="F15" s="19" t="str">
        <f>[11]Setembro!$I$9</f>
        <v>SE</v>
      </c>
      <c r="G15" s="19" t="str">
        <f>[11]Setembro!$I$10</f>
        <v>SE</v>
      </c>
      <c r="H15" s="19" t="str">
        <f>[11]Setembro!$I$11</f>
        <v>NO</v>
      </c>
      <c r="I15" s="19" t="str">
        <f>[11]Setembro!$I$12</f>
        <v>L</v>
      </c>
      <c r="J15" s="19" t="str">
        <f>[11]Setembro!$I$13</f>
        <v>SE</v>
      </c>
      <c r="K15" s="19" t="str">
        <f>[11]Setembro!$I$14</f>
        <v>SE</v>
      </c>
      <c r="L15" s="19" t="str">
        <f>[11]Setembro!$I$15</f>
        <v>SE</v>
      </c>
      <c r="M15" s="19" t="str">
        <f>[11]Setembro!$I$16</f>
        <v>L</v>
      </c>
      <c r="N15" s="19" t="str">
        <f>[11]Setembro!$I$17</f>
        <v>L</v>
      </c>
      <c r="O15" s="19" t="str">
        <f>[11]Setembro!$I$18</f>
        <v>N</v>
      </c>
      <c r="P15" s="19" t="str">
        <f>[11]Setembro!$I$19</f>
        <v>NO</v>
      </c>
      <c r="Q15" s="19" t="str">
        <f>[11]Setembro!$I$20</f>
        <v>NO</v>
      </c>
      <c r="R15" s="19" t="str">
        <f>[11]Setembro!$I$21</f>
        <v>SO</v>
      </c>
      <c r="S15" s="19" t="str">
        <f>[11]Setembro!$I$22</f>
        <v>SE</v>
      </c>
      <c r="T15" s="19" t="str">
        <f>[11]Setembro!$I$23</f>
        <v>SE</v>
      </c>
      <c r="U15" s="19" t="str">
        <f>[11]Setembro!$I$24</f>
        <v>SE</v>
      </c>
      <c r="V15" s="19" t="str">
        <f>[11]Setembro!$I$25</f>
        <v>NO</v>
      </c>
      <c r="W15" s="19" t="str">
        <f>[11]Setembro!$I$26</f>
        <v>NO</v>
      </c>
      <c r="X15" s="19" t="str">
        <f>[11]Setembro!$I$27</f>
        <v>SO</v>
      </c>
      <c r="Y15" s="19" t="str">
        <f>[11]Setembro!$I$28</f>
        <v>S</v>
      </c>
      <c r="Z15" s="19" t="str">
        <f>[11]Setembro!$I$29</f>
        <v>SE</v>
      </c>
      <c r="AA15" s="19" t="str">
        <f>[11]Setembro!$I$30</f>
        <v>SE</v>
      </c>
      <c r="AB15" s="19" t="str">
        <f>[11]Setembro!$I$31</f>
        <v>SE</v>
      </c>
      <c r="AC15" s="19" t="str">
        <f>[11]Setembro!$I$32</f>
        <v>NO</v>
      </c>
      <c r="AD15" s="19" t="str">
        <f>[11]Setembro!$I$33</f>
        <v>L</v>
      </c>
      <c r="AE15" s="19" t="str">
        <f>[11]Setembro!$I$34</f>
        <v>NO</v>
      </c>
      <c r="AF15" s="51" t="str">
        <f>[11]Setembro!$I$35</f>
        <v>SE</v>
      </c>
      <c r="AG15" s="2"/>
      <c r="AK15" s="29" t="s">
        <v>53</v>
      </c>
    </row>
    <row r="16" spans="1:37" ht="13.5" customHeight="1" x14ac:dyDescent="0.2">
      <c r="A16" s="16" t="s">
        <v>7</v>
      </c>
      <c r="B16" s="23" t="str">
        <f>[12]Setembro!$I$5</f>
        <v>NE</v>
      </c>
      <c r="C16" s="23" t="str">
        <f>[12]Setembro!$I$6</f>
        <v>N</v>
      </c>
      <c r="D16" s="23" t="str">
        <f>[12]Setembro!$I$7</f>
        <v>N</v>
      </c>
      <c r="E16" s="23" t="str">
        <f>[12]Setembro!$I$8</f>
        <v>S</v>
      </c>
      <c r="F16" s="23" t="str">
        <f>[12]Setembro!$I$9</f>
        <v>NE</v>
      </c>
      <c r="G16" s="23" t="str">
        <f>[12]Setembro!$I$10</f>
        <v>L</v>
      </c>
      <c r="H16" s="23" t="str">
        <f>[12]Setembro!$I$11</f>
        <v>L</v>
      </c>
      <c r="I16" s="23" t="str">
        <f>[12]Setembro!$I$12</f>
        <v>NE</v>
      </c>
      <c r="J16" s="23" t="str">
        <f>[12]Setembro!$I$13</f>
        <v>NE</v>
      </c>
      <c r="K16" s="23" t="str">
        <f>[12]Setembro!$I$14</f>
        <v>L</v>
      </c>
      <c r="L16" s="23" t="str">
        <f>[12]Setembro!$I$15</f>
        <v>NE</v>
      </c>
      <c r="M16" s="23" t="str">
        <f>[12]Setembro!$I$16</f>
        <v>NE</v>
      </c>
      <c r="N16" s="23" t="str">
        <f>[12]Setembro!$I$17</f>
        <v>NE</v>
      </c>
      <c r="O16" s="23" t="str">
        <f>[12]Setembro!$I$18</f>
        <v>NE</v>
      </c>
      <c r="P16" s="23" t="str">
        <f>[12]Setembro!$I$19</f>
        <v>N</v>
      </c>
      <c r="Q16" s="23" t="str">
        <f>[12]Setembro!$I$20</f>
        <v>S</v>
      </c>
      <c r="R16" s="23" t="str">
        <f>[12]Setembro!$I$21</f>
        <v>S</v>
      </c>
      <c r="S16" s="23" t="str">
        <f>[12]Setembro!$I$22</f>
        <v>S</v>
      </c>
      <c r="T16" s="19" t="str">
        <f>[12]Setembro!$I$23</f>
        <v>SE</v>
      </c>
      <c r="U16" s="19" t="str">
        <f>[12]Setembro!$I$24</f>
        <v>NE</v>
      </c>
      <c r="V16" s="19" t="str">
        <f>[12]Setembro!$I$25</f>
        <v>N</v>
      </c>
      <c r="W16" s="19" t="str">
        <f>[12]Setembro!$I$26</f>
        <v>NO</v>
      </c>
      <c r="X16" s="19" t="str">
        <f>[12]Setembro!$I$27</f>
        <v>SO</v>
      </c>
      <c r="Y16" s="19" t="str">
        <f>[12]Setembro!$I$28</f>
        <v>S</v>
      </c>
      <c r="Z16" s="19" t="str">
        <f>[12]Setembro!$I$29</f>
        <v>SE</v>
      </c>
      <c r="AA16" s="19" t="str">
        <f>[12]Setembro!$I$30</f>
        <v>SE</v>
      </c>
      <c r="AB16" s="19" t="str">
        <f>[12]Setembro!$I$31</f>
        <v>NE</v>
      </c>
      <c r="AC16" s="19" t="str">
        <f>[12]Setembro!$I$32</f>
        <v>NE</v>
      </c>
      <c r="AD16" s="19" t="str">
        <f>[12]Setembro!$I$33</f>
        <v>NE</v>
      </c>
      <c r="AE16" s="19" t="str">
        <f>[12]Setembro!$I$34</f>
        <v>SO</v>
      </c>
      <c r="AF16" s="51" t="str">
        <f>[12]Setembro!$I$35</f>
        <v>NE</v>
      </c>
      <c r="AG16" s="2"/>
      <c r="AI16" s="29" t="s">
        <v>53</v>
      </c>
      <c r="AK16" s="29" t="s">
        <v>53</v>
      </c>
    </row>
    <row r="17" spans="1:36" ht="14.25" customHeight="1" x14ac:dyDescent="0.2">
      <c r="A17" s="16" t="s">
        <v>8</v>
      </c>
      <c r="B17" s="23" t="str">
        <f>[13]Setembro!$I$5</f>
        <v>NE</v>
      </c>
      <c r="C17" s="23" t="str">
        <f>[13]Setembro!$I$6</f>
        <v>NE</v>
      </c>
      <c r="D17" s="23" t="str">
        <f>[13]Setembro!$I$7</f>
        <v>NO</v>
      </c>
      <c r="E17" s="23" t="str">
        <f>[13]Setembro!$I$8</f>
        <v>S</v>
      </c>
      <c r="F17" s="23" t="str">
        <f>[13]Setembro!$I$9</f>
        <v>NE</v>
      </c>
      <c r="G17" s="23" t="str">
        <f>[13]Setembro!$I$10</f>
        <v>NE</v>
      </c>
      <c r="H17" s="23" t="str">
        <f>[13]Setembro!$I$11</f>
        <v>NE</v>
      </c>
      <c r="I17" s="23" t="str">
        <f>[13]Setembro!$I$12</f>
        <v>NE</v>
      </c>
      <c r="J17" s="23" t="str">
        <f>[13]Setembro!$I$13</f>
        <v>NE</v>
      </c>
      <c r="K17" s="23" t="str">
        <f>[13]Setembro!$I$14</f>
        <v>NE</v>
      </c>
      <c r="L17" s="23" t="str">
        <f>[13]Setembro!$I$15</f>
        <v>NE</v>
      </c>
      <c r="M17" s="23" t="str">
        <f>[13]Setembro!$I$16</f>
        <v>NE</v>
      </c>
      <c r="N17" s="23" t="str">
        <f>[13]Setembro!$I$17</f>
        <v>NE</v>
      </c>
      <c r="O17" s="23" t="str">
        <f>[13]Setembro!$I$18</f>
        <v>NE</v>
      </c>
      <c r="P17" s="23" t="str">
        <f>[13]Setembro!$I$19</f>
        <v>NE</v>
      </c>
      <c r="Q17" s="19" t="str">
        <f>[13]Setembro!$I$20</f>
        <v>S</v>
      </c>
      <c r="R17" s="19" t="str">
        <f>[13]Setembro!$I$21</f>
        <v>SO</v>
      </c>
      <c r="S17" s="19" t="str">
        <f>[13]Setembro!$I$22</f>
        <v>S</v>
      </c>
      <c r="T17" s="19" t="str">
        <f>[13]Setembro!$I$23</f>
        <v>S</v>
      </c>
      <c r="U17" s="19" t="str">
        <f>[13]Setembro!$I$24</f>
        <v>NE</v>
      </c>
      <c r="V17" s="19" t="str">
        <f>[13]Setembro!$I$25</f>
        <v>NO</v>
      </c>
      <c r="W17" s="19" t="str">
        <f>[13]Setembro!$I$26</f>
        <v>S</v>
      </c>
      <c r="X17" s="19" t="str">
        <f>[13]Setembro!$I$27</f>
        <v>SO</v>
      </c>
      <c r="Y17" s="19" t="str">
        <f>[13]Setembro!$I$28</f>
        <v>SO</v>
      </c>
      <c r="Z17" s="19" t="str">
        <f>[13]Setembro!$I$29</f>
        <v>S</v>
      </c>
      <c r="AA17" s="19" t="str">
        <f>[13]Setembro!$I$30</f>
        <v>NE</v>
      </c>
      <c r="AB17" s="19" t="str">
        <f>[13]Setembro!$I$31</f>
        <v>NE</v>
      </c>
      <c r="AC17" s="19" t="str">
        <f>[13]Setembro!$I$32</f>
        <v>SE</v>
      </c>
      <c r="AD17" s="19" t="str">
        <f>[13]Setembro!$I$33</f>
        <v>L</v>
      </c>
      <c r="AE17" s="19" t="str">
        <f>[13]Setembro!$I$34</f>
        <v>L</v>
      </c>
      <c r="AF17" s="51" t="str">
        <f>[13]Setembro!$I$35</f>
        <v>NE</v>
      </c>
      <c r="AG17" s="2"/>
    </row>
    <row r="18" spans="1:36" ht="13.5" customHeight="1" x14ac:dyDescent="0.2">
      <c r="A18" s="16" t="s">
        <v>9</v>
      </c>
      <c r="B18" s="23" t="str">
        <f>[14]Setembro!$I$5</f>
        <v>L</v>
      </c>
      <c r="C18" s="23" t="str">
        <f>[14]Setembro!$I$6</f>
        <v>NE</v>
      </c>
      <c r="D18" s="23" t="str">
        <f>[14]Setembro!$I$7</f>
        <v>NO</v>
      </c>
      <c r="E18" s="23" t="str">
        <f>[14]Setembro!$I$8</f>
        <v>S</v>
      </c>
      <c r="F18" s="23" t="str">
        <f>[14]Setembro!$I$9</f>
        <v>L</v>
      </c>
      <c r="G18" s="23" t="str">
        <f>[14]Setembro!$I$10</f>
        <v>L</v>
      </c>
      <c r="H18" s="23" t="str">
        <f>[14]Setembro!$I$11</f>
        <v>L</v>
      </c>
      <c r="I18" s="23" t="str">
        <f>[14]Setembro!$I$12</f>
        <v>L</v>
      </c>
      <c r="J18" s="23" t="str">
        <f>[14]Setembro!$I$13</f>
        <v>SE</v>
      </c>
      <c r="K18" s="23" t="str">
        <f>[14]Setembro!$I$14</f>
        <v>L</v>
      </c>
      <c r="L18" s="23" t="str">
        <f>[14]Setembro!$I$15</f>
        <v>L</v>
      </c>
      <c r="M18" s="23" t="str">
        <f>[14]Setembro!$I$16</f>
        <v>L</v>
      </c>
      <c r="N18" s="23" t="str">
        <f>[14]Setembro!$I$17</f>
        <v>L</v>
      </c>
      <c r="O18" s="23" t="str">
        <f>[14]Setembro!$I$18</f>
        <v>L</v>
      </c>
      <c r="P18" s="23" t="str">
        <f>[14]Setembro!$I$19</f>
        <v>NO</v>
      </c>
      <c r="Q18" s="23" t="str">
        <f>[14]Setembro!$I$20</f>
        <v>O</v>
      </c>
      <c r="R18" s="23" t="str">
        <f>[14]Setembro!$I$21</f>
        <v>S</v>
      </c>
      <c r="S18" s="23" t="str">
        <f>[14]Setembro!$I$22</f>
        <v>S</v>
      </c>
      <c r="T18" s="19" t="str">
        <f>[14]Setembro!$I$23</f>
        <v>S</v>
      </c>
      <c r="U18" s="19" t="str">
        <f>[14]Setembro!$I$24</f>
        <v>L</v>
      </c>
      <c r="V18" s="19" t="str">
        <f>[14]Setembro!$I$25</f>
        <v>NO</v>
      </c>
      <c r="W18" s="19" t="str">
        <f>[14]Setembro!$I$26</f>
        <v>NO</v>
      </c>
      <c r="X18" s="19" t="str">
        <f>[14]Setembro!$I$27</f>
        <v>S</v>
      </c>
      <c r="Y18" s="19" t="str">
        <f>[14]Setembro!$I$28</f>
        <v>SO</v>
      </c>
      <c r="Z18" s="19" t="str">
        <f>[14]Setembro!$I$29</f>
        <v>S</v>
      </c>
      <c r="AA18" s="19" t="str">
        <f>[14]Setembro!$I$30</f>
        <v>L</v>
      </c>
      <c r="AB18" s="19" t="str">
        <f>[14]Setembro!$I$31</f>
        <v>L</v>
      </c>
      <c r="AC18" s="19" t="str">
        <f>[14]Setembro!$I$32</f>
        <v>L</v>
      </c>
      <c r="AD18" s="19" t="str">
        <f>[14]Setembro!$I$33</f>
        <v>SE</v>
      </c>
      <c r="AE18" s="19" t="str">
        <f>[14]Setembro!$I$34</f>
        <v>L</v>
      </c>
      <c r="AF18" s="51" t="str">
        <f>[14]Setembro!$I$35</f>
        <v>L</v>
      </c>
      <c r="AG18" s="2"/>
    </row>
    <row r="19" spans="1:36" ht="14.25" customHeight="1" x14ac:dyDescent="0.2">
      <c r="A19" s="16" t="s">
        <v>50</v>
      </c>
      <c r="B19" s="23" t="str">
        <f>[15]Setembro!$I$5</f>
        <v>N</v>
      </c>
      <c r="C19" s="23" t="str">
        <f>[15]Setembro!$I$6</f>
        <v>L</v>
      </c>
      <c r="D19" s="23" t="str">
        <f>[15]Setembro!$I$7</f>
        <v>N</v>
      </c>
      <c r="E19" s="23" t="str">
        <f>[15]Setembro!$I$8</f>
        <v>S</v>
      </c>
      <c r="F19" s="23" t="str">
        <f>[15]Setembro!$I$9</f>
        <v>NE</v>
      </c>
      <c r="G19" s="23" t="str">
        <f>[15]Setembro!$I$10</f>
        <v>SE</v>
      </c>
      <c r="H19" s="23" t="str">
        <f>[15]Setembro!$I$11</f>
        <v>SE</v>
      </c>
      <c r="I19" s="23" t="str">
        <f>[15]Setembro!$I$12</f>
        <v>SE</v>
      </c>
      <c r="J19" s="23" t="str">
        <f>[15]Setembro!$I$13</f>
        <v>S</v>
      </c>
      <c r="K19" s="23" t="str">
        <f>[15]Setembro!$I$14</f>
        <v>SE</v>
      </c>
      <c r="L19" s="18" t="str">
        <f>[15]Setembro!$I$15</f>
        <v>N</v>
      </c>
      <c r="M19" s="18" t="str">
        <f>[15]Setembro!$I$16</f>
        <v>SE</v>
      </c>
      <c r="N19" s="18" t="str">
        <f>[15]Setembro!$I$17</f>
        <v>SE</v>
      </c>
      <c r="O19" s="18" t="str">
        <f>[15]Setembro!$I$18</f>
        <v>N</v>
      </c>
      <c r="P19" s="18" t="str">
        <f>[15]Setembro!$I$19</f>
        <v>N</v>
      </c>
      <c r="Q19" s="18" t="str">
        <f>[15]Setembro!$I$20</f>
        <v>SO</v>
      </c>
      <c r="R19" s="23" t="str">
        <f>[15]Setembro!$I$21</f>
        <v>S</v>
      </c>
      <c r="S19" s="23" t="str">
        <f>[15]Setembro!$I$22</f>
        <v>S</v>
      </c>
      <c r="T19" s="19" t="str">
        <f>[15]Setembro!$I$23</f>
        <v>S</v>
      </c>
      <c r="U19" s="19" t="str">
        <f>[15]Setembro!$I$24</f>
        <v>N</v>
      </c>
      <c r="V19" s="19" t="str">
        <f>[15]Setembro!$I$25</f>
        <v>N</v>
      </c>
      <c r="W19" s="19" t="str">
        <f>[15]Setembro!$I$26</f>
        <v>N</v>
      </c>
      <c r="X19" s="19" t="str">
        <f>[15]Setembro!$I$27</f>
        <v>S</v>
      </c>
      <c r="Y19" s="19" t="str">
        <f>[15]Setembro!$I$28</f>
        <v>S</v>
      </c>
      <c r="Z19" s="19" t="str">
        <f>[15]Setembro!$I$29</f>
        <v>S</v>
      </c>
      <c r="AA19" s="19" t="str">
        <f>[15]Setembro!$I$30</f>
        <v>NE</v>
      </c>
      <c r="AB19" s="19" t="str">
        <f>[15]Setembro!$I$31</f>
        <v>SE</v>
      </c>
      <c r="AC19" s="19" t="str">
        <f>[15]Setembro!$I$32</f>
        <v>S</v>
      </c>
      <c r="AD19" s="19" t="str">
        <f>[15]Setembro!$I$33</f>
        <v>L</v>
      </c>
      <c r="AE19" s="19" t="str">
        <f>[15]Setembro!$I$34</f>
        <v>SO</v>
      </c>
      <c r="AF19" s="50" t="str">
        <f>[15]Setembro!$I$35</f>
        <v>S</v>
      </c>
      <c r="AG19" s="2"/>
      <c r="AH19" s="29" t="s">
        <v>53</v>
      </c>
      <c r="AJ19" s="29" t="s">
        <v>53</v>
      </c>
    </row>
    <row r="20" spans="1:36" ht="13.5" customHeight="1" x14ac:dyDescent="0.2">
      <c r="A20" s="16" t="s">
        <v>10</v>
      </c>
      <c r="B20" s="18" t="str">
        <f>[16]Setembro!$I$5</f>
        <v>NE</v>
      </c>
      <c r="C20" s="18" t="str">
        <f>[16]Setembro!$I$6</f>
        <v>NE</v>
      </c>
      <c r="D20" s="18" t="str">
        <f>[16]Setembro!$I$7</f>
        <v>N</v>
      </c>
      <c r="E20" s="18" t="str">
        <f>[16]Setembro!$I$8</f>
        <v>S</v>
      </c>
      <c r="F20" s="18" t="str">
        <f>[16]Setembro!$I$9</f>
        <v>NE</v>
      </c>
      <c r="G20" s="18" t="str">
        <f>[16]Setembro!$I$10</f>
        <v>L</v>
      </c>
      <c r="H20" s="18" t="str">
        <f>[16]Setembro!$I$11</f>
        <v>L</v>
      </c>
      <c r="I20" s="18" t="str">
        <f>[16]Setembro!$I$12</f>
        <v>SE</v>
      </c>
      <c r="J20" s="18" t="str">
        <f>[16]Setembro!$I$13</f>
        <v>SE</v>
      </c>
      <c r="K20" s="18" t="str">
        <f>[16]Setembro!$I$14</f>
        <v>L</v>
      </c>
      <c r="L20" s="18" t="str">
        <f>[16]Setembro!$I$15</f>
        <v>NE</v>
      </c>
      <c r="M20" s="18" t="str">
        <f>[16]Setembro!$I$16</f>
        <v>NE</v>
      </c>
      <c r="N20" s="18" t="str">
        <f>[16]Setembro!$I$17</f>
        <v>NE</v>
      </c>
      <c r="O20" s="18" t="str">
        <f>[16]Setembro!$I$18</f>
        <v>NE</v>
      </c>
      <c r="P20" s="18" t="str">
        <f>[16]Setembro!$I$19</f>
        <v>N</v>
      </c>
      <c r="Q20" s="18" t="str">
        <f>[16]Setembro!$I$20</f>
        <v>SO</v>
      </c>
      <c r="R20" s="18" t="str">
        <f>[16]Setembro!$I$21</f>
        <v>SO</v>
      </c>
      <c r="S20" s="18" t="str">
        <f>[16]Setembro!$I$22</f>
        <v>S</v>
      </c>
      <c r="T20" s="19" t="str">
        <f>[16]Setembro!$I$23</f>
        <v>SE</v>
      </c>
      <c r="U20" s="19" t="str">
        <f>[16]Setembro!$I$24</f>
        <v>NE</v>
      </c>
      <c r="V20" s="19" t="str">
        <f>[16]Setembro!$I$25</f>
        <v>N</v>
      </c>
      <c r="W20" s="19" t="str">
        <f>[16]Setembro!$I$26</f>
        <v>N</v>
      </c>
      <c r="X20" s="19" t="str">
        <f>[16]Setembro!$I$27</f>
        <v>SO</v>
      </c>
      <c r="Y20" s="19" t="str">
        <f>[16]Setembro!$I$28</f>
        <v>S</v>
      </c>
      <c r="Z20" s="19" t="str">
        <f>[16]Setembro!$I$29</f>
        <v>SE</v>
      </c>
      <c r="AA20" s="19" t="str">
        <f>[16]Setembro!$I$30</f>
        <v>L</v>
      </c>
      <c r="AB20" s="19" t="str">
        <f>[16]Setembro!$I$31</f>
        <v>L</v>
      </c>
      <c r="AC20" s="19" t="str">
        <f>[16]Setembro!$I$32</f>
        <v>NE</v>
      </c>
      <c r="AD20" s="19" t="str">
        <f>[16]Setembro!$I$33</f>
        <v>L</v>
      </c>
      <c r="AE20" s="19" t="str">
        <f>[16]Setembro!$I$34</f>
        <v>L</v>
      </c>
      <c r="AF20" s="51" t="str">
        <f>[16]Setembro!$I$35</f>
        <v>NE</v>
      </c>
      <c r="AG20" s="2"/>
    </row>
    <row r="21" spans="1:36" ht="12.75" customHeight="1" x14ac:dyDescent="0.2">
      <c r="A21" s="16" t="s">
        <v>11</v>
      </c>
      <c r="B21" s="23" t="str">
        <f>[17]Setembro!$I$5</f>
        <v>O</v>
      </c>
      <c r="C21" s="23" t="str">
        <f>[17]Setembro!$I$6</f>
        <v>L</v>
      </c>
      <c r="D21" s="23" t="str">
        <f>[17]Setembro!$I$7</f>
        <v>NO</v>
      </c>
      <c r="E21" s="23" t="str">
        <f>[17]Setembro!$I$8</f>
        <v>SE</v>
      </c>
      <c r="F21" s="23" t="str">
        <f>[17]Setembro!$I$9</f>
        <v>L</v>
      </c>
      <c r="G21" s="23" t="str">
        <f>[17]Setembro!$I$10</f>
        <v>SE</v>
      </c>
      <c r="H21" s="23" t="str">
        <f>[17]Setembro!$I$11</f>
        <v>O</v>
      </c>
      <c r="I21" s="23" t="str">
        <f>[17]Setembro!$I$12</f>
        <v>O</v>
      </c>
      <c r="J21" s="23" t="str">
        <f>[17]Setembro!$I$13</f>
        <v>L</v>
      </c>
      <c r="K21" s="23" t="str">
        <f>[17]Setembro!$I$14</f>
        <v>O</v>
      </c>
      <c r="L21" s="23" t="str">
        <f>[17]Setembro!$I$15</f>
        <v>O</v>
      </c>
      <c r="M21" s="23" t="str">
        <f>[17]Setembro!$I$16</f>
        <v>O</v>
      </c>
      <c r="N21" s="23" t="str">
        <f>[17]Setembro!$I$17</f>
        <v>O</v>
      </c>
      <c r="O21" s="23" t="str">
        <f>[17]Setembro!$I$18</f>
        <v>O</v>
      </c>
      <c r="P21" s="23" t="str">
        <f>[17]Setembro!$I$19</f>
        <v>O</v>
      </c>
      <c r="Q21" s="23" t="str">
        <f>[17]Setembro!$I$20</f>
        <v>O</v>
      </c>
      <c r="R21" s="23" t="str">
        <f>[17]Setembro!$I$21</f>
        <v>S</v>
      </c>
      <c r="S21" s="23" t="str">
        <f>[17]Setembro!$I$22</f>
        <v>SE</v>
      </c>
      <c r="T21" s="19" t="str">
        <f>[17]Setembro!$I$23</f>
        <v>L</v>
      </c>
      <c r="U21" s="19" t="str">
        <f>[17]Setembro!$I$24</f>
        <v>NO</v>
      </c>
      <c r="V21" s="19" t="str">
        <f>[17]Setembro!$I$25</f>
        <v>NO</v>
      </c>
      <c r="W21" s="19" t="str">
        <f>[17]Setembro!$I$26</f>
        <v>NO</v>
      </c>
      <c r="X21" s="19" t="str">
        <f>[17]Setembro!$I$27</f>
        <v>S</v>
      </c>
      <c r="Y21" s="19" t="str">
        <f>[17]Setembro!$I$28</f>
        <v>S</v>
      </c>
      <c r="Z21" s="19" t="str">
        <f>[17]Setembro!$I$29</f>
        <v>S</v>
      </c>
      <c r="AA21" s="19" t="str">
        <f>[17]Setembro!$I$30</f>
        <v>L</v>
      </c>
      <c r="AB21" s="19" t="str">
        <f>[17]Setembro!$I$31</f>
        <v>L</v>
      </c>
      <c r="AC21" s="54" t="str">
        <f>[17]Setembro!$I$32</f>
        <v>*</v>
      </c>
      <c r="AD21" s="54" t="str">
        <f>[17]Setembro!$I$33</f>
        <v>*</v>
      </c>
      <c r="AE21" s="54" t="str">
        <f>[17]Setembro!$I$34</f>
        <v>*</v>
      </c>
      <c r="AF21" s="51" t="str">
        <f>[17]Setembro!$I$35</f>
        <v>O</v>
      </c>
      <c r="AG21" s="2"/>
    </row>
    <row r="22" spans="1:36" ht="12.75" customHeight="1" x14ac:dyDescent="0.2">
      <c r="A22" s="16" t="s">
        <v>12</v>
      </c>
      <c r="B22" s="23" t="str">
        <f>[18]Setembro!$I$5</f>
        <v>O</v>
      </c>
      <c r="C22" s="23" t="str">
        <f>[18]Setembro!$I$6</f>
        <v>SE</v>
      </c>
      <c r="D22" s="23" t="str">
        <f>[18]Setembro!$I$7</f>
        <v>NE</v>
      </c>
      <c r="E22" s="23" t="str">
        <f>[18]Setembro!$I$8</f>
        <v>S</v>
      </c>
      <c r="F22" s="23" t="str">
        <f>[18]Setembro!$I$9</f>
        <v>S</v>
      </c>
      <c r="G22" s="23" t="str">
        <f>[18]Setembro!$I$10</f>
        <v>S</v>
      </c>
      <c r="H22" s="23" t="str">
        <f>[18]Setembro!$I$11</f>
        <v>SO</v>
      </c>
      <c r="I22" s="23" t="str">
        <f>[18]Setembro!$I$12</f>
        <v>NE</v>
      </c>
      <c r="J22" s="23" t="str">
        <f>[18]Setembro!$I$13</f>
        <v>SO</v>
      </c>
      <c r="K22" s="23" t="str">
        <f>[18]Setembro!$I$14</f>
        <v>S</v>
      </c>
      <c r="L22" s="23" t="str">
        <f>[18]Setembro!$I$15</f>
        <v>S</v>
      </c>
      <c r="M22" s="23" t="str">
        <f>[18]Setembro!$I$16</f>
        <v>NE</v>
      </c>
      <c r="N22" s="23" t="str">
        <f>[18]Setembro!$I$17</f>
        <v>NE</v>
      </c>
      <c r="O22" s="23" t="str">
        <f>[18]Setembro!$I$18</f>
        <v>NO</v>
      </c>
      <c r="P22" s="23" t="str">
        <f>[18]Setembro!$I$19</f>
        <v>N</v>
      </c>
      <c r="Q22" s="23" t="str">
        <f>[18]Setembro!$I$20</f>
        <v>O</v>
      </c>
      <c r="R22" s="23" t="str">
        <f>[18]Setembro!$I$21</f>
        <v>S</v>
      </c>
      <c r="S22" s="23" t="str">
        <f>[18]Setembro!$I$22</f>
        <v>S</v>
      </c>
      <c r="T22" s="23" t="str">
        <f>[18]Setembro!$I$23</f>
        <v>S</v>
      </c>
      <c r="U22" s="23" t="str">
        <f>[18]Setembro!$I$24</f>
        <v>O</v>
      </c>
      <c r="V22" s="23" t="str">
        <f>[18]Setembro!$I$25</f>
        <v>N</v>
      </c>
      <c r="W22" s="23" t="str">
        <f>[18]Setembro!$I$26</f>
        <v>NO</v>
      </c>
      <c r="X22" s="23" t="str">
        <f>[18]Setembro!$I$27</f>
        <v>S</v>
      </c>
      <c r="Y22" s="23" t="str">
        <f>[18]Setembro!$I$28</f>
        <v>S</v>
      </c>
      <c r="Z22" s="23" t="str">
        <f>[18]Setembro!$I$29</f>
        <v>S</v>
      </c>
      <c r="AA22" s="23" t="str">
        <f>[18]Setembro!$I$30</f>
        <v>SO</v>
      </c>
      <c r="AB22" s="23" t="str">
        <f>[18]Setembro!$I$31</f>
        <v>S</v>
      </c>
      <c r="AC22" s="23" t="str">
        <f>[18]Setembro!$I$32</f>
        <v>O</v>
      </c>
      <c r="AD22" s="23" t="str">
        <f>[18]Setembro!$I$33</f>
        <v>N</v>
      </c>
      <c r="AE22" s="23" t="str">
        <f>[18]Setembro!$I$34</f>
        <v>SO</v>
      </c>
      <c r="AF22" s="51" t="str">
        <f>[18]Setembro!$I$35</f>
        <v>S</v>
      </c>
      <c r="AG22" s="2"/>
    </row>
    <row r="23" spans="1:36" ht="14.25" customHeight="1" x14ac:dyDescent="0.2">
      <c r="A23" s="16" t="s">
        <v>13</v>
      </c>
      <c r="B23" s="19" t="str">
        <f>[19]Setembro!$I$5</f>
        <v>N</v>
      </c>
      <c r="C23" s="19" t="str">
        <f>[19]Setembro!$I$6</f>
        <v>NE</v>
      </c>
      <c r="D23" s="19" t="str">
        <f>[19]Setembro!$I$7</f>
        <v>N</v>
      </c>
      <c r="E23" s="19" t="str">
        <f>[19]Setembro!$I$8</f>
        <v>S</v>
      </c>
      <c r="F23" s="19" t="str">
        <f>[19]Setembro!$I$9</f>
        <v>L</v>
      </c>
      <c r="G23" s="19" t="str">
        <f>[19]Setembro!$I$10</f>
        <v>L</v>
      </c>
      <c r="H23" s="19" t="str">
        <f>[19]Setembro!$I$11</f>
        <v>N</v>
      </c>
      <c r="I23" s="19" t="str">
        <f>[19]Setembro!$I$12</f>
        <v>NE</v>
      </c>
      <c r="J23" s="19" t="str">
        <f>[19]Setembro!$I$13</f>
        <v>SE</v>
      </c>
      <c r="K23" s="19" t="str">
        <f>[19]Setembro!$I$14</f>
        <v>S</v>
      </c>
      <c r="L23" s="19" t="str">
        <f>[19]Setembro!$I$15</f>
        <v>NE</v>
      </c>
      <c r="M23" s="19" t="str">
        <f>[19]Setembro!$I$16</f>
        <v>NE</v>
      </c>
      <c r="N23" s="19" t="str">
        <f>[19]Setembro!$I$17</f>
        <v>N</v>
      </c>
      <c r="O23" s="19" t="str">
        <f>[19]Setembro!$I$18</f>
        <v>SO</v>
      </c>
      <c r="P23" s="19" t="str">
        <f>[19]Setembro!$I$19</f>
        <v>SO</v>
      </c>
      <c r="Q23" s="19" t="str">
        <f>[19]Setembro!$I$20</f>
        <v>O</v>
      </c>
      <c r="R23" s="19" t="str">
        <f>[19]Setembro!$I$21</f>
        <v>SO</v>
      </c>
      <c r="S23" s="19" t="str">
        <f>[19]Setembro!$I$22</f>
        <v>S</v>
      </c>
      <c r="T23" s="19" t="str">
        <f>[19]Setembro!$I$23</f>
        <v>S</v>
      </c>
      <c r="U23" s="19" t="str">
        <f>[19]Setembro!$I$24</f>
        <v>NE</v>
      </c>
      <c r="V23" s="19" t="str">
        <f>[19]Setembro!$I$25</f>
        <v>N</v>
      </c>
      <c r="W23" s="19" t="str">
        <f>[19]Setembro!$I$26</f>
        <v>NO</v>
      </c>
      <c r="X23" s="19" t="str">
        <f>[19]Setembro!$I$27</f>
        <v>SO</v>
      </c>
      <c r="Y23" s="19" t="str">
        <f>[19]Setembro!$I$28</f>
        <v>S</v>
      </c>
      <c r="Z23" s="19" t="str">
        <f>[19]Setembro!$I$29</f>
        <v>S</v>
      </c>
      <c r="AA23" s="19" t="str">
        <f>[19]Setembro!$I$30</f>
        <v>S</v>
      </c>
      <c r="AB23" s="19" t="str">
        <f>[19]Setembro!$I$31</f>
        <v>NO</v>
      </c>
      <c r="AC23" s="19" t="str">
        <f>[19]Setembro!$I$32</f>
        <v>N</v>
      </c>
      <c r="AD23" s="19" t="str">
        <f>[19]Setembro!$I$33</f>
        <v>N</v>
      </c>
      <c r="AE23" s="19" t="str">
        <f>[19]Setembro!$I$34</f>
        <v>SO</v>
      </c>
      <c r="AF23" s="51" t="str">
        <f>[19]Setembro!$I$35</f>
        <v>N</v>
      </c>
      <c r="AG23" s="2"/>
    </row>
    <row r="24" spans="1:36" ht="12.75" customHeight="1" x14ac:dyDescent="0.2">
      <c r="A24" s="16" t="s">
        <v>14</v>
      </c>
      <c r="B24" s="23" t="str">
        <f>[20]Setembro!$I$5</f>
        <v>L</v>
      </c>
      <c r="C24" s="23" t="str">
        <f>[20]Setembro!$I$6</f>
        <v>L</v>
      </c>
      <c r="D24" s="23" t="str">
        <f>[20]Setembro!$I$7</f>
        <v>S</v>
      </c>
      <c r="E24" s="23" t="str">
        <f>[20]Setembro!$I$8</f>
        <v>L</v>
      </c>
      <c r="F24" s="23" t="str">
        <f>[20]Setembro!$I$9</f>
        <v>L</v>
      </c>
      <c r="G24" s="23" t="str">
        <f>[20]Setembro!$I$10</f>
        <v>SE</v>
      </c>
      <c r="H24" s="23" t="str">
        <f>[20]Setembro!$I$11</f>
        <v>SE</v>
      </c>
      <c r="I24" s="23" t="str">
        <f>[20]Setembro!$I$12</f>
        <v>L</v>
      </c>
      <c r="J24" s="23" t="str">
        <f>[20]Setembro!$I$13</f>
        <v>SE</v>
      </c>
      <c r="K24" s="23" t="str">
        <f>[20]Setembro!$I$14</f>
        <v>SE</v>
      </c>
      <c r="L24" s="23" t="str">
        <f>[20]Setembro!$I$15</f>
        <v>NE</v>
      </c>
      <c r="M24" s="23" t="str">
        <f>[20]Setembro!$I$16</f>
        <v>NE</v>
      </c>
      <c r="N24" s="23" t="str">
        <f>[20]Setembro!$I$17</f>
        <v>NE</v>
      </c>
      <c r="O24" s="23" t="str">
        <f>[20]Setembro!$I$18</f>
        <v>NE</v>
      </c>
      <c r="P24" s="23" t="str">
        <f>[20]Setembro!$I$19</f>
        <v>N</v>
      </c>
      <c r="Q24" s="23" t="str">
        <f>[20]Setembro!$I$20</f>
        <v>NO</v>
      </c>
      <c r="R24" s="23" t="str">
        <f>[20]Setembro!$I$21</f>
        <v>S</v>
      </c>
      <c r="S24" s="23" t="str">
        <f>[20]Setembro!$I$22</f>
        <v>SO</v>
      </c>
      <c r="T24" s="23" t="str">
        <f>[20]Setembro!$I$23</f>
        <v>SE</v>
      </c>
      <c r="U24" s="23" t="str">
        <f>[20]Setembro!$I$24</f>
        <v>NE</v>
      </c>
      <c r="V24" s="23" t="str">
        <f>[20]Setembro!$I$25</f>
        <v>N</v>
      </c>
      <c r="W24" s="23" t="str">
        <f>[20]Setembro!$I$26</f>
        <v>NO</v>
      </c>
      <c r="X24" s="23" t="str">
        <f>[20]Setembro!$I$27</f>
        <v>S</v>
      </c>
      <c r="Y24" s="23" t="str">
        <f>[20]Setembro!$I$28</f>
        <v>SO</v>
      </c>
      <c r="Z24" s="23" t="str">
        <f>[20]Setembro!$I$29</f>
        <v>S</v>
      </c>
      <c r="AA24" s="23" t="str">
        <f>[20]Setembro!$I$30</f>
        <v>SE</v>
      </c>
      <c r="AB24" s="23" t="str">
        <f>[20]Setembro!$I$31</f>
        <v>SE</v>
      </c>
      <c r="AC24" s="23" t="str">
        <f>[20]Setembro!$I$32</f>
        <v>N</v>
      </c>
      <c r="AD24" s="23" t="str">
        <f>[20]Setembro!$I$33</f>
        <v>L</v>
      </c>
      <c r="AE24" s="23" t="str">
        <f>[20]Setembro!$I$34</f>
        <v>NE</v>
      </c>
      <c r="AF24" s="50" t="str">
        <f>[20]Setembro!$I$35</f>
        <v>SE</v>
      </c>
      <c r="AG24" s="2"/>
      <c r="AH24" s="29" t="s">
        <v>53</v>
      </c>
    </row>
    <row r="25" spans="1:36" ht="13.5" customHeight="1" x14ac:dyDescent="0.2">
      <c r="A25" s="16" t="s">
        <v>15</v>
      </c>
      <c r="B25" s="23" t="str">
        <f>[21]Setembro!$I$5</f>
        <v>N</v>
      </c>
      <c r="C25" s="23" t="str">
        <f>[21]Setembro!$I$6</f>
        <v>NE</v>
      </c>
      <c r="D25" s="23" t="str">
        <f>[21]Setembro!$I$7</f>
        <v>NE</v>
      </c>
      <c r="E25" s="23" t="str">
        <f>[21]Setembro!$I$8</f>
        <v>S</v>
      </c>
      <c r="F25" s="23" t="str">
        <f>[21]Setembro!$I$9</f>
        <v>NE</v>
      </c>
      <c r="G25" s="23" t="str">
        <f>[21]Setembro!$I$10</f>
        <v>NE</v>
      </c>
      <c r="H25" s="23" t="str">
        <f>[21]Setembro!$I$11</f>
        <v>NE</v>
      </c>
      <c r="I25" s="23" t="str">
        <f>[21]Setembro!$I$12</f>
        <v>NE</v>
      </c>
      <c r="J25" s="23" t="str">
        <f>[21]Setembro!$I$13</f>
        <v>NE</v>
      </c>
      <c r="K25" s="23" t="str">
        <f>[21]Setembro!$I$14</f>
        <v>NE</v>
      </c>
      <c r="L25" s="23" t="str">
        <f>[21]Setembro!$I$15</f>
        <v>NE</v>
      </c>
      <c r="M25" s="23" t="str">
        <f>[21]Setembro!$I$16</f>
        <v>NE</v>
      </c>
      <c r="N25" s="23" t="str">
        <f>[21]Setembro!$I$17</f>
        <v>NE</v>
      </c>
      <c r="O25" s="23" t="str">
        <f>[21]Setembro!$I$18</f>
        <v>NE</v>
      </c>
      <c r="P25" s="23" t="str">
        <f>[21]Setembro!$I$19</f>
        <v>S</v>
      </c>
      <c r="Q25" s="23" t="str">
        <f>[21]Setembro!$I$20</f>
        <v>SO</v>
      </c>
      <c r="R25" s="23" t="str">
        <f>[21]Setembro!$I$21</f>
        <v>S</v>
      </c>
      <c r="S25" s="23" t="str">
        <f>[21]Setembro!$I$22</f>
        <v>SE</v>
      </c>
      <c r="T25" s="23" t="str">
        <f>[21]Setembro!$I$23</f>
        <v>NE</v>
      </c>
      <c r="U25" s="23" t="str">
        <f>[21]Setembro!$I$24</f>
        <v>NE</v>
      </c>
      <c r="V25" s="23" t="str">
        <f>[21]Setembro!$I$25</f>
        <v>N</v>
      </c>
      <c r="W25" s="23" t="str">
        <f>[21]Setembro!$I$26</f>
        <v>N</v>
      </c>
      <c r="X25" s="23" t="str">
        <f>[21]Setembro!$I$27</f>
        <v>SO</v>
      </c>
      <c r="Y25" s="23" t="str">
        <f>[21]Setembro!$I$28</f>
        <v>S</v>
      </c>
      <c r="Z25" s="23" t="str">
        <f>[21]Setembro!$I$29</f>
        <v>L</v>
      </c>
      <c r="AA25" s="23" t="str">
        <f>[21]Setembro!$I$30</f>
        <v>NE</v>
      </c>
      <c r="AB25" s="23" t="str">
        <f>[21]Setembro!$I$31</f>
        <v>NE</v>
      </c>
      <c r="AC25" s="23" t="str">
        <f>[21]Setembro!$I$32</f>
        <v>NE</v>
      </c>
      <c r="AD25" s="23" t="str">
        <f>[21]Setembro!$I$33</f>
        <v>NE</v>
      </c>
      <c r="AE25" s="23" t="str">
        <f>[21]Setembro!$I$34</f>
        <v>SO</v>
      </c>
      <c r="AF25" s="50" t="str">
        <f>[21]Setembro!$I$35</f>
        <v>NE</v>
      </c>
      <c r="AG25" s="2"/>
    </row>
    <row r="26" spans="1:36" ht="12.75" customHeight="1" x14ac:dyDescent="0.2">
      <c r="A26" s="16" t="s">
        <v>16</v>
      </c>
      <c r="B26" s="24" t="str">
        <f>[22]Setembro!$I$5</f>
        <v>SO</v>
      </c>
      <c r="C26" s="24" t="str">
        <f>[22]Setembro!$I$6</f>
        <v>SO</v>
      </c>
      <c r="D26" s="24" t="str">
        <f>[22]Setembro!$I$7</f>
        <v>SO</v>
      </c>
      <c r="E26" s="24" t="str">
        <f>[22]Setembro!$I$8</f>
        <v>SO</v>
      </c>
      <c r="F26" s="24" t="str">
        <f>[22]Setembro!$I$9</f>
        <v>SE</v>
      </c>
      <c r="G26" s="24" t="str">
        <f>[22]Setembro!$I$10</f>
        <v>SO</v>
      </c>
      <c r="H26" s="24" t="str">
        <f>[22]Setembro!$I$11</f>
        <v>SO</v>
      </c>
      <c r="I26" s="24" t="str">
        <f>[22]Setembro!$I$12</f>
        <v>SE</v>
      </c>
      <c r="J26" s="24" t="str">
        <f>[22]Setembro!$I$13</f>
        <v>SO</v>
      </c>
      <c r="K26" s="24" t="str">
        <f>[22]Setembro!$I$14</f>
        <v>SO</v>
      </c>
      <c r="L26" s="24" t="str">
        <f>[22]Setembro!$I$15</f>
        <v>SO</v>
      </c>
      <c r="M26" s="24" t="str">
        <f>[22]Setembro!$I$16</f>
        <v>O</v>
      </c>
      <c r="N26" s="24" t="str">
        <f>[22]Setembro!$I$17</f>
        <v>SE</v>
      </c>
      <c r="O26" s="24" t="str">
        <f>[22]Setembro!$I$18</f>
        <v>SO</v>
      </c>
      <c r="P26" s="24" t="str">
        <f>[22]Setembro!$I$19</f>
        <v>SO</v>
      </c>
      <c r="Q26" s="24" t="str">
        <f>[22]Setembro!$I$20</f>
        <v>S</v>
      </c>
      <c r="R26" s="24" t="str">
        <f>[22]Setembro!$I$21</f>
        <v>S</v>
      </c>
      <c r="S26" s="24" t="str">
        <f>[22]Setembro!$I$22</f>
        <v>SE</v>
      </c>
      <c r="T26" s="24" t="str">
        <f>[22]Setembro!$I$23</f>
        <v>S</v>
      </c>
      <c r="U26" s="24" t="str">
        <f>[22]Setembro!$I$24</f>
        <v>SE</v>
      </c>
      <c r="V26" s="24" t="str">
        <f>[22]Setembro!$I$25</f>
        <v>SO</v>
      </c>
      <c r="W26" s="24" t="str">
        <f>[22]Setembro!$I$26</f>
        <v>SO</v>
      </c>
      <c r="X26" s="24" t="str">
        <f>[22]Setembro!$I$27</f>
        <v>S</v>
      </c>
      <c r="Y26" s="24" t="str">
        <f>[22]Setembro!$I$28</f>
        <v>S</v>
      </c>
      <c r="Z26" s="24" t="str">
        <f>[22]Setembro!$I$29</f>
        <v>SE</v>
      </c>
      <c r="AA26" s="24" t="str">
        <f>[22]Setembro!$I$30</f>
        <v>SE</v>
      </c>
      <c r="AB26" s="24" t="str">
        <f>[22]Setembro!$I$31</f>
        <v>SE</v>
      </c>
      <c r="AC26" s="24" t="str">
        <f>[22]Setembro!$I$32</f>
        <v>SO</v>
      </c>
      <c r="AD26" s="24" t="str">
        <f>[22]Setembro!$I$33</f>
        <v>S</v>
      </c>
      <c r="AE26" s="24" t="str">
        <f>[22]Setembro!$I$34</f>
        <v>S</v>
      </c>
      <c r="AF26" s="50" t="str">
        <f>[22]Setembro!$I$35</f>
        <v>SO</v>
      </c>
      <c r="AG26" s="2"/>
    </row>
    <row r="27" spans="1:36" ht="10.5" customHeight="1" x14ac:dyDescent="0.2">
      <c r="A27" s="16" t="s">
        <v>17</v>
      </c>
      <c r="B27" s="23" t="str">
        <f>[23]Setembro!$I$5</f>
        <v>NE</v>
      </c>
      <c r="C27" s="23" t="str">
        <f>[23]Setembro!$I$6</f>
        <v>NE</v>
      </c>
      <c r="D27" s="23" t="str">
        <f>[23]Setembro!$I$7</f>
        <v>NO</v>
      </c>
      <c r="E27" s="23" t="str">
        <f>[23]Setembro!$I$8</f>
        <v>S</v>
      </c>
      <c r="F27" s="23" t="str">
        <f>[23]Setembro!$I$9</f>
        <v>L</v>
      </c>
      <c r="G27" s="23" t="str">
        <f>[23]Setembro!$I$10</f>
        <v>L</v>
      </c>
      <c r="H27" s="23" t="str">
        <f>[23]Setembro!$I$11</f>
        <v>SE</v>
      </c>
      <c r="I27" s="23" t="str">
        <f>[23]Setembro!$I$12</f>
        <v>NE</v>
      </c>
      <c r="J27" s="23" t="str">
        <f>[23]Setembro!$I$13</f>
        <v>L</v>
      </c>
      <c r="K27" s="23" t="str">
        <f>[23]Setembro!$I$14</f>
        <v>L</v>
      </c>
      <c r="L27" s="23" t="str">
        <f>[23]Setembro!$I$15</f>
        <v>L</v>
      </c>
      <c r="M27" s="23" t="str">
        <f>[23]Setembro!$I$16</f>
        <v>NE</v>
      </c>
      <c r="N27" s="23" t="str">
        <f>[23]Setembro!$I$17</f>
        <v>NE</v>
      </c>
      <c r="O27" s="23" t="str">
        <f>[23]Setembro!$I$18</f>
        <v>NE</v>
      </c>
      <c r="P27" s="23" t="str">
        <f>[23]Setembro!$I$19</f>
        <v>NO</v>
      </c>
      <c r="Q27" s="23" t="str">
        <f>[23]Setembro!$I$20</f>
        <v>O</v>
      </c>
      <c r="R27" s="23" t="str">
        <f>[23]Setembro!$I$21</f>
        <v>S</v>
      </c>
      <c r="S27" s="23" t="str">
        <f>[23]Setembro!$I$22</f>
        <v>S</v>
      </c>
      <c r="T27" s="23" t="str">
        <f>[23]Setembro!$I$23</f>
        <v>L</v>
      </c>
      <c r="U27" s="23" t="str">
        <f>[23]Setembro!$I$24</f>
        <v>NE</v>
      </c>
      <c r="V27" s="23" t="str">
        <f>[23]Setembro!$I$25</f>
        <v>N</v>
      </c>
      <c r="W27" s="23" t="str">
        <f>[23]Setembro!$I$26</f>
        <v>NO</v>
      </c>
      <c r="X27" s="23" t="str">
        <f>[23]Setembro!$I$27</f>
        <v>S</v>
      </c>
      <c r="Y27" s="23" t="str">
        <f>[23]Setembro!$I$28</f>
        <v>S</v>
      </c>
      <c r="Z27" s="23" t="str">
        <f>[23]Setembro!$I$29</f>
        <v>S</v>
      </c>
      <c r="AA27" s="23" t="str">
        <f>[23]Setembro!$I$30</f>
        <v>L</v>
      </c>
      <c r="AB27" s="23" t="str">
        <f>[23]Setembro!$I$31</f>
        <v>L</v>
      </c>
      <c r="AC27" s="55" t="str">
        <f>[23]Setembro!$I$32</f>
        <v>*</v>
      </c>
      <c r="AD27" s="55" t="str">
        <f>[23]Setembro!$I$33</f>
        <v>*</v>
      </c>
      <c r="AE27" s="55" t="str">
        <f>[23]Setembro!$I$34</f>
        <v>*</v>
      </c>
      <c r="AF27" s="51" t="str">
        <f>[23]Setembro!$I$35</f>
        <v>L</v>
      </c>
      <c r="AG27" s="2"/>
    </row>
    <row r="28" spans="1:36" ht="10.5" customHeight="1" x14ac:dyDescent="0.2">
      <c r="A28" s="16" t="s">
        <v>18</v>
      </c>
      <c r="B28" s="23" t="str">
        <f>[24]Setembro!$I$5</f>
        <v>NO</v>
      </c>
      <c r="C28" s="23" t="str">
        <f>[24]Setembro!$I$6</f>
        <v>L</v>
      </c>
      <c r="D28" s="55" t="str">
        <f>[24]Setembro!$I$7</f>
        <v>*</v>
      </c>
      <c r="E28" s="23" t="str">
        <f>[24]Setembro!$I$8</f>
        <v>L</v>
      </c>
      <c r="F28" s="23" t="str">
        <f>[24]Setembro!$I$9</f>
        <v>L</v>
      </c>
      <c r="G28" s="23" t="str">
        <f>[24]Setembro!$I$10</f>
        <v>L</v>
      </c>
      <c r="H28" s="23" t="str">
        <f>[24]Setembro!$I$11</f>
        <v>L</v>
      </c>
      <c r="I28" s="23" t="str">
        <f>[24]Setembro!$I$12</f>
        <v>SE</v>
      </c>
      <c r="J28" s="23" t="str">
        <f>[24]Setembro!$I$13</f>
        <v>L</v>
      </c>
      <c r="K28" s="23" t="str">
        <f>[24]Setembro!$I$14</f>
        <v>L</v>
      </c>
      <c r="L28" s="23" t="str">
        <f>[24]Setembro!$I$15</f>
        <v>SE</v>
      </c>
      <c r="M28" s="23" t="str">
        <f>[24]Setembro!$I$16</f>
        <v>L</v>
      </c>
      <c r="N28" s="23" t="str">
        <f>[24]Setembro!$I$17</f>
        <v>SE</v>
      </c>
      <c r="O28" s="23" t="str">
        <f>[24]Setembro!$I$18</f>
        <v>SE</v>
      </c>
      <c r="P28" s="23" t="str">
        <f>[24]Setembro!$I$19</f>
        <v>NO</v>
      </c>
      <c r="Q28" s="23" t="str">
        <f>[24]Setembro!$I$20</f>
        <v>O</v>
      </c>
      <c r="R28" s="23" t="str">
        <f>[24]Setembro!$I$21</f>
        <v>SO</v>
      </c>
      <c r="S28" s="23" t="str">
        <f>[24]Setembro!$I$22</f>
        <v>L</v>
      </c>
      <c r="T28" s="23" t="str">
        <f>[24]Setembro!$I$23</f>
        <v>L</v>
      </c>
      <c r="U28" s="23" t="str">
        <f>[24]Setembro!$I$24</f>
        <v>L</v>
      </c>
      <c r="V28" s="23" t="str">
        <f>[24]Setembro!$I$25</f>
        <v>NO</v>
      </c>
      <c r="W28" s="23" t="str">
        <f>[24]Setembro!$I$26</f>
        <v>NO</v>
      </c>
      <c r="X28" s="23" t="str">
        <f>[24]Setembro!$I$27</f>
        <v>S</v>
      </c>
      <c r="Y28" s="23" t="str">
        <f>[24]Setembro!$I$28</f>
        <v>S</v>
      </c>
      <c r="Z28" s="23" t="str">
        <f>[24]Setembro!$I$29</f>
        <v>SE</v>
      </c>
      <c r="AA28" s="23" t="str">
        <f>[24]Setembro!$I$30</f>
        <v>SE</v>
      </c>
      <c r="AB28" s="23" t="str">
        <f>[24]Setembro!$I$31</f>
        <v>L</v>
      </c>
      <c r="AC28" s="23" t="str">
        <f>[24]Setembro!$I$32</f>
        <v>SE</v>
      </c>
      <c r="AD28" s="23" t="str">
        <f>[24]Setembro!$I$33</f>
        <v>NO</v>
      </c>
      <c r="AE28" s="23" t="str">
        <f>[24]Setembro!$I$34</f>
        <v>N</v>
      </c>
      <c r="AF28" s="50" t="str">
        <f>[24]Setembro!$I$35</f>
        <v>L</v>
      </c>
      <c r="AG28" s="2"/>
    </row>
    <row r="29" spans="1:36" ht="11.25" customHeight="1" x14ac:dyDescent="0.2">
      <c r="A29" s="16" t="s">
        <v>19</v>
      </c>
      <c r="B29" s="23" t="str">
        <f>[25]Setembro!$I$5</f>
        <v>L</v>
      </c>
      <c r="C29" s="23" t="str">
        <f>[25]Setembro!$I$6</f>
        <v>NE</v>
      </c>
      <c r="D29" s="23" t="str">
        <f>[25]Setembro!$I$7</f>
        <v>S</v>
      </c>
      <c r="E29" s="23" t="str">
        <f>[25]Setembro!$I$8</f>
        <v>S</v>
      </c>
      <c r="F29" s="23" t="str">
        <f>[25]Setembro!$I$9</f>
        <v>NE</v>
      </c>
      <c r="G29" s="23" t="str">
        <f>[25]Setembro!$I$10</f>
        <v>NE</v>
      </c>
      <c r="H29" s="23" t="str">
        <f>[25]Setembro!$I$11</f>
        <v>L</v>
      </c>
      <c r="I29" s="23" t="str">
        <f>[25]Setembro!$I$12</f>
        <v>NE</v>
      </c>
      <c r="J29" s="23" t="str">
        <f>[25]Setembro!$I$13</f>
        <v>NE</v>
      </c>
      <c r="K29" s="23" t="str">
        <f>[25]Setembro!$I$14</f>
        <v>NE</v>
      </c>
      <c r="L29" s="23" t="str">
        <f>[25]Setembro!$I$15</f>
        <v>NE</v>
      </c>
      <c r="M29" s="23" t="str">
        <f>[25]Setembro!$I$16</f>
        <v>NE</v>
      </c>
      <c r="N29" s="23" t="str">
        <f>[25]Setembro!$I$17</f>
        <v>NE</v>
      </c>
      <c r="O29" s="23" t="str">
        <f>[25]Setembro!$I$18</f>
        <v>NE</v>
      </c>
      <c r="P29" s="23" t="str">
        <f>[25]Setembro!$I$19</f>
        <v>S</v>
      </c>
      <c r="Q29" s="23" t="str">
        <f>[25]Setembro!$I$20</f>
        <v>SO</v>
      </c>
      <c r="R29" s="23" t="str">
        <f>[25]Setembro!$I$21</f>
        <v>SO</v>
      </c>
      <c r="S29" s="23" t="str">
        <f>[25]Setembro!$I$22</f>
        <v>S</v>
      </c>
      <c r="T29" s="23" t="str">
        <f>[25]Setembro!$I$23</f>
        <v>S</v>
      </c>
      <c r="U29" s="23" t="str">
        <f>[25]Setembro!$I$24</f>
        <v>N</v>
      </c>
      <c r="V29" s="23" t="str">
        <f>[25]Setembro!$I$25</f>
        <v>N</v>
      </c>
      <c r="W29" s="23" t="str">
        <f>[25]Setembro!$I$26</f>
        <v>S</v>
      </c>
      <c r="X29" s="23" t="str">
        <f>[25]Setembro!$I$27</f>
        <v>SO</v>
      </c>
      <c r="Y29" s="23" t="str">
        <f>[25]Setembro!$I$28</f>
        <v>SO</v>
      </c>
      <c r="Z29" s="23" t="str">
        <f>[25]Setembro!$I$29</f>
        <v>S</v>
      </c>
      <c r="AA29" s="23" t="str">
        <f>[25]Setembro!$I$30</f>
        <v>NE</v>
      </c>
      <c r="AB29" s="23" t="str">
        <f>[25]Setembro!$I$31</f>
        <v>L</v>
      </c>
      <c r="AC29" s="23" t="str">
        <f>[25]Setembro!$I$32</f>
        <v>NE</v>
      </c>
      <c r="AD29" s="23" t="str">
        <f>[25]Setembro!$I$33</f>
        <v>SE</v>
      </c>
      <c r="AE29" s="23" t="str">
        <f>[25]Setembro!$I$34</f>
        <v>SE</v>
      </c>
      <c r="AF29" s="50" t="str">
        <f>[25]Setembro!$I$35</f>
        <v>NE</v>
      </c>
      <c r="AG29" s="2"/>
    </row>
    <row r="30" spans="1:36" ht="12" customHeight="1" x14ac:dyDescent="0.2">
      <c r="A30" s="16" t="s">
        <v>31</v>
      </c>
      <c r="B30" s="23" t="str">
        <f>[26]Setembro!$I$5</f>
        <v>N</v>
      </c>
      <c r="C30" s="23" t="str">
        <f>[26]Setembro!$I$6</f>
        <v>SE</v>
      </c>
      <c r="D30" s="23" t="str">
        <f>[26]Setembro!$I$7</f>
        <v>NO</v>
      </c>
      <c r="E30" s="23" t="str">
        <f>[26]Setembro!$I$8</f>
        <v>SE</v>
      </c>
      <c r="F30" s="23" t="str">
        <f>[26]Setembro!$I$9</f>
        <v>NE</v>
      </c>
      <c r="G30" s="23" t="str">
        <f>[26]Setembro!$I$10</f>
        <v>L</v>
      </c>
      <c r="H30" s="23" t="str">
        <f>[26]Setembro!$I$11</f>
        <v>NE</v>
      </c>
      <c r="I30" s="23" t="str">
        <f>[26]Setembro!$I$12</f>
        <v>NO</v>
      </c>
      <c r="J30" s="23" t="str">
        <f>[26]Setembro!$I$13</f>
        <v>SE</v>
      </c>
      <c r="K30" s="23" t="str">
        <f>[26]Setembro!$I$14</f>
        <v>SE</v>
      </c>
      <c r="L30" s="23" t="str">
        <f>[26]Setembro!$I$15</f>
        <v>L</v>
      </c>
      <c r="M30" s="23" t="str">
        <f>[26]Setembro!$I$16</f>
        <v>NE</v>
      </c>
      <c r="N30" s="23" t="str">
        <f>[26]Setembro!$I$17</f>
        <v>NE</v>
      </c>
      <c r="O30" s="23" t="str">
        <f>[26]Setembro!$I$18</f>
        <v>NE</v>
      </c>
      <c r="P30" s="23" t="str">
        <f>[26]Setembro!$I$19</f>
        <v>NO</v>
      </c>
      <c r="Q30" s="23" t="str">
        <f>[26]Setembro!$I$20</f>
        <v>NO</v>
      </c>
      <c r="R30" s="23" t="str">
        <f>[26]Setembro!$I$21</f>
        <v>S</v>
      </c>
      <c r="S30" s="23" t="str">
        <f>[26]Setembro!$I$22</f>
        <v>SE</v>
      </c>
      <c r="T30" s="23" t="str">
        <f>[26]Setembro!$I$23</f>
        <v>SE</v>
      </c>
      <c r="U30" s="23" t="str">
        <f>[26]Setembro!$I$24</f>
        <v>NE</v>
      </c>
      <c r="V30" s="23" t="str">
        <f>[26]Setembro!$I$25</f>
        <v>NO</v>
      </c>
      <c r="W30" s="23" t="str">
        <f>[26]Setembro!$I$26</f>
        <v>NO</v>
      </c>
      <c r="X30" s="23" t="str">
        <f>[26]Setembro!$I$27</f>
        <v>S</v>
      </c>
      <c r="Y30" s="23" t="str">
        <f>[26]Setembro!$I$28</f>
        <v>S</v>
      </c>
      <c r="Z30" s="23" t="str">
        <f>[26]Setembro!$I$29</f>
        <v>SE</v>
      </c>
      <c r="AA30" s="23" t="str">
        <f>[26]Setembro!$I$30</f>
        <v>SE</v>
      </c>
      <c r="AB30" s="23" t="str">
        <f>[26]Setembro!$I$31</f>
        <v>NE</v>
      </c>
      <c r="AC30" s="23" t="str">
        <f>[26]Setembro!$I$32</f>
        <v>NE</v>
      </c>
      <c r="AD30" s="23" t="str">
        <f>[26]Setembro!$I$33</f>
        <v>NO</v>
      </c>
      <c r="AE30" s="23" t="str">
        <f>[26]Setembro!$I$34</f>
        <v>NE</v>
      </c>
      <c r="AF30" s="50" t="str">
        <f>[26]Setembro!$I$35</f>
        <v>NE</v>
      </c>
      <c r="AG30" s="2"/>
    </row>
    <row r="31" spans="1:36" ht="10.5" customHeight="1" x14ac:dyDescent="0.2">
      <c r="A31" s="16" t="s">
        <v>52</v>
      </c>
      <c r="B31" s="23" t="str">
        <f>[27]Setembro!$I$5</f>
        <v>L</v>
      </c>
      <c r="C31" s="23" t="str">
        <f>[27]Setembro!$I$6</f>
        <v>L</v>
      </c>
      <c r="D31" s="23" t="str">
        <f>[27]Setembro!$I$7</f>
        <v>NE</v>
      </c>
      <c r="E31" s="23" t="str">
        <f>[27]Setembro!$I$8</f>
        <v>SE</v>
      </c>
      <c r="F31" s="23" t="str">
        <f>[27]Setembro!$I$9</f>
        <v>L</v>
      </c>
      <c r="G31" s="23" t="str">
        <f>[27]Setembro!$I$10</f>
        <v>SE</v>
      </c>
      <c r="H31" s="23" t="str">
        <f>[27]Setembro!$I$11</f>
        <v>L</v>
      </c>
      <c r="I31" s="23" t="str">
        <f>[27]Setembro!$I$12</f>
        <v>L</v>
      </c>
      <c r="J31" s="23" t="str">
        <f>[27]Setembro!$I$13</f>
        <v>SE</v>
      </c>
      <c r="K31" s="23" t="str">
        <f>[27]Setembro!$I$14</f>
        <v>L</v>
      </c>
      <c r="L31" s="23" t="str">
        <f>[27]Setembro!$I$15</f>
        <v>L</v>
      </c>
      <c r="M31" s="23" t="str">
        <f>[27]Setembro!$I$16</f>
        <v>L</v>
      </c>
      <c r="N31" s="23" t="str">
        <f>[27]Setembro!$I$17</f>
        <v>L</v>
      </c>
      <c r="O31" s="23" t="str">
        <f>[27]Setembro!$I$18</f>
        <v>L</v>
      </c>
      <c r="P31" s="23" t="str">
        <f>[27]Setembro!$I$19</f>
        <v>N</v>
      </c>
      <c r="Q31" s="23" t="str">
        <f>[27]Setembro!$I$20</f>
        <v>NO</v>
      </c>
      <c r="R31" s="23" t="str">
        <f>[27]Setembro!$I$21</f>
        <v>SO</v>
      </c>
      <c r="S31" s="23" t="str">
        <f>[27]Setembro!$I$22</f>
        <v>S</v>
      </c>
      <c r="T31" s="23" t="str">
        <f>[27]Setembro!$I$23</f>
        <v>SE</v>
      </c>
      <c r="U31" s="23" t="str">
        <f>[27]Setembro!$I$24</f>
        <v>SE</v>
      </c>
      <c r="V31" s="23" t="str">
        <f>[27]Setembro!$I$25</f>
        <v>NO</v>
      </c>
      <c r="W31" s="23" t="str">
        <f>[27]Setembro!$I$26</f>
        <v>NO</v>
      </c>
      <c r="X31" s="23" t="str">
        <f>[27]Setembro!$I$27</f>
        <v>SO</v>
      </c>
      <c r="Y31" s="23" t="str">
        <f>[27]Setembro!$I$28</f>
        <v>SO</v>
      </c>
      <c r="Z31" s="23" t="str">
        <f>[27]Setembro!$I$29</f>
        <v>SE</v>
      </c>
      <c r="AA31" s="23" t="str">
        <f>[27]Setembro!$I$30</f>
        <v>SE</v>
      </c>
      <c r="AB31" s="23" t="str">
        <f>[27]Setembro!$I$31</f>
        <v>SE</v>
      </c>
      <c r="AC31" s="23" t="str">
        <f>[27]Setembro!$I$32</f>
        <v>L</v>
      </c>
      <c r="AD31" s="23" t="str">
        <f>[27]Setembro!$I$33</f>
        <v>L</v>
      </c>
      <c r="AE31" s="23" t="str">
        <f>[27]Setembro!$I$34</f>
        <v>NE</v>
      </c>
      <c r="AF31" s="50" t="str">
        <f>[27]Setembro!$I$35</f>
        <v>L</v>
      </c>
      <c r="AG31" s="2"/>
    </row>
    <row r="32" spans="1:36" ht="12" customHeight="1" x14ac:dyDescent="0.2">
      <c r="A32" s="16" t="s">
        <v>20</v>
      </c>
      <c r="B32" s="19" t="str">
        <f>[28]Setembro!$I$5</f>
        <v>NE</v>
      </c>
      <c r="C32" s="19" t="str">
        <f>[28]Setembro!$I$6</f>
        <v>S</v>
      </c>
      <c r="D32" s="19" t="str">
        <f>[28]Setembro!$I$7</f>
        <v>NE</v>
      </c>
      <c r="E32" s="19" t="str">
        <f>[28]Setembro!$I$8</f>
        <v>N</v>
      </c>
      <c r="F32" s="19" t="str">
        <f>[28]Setembro!$I$9</f>
        <v>L</v>
      </c>
      <c r="G32" s="19" t="str">
        <f>[28]Setembro!$I$10</f>
        <v>SE</v>
      </c>
      <c r="H32" s="19" t="str">
        <f>[28]Setembro!$I$11</f>
        <v>L</v>
      </c>
      <c r="I32" s="19" t="str">
        <f>[28]Setembro!$I$12</f>
        <v>NE</v>
      </c>
      <c r="J32" s="19" t="str">
        <f>[28]Setembro!$I$13</f>
        <v>L</v>
      </c>
      <c r="K32" s="19" t="str">
        <f>[28]Setembro!$I$14</f>
        <v>NE</v>
      </c>
      <c r="L32" s="19" t="str">
        <f>[28]Setembro!$I$15</f>
        <v>NE</v>
      </c>
      <c r="M32" s="19" t="str">
        <f>[28]Setembro!$I$16</f>
        <v>NE</v>
      </c>
      <c r="N32" s="19" t="str">
        <f>[28]Setembro!$I$17</f>
        <v>NE</v>
      </c>
      <c r="O32" s="19" t="str">
        <f>[28]Setembro!$I$18</f>
        <v>NE</v>
      </c>
      <c r="P32" s="19" t="str">
        <f>[28]Setembro!$I$19</f>
        <v>NE</v>
      </c>
      <c r="Q32" s="19" t="str">
        <f>[28]Setembro!$I$20</f>
        <v>NO</v>
      </c>
      <c r="R32" s="19" t="str">
        <f>[28]Setembro!$I$21</f>
        <v>SO</v>
      </c>
      <c r="S32" s="19" t="str">
        <f>[28]Setembro!$I$22</f>
        <v>SO</v>
      </c>
      <c r="T32" s="19" t="str">
        <f>[28]Setembro!$I$23</f>
        <v>S</v>
      </c>
      <c r="U32" s="19" t="str">
        <f>[28]Setembro!$I$24</f>
        <v>NE</v>
      </c>
      <c r="V32" s="19" t="str">
        <f>[28]Setembro!$I$25</f>
        <v>N</v>
      </c>
      <c r="W32" s="19" t="str">
        <f>[28]Setembro!$I$26</f>
        <v>N</v>
      </c>
      <c r="X32" s="19" t="str">
        <f>[28]Setembro!$I$27</f>
        <v>SO</v>
      </c>
      <c r="Y32" s="19" t="str">
        <f>[28]Setembro!$I$28</f>
        <v>SO</v>
      </c>
      <c r="Z32" s="19" t="str">
        <f>[28]Setembro!$I$29</f>
        <v>SO</v>
      </c>
      <c r="AA32" s="19" t="str">
        <f>[28]Setembro!$I$30</f>
        <v>SE</v>
      </c>
      <c r="AB32" s="19" t="str">
        <f>[28]Setembro!$I$31</f>
        <v>SE</v>
      </c>
      <c r="AC32" s="19" t="str">
        <f>[28]Setembro!$I$32</f>
        <v>SE</v>
      </c>
      <c r="AD32" s="19" t="str">
        <f>[28]Setembro!$I$33</f>
        <v>NE</v>
      </c>
      <c r="AE32" s="19" t="str">
        <f>[28]Setembro!$I$34</f>
        <v>NE</v>
      </c>
      <c r="AF32" s="51" t="str">
        <f>[28]Setembro!$I$35</f>
        <v>NE</v>
      </c>
      <c r="AG32" s="2"/>
    </row>
    <row r="33" spans="1:33" s="5" customFormat="1" ht="15" customHeight="1" x14ac:dyDescent="0.2">
      <c r="A33" s="38" t="s">
        <v>38</v>
      </c>
      <c r="B33" s="32" t="s">
        <v>54</v>
      </c>
      <c r="C33" s="32" t="s">
        <v>54</v>
      </c>
      <c r="D33" s="32" t="s">
        <v>65</v>
      </c>
      <c r="E33" s="32" t="s">
        <v>66</v>
      </c>
      <c r="F33" s="32" t="s">
        <v>56</v>
      </c>
      <c r="G33" s="32" t="s">
        <v>56</v>
      </c>
      <c r="H33" s="32" t="s">
        <v>56</v>
      </c>
      <c r="I33" s="32" t="s">
        <v>54</v>
      </c>
      <c r="J33" s="32" t="s">
        <v>56</v>
      </c>
      <c r="K33" s="32" t="s">
        <v>56</v>
      </c>
      <c r="L33" s="32" t="s">
        <v>54</v>
      </c>
      <c r="M33" s="32" t="s">
        <v>54</v>
      </c>
      <c r="N33" s="32" t="s">
        <v>54</v>
      </c>
      <c r="O33" s="32" t="s">
        <v>54</v>
      </c>
      <c r="P33" s="31" t="s">
        <v>65</v>
      </c>
      <c r="Q33" s="31" t="s">
        <v>68</v>
      </c>
      <c r="R33" s="31" t="s">
        <v>66</v>
      </c>
      <c r="S33" s="31" t="s">
        <v>66</v>
      </c>
      <c r="T33" s="31" t="s">
        <v>66</v>
      </c>
      <c r="U33" s="31" t="s">
        <v>54</v>
      </c>
      <c r="V33" s="31" t="s">
        <v>65</v>
      </c>
      <c r="W33" s="31" t="s">
        <v>67</v>
      </c>
      <c r="X33" s="31" t="s">
        <v>69</v>
      </c>
      <c r="Y33" s="31" t="s">
        <v>66</v>
      </c>
      <c r="Z33" s="31" t="s">
        <v>66</v>
      </c>
      <c r="AA33" s="31" t="s">
        <v>63</v>
      </c>
      <c r="AB33" s="31" t="s">
        <v>56</v>
      </c>
      <c r="AC33" s="31" t="s">
        <v>54</v>
      </c>
      <c r="AD33" s="31" t="s">
        <v>56</v>
      </c>
      <c r="AE33" s="31" t="s">
        <v>56</v>
      </c>
      <c r="AF33" s="23"/>
      <c r="AG33" s="10"/>
    </row>
    <row r="34" spans="1:33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50" t="s">
        <v>72</v>
      </c>
      <c r="AG34" s="2"/>
    </row>
    <row r="35" spans="1:33" ht="11.25" customHeight="1" x14ac:dyDescent="0.2">
      <c r="AF35" s="9"/>
      <c r="AG35" s="2"/>
    </row>
    <row r="36" spans="1:33" x14ac:dyDescent="0.2">
      <c r="E36" s="46"/>
      <c r="F36" s="46" t="s">
        <v>57</v>
      </c>
      <c r="G36" s="46"/>
      <c r="H36" s="46"/>
      <c r="I36" s="46"/>
      <c r="S36" s="2" t="s">
        <v>58</v>
      </c>
      <c r="AD36" s="2" t="s">
        <v>61</v>
      </c>
      <c r="AF36" s="2"/>
      <c r="AG36" s="2"/>
    </row>
    <row r="37" spans="1:33" x14ac:dyDescent="0.2">
      <c r="A37" s="56" t="s">
        <v>70</v>
      </c>
      <c r="P37" s="47"/>
      <c r="Q37" s="47"/>
      <c r="R37" s="47"/>
      <c r="S37" s="47" t="s">
        <v>59</v>
      </c>
      <c r="T37" s="47"/>
      <c r="U37" s="47"/>
      <c r="V37" s="47"/>
      <c r="AD37" s="47" t="s">
        <v>62</v>
      </c>
      <c r="AE37" s="47"/>
      <c r="AF37" s="47"/>
      <c r="AG37" s="47"/>
    </row>
    <row r="38" spans="1:33" x14ac:dyDescent="0.2">
      <c r="A38" s="56"/>
      <c r="AF38" s="9"/>
      <c r="AG38" s="2"/>
    </row>
    <row r="40" spans="1:33" x14ac:dyDescent="0.2">
      <c r="H40" s="2" t="s">
        <v>53</v>
      </c>
    </row>
    <row r="42" spans="1:33" x14ac:dyDescent="0.2">
      <c r="AC42" s="2" t="s">
        <v>53</v>
      </c>
    </row>
  </sheetData>
  <mergeCells count="34">
    <mergeCell ref="L3:L4"/>
    <mergeCell ref="B2:AF2"/>
    <mergeCell ref="A1:AF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workbookViewId="0">
      <selection activeCell="N22" sqref="N2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7" style="2" customWidth="1"/>
    <col min="5" max="6" width="5.42578125" style="2" bestFit="1" customWidth="1"/>
    <col min="7" max="7" width="6.28515625" style="2" customWidth="1"/>
    <col min="8" max="11" width="5.42578125" style="2" bestFit="1" customWidth="1"/>
    <col min="12" max="12" width="7.42578125" style="2" customWidth="1"/>
    <col min="13" max="15" width="5.42578125" style="2" bestFit="1" customWidth="1"/>
    <col min="16" max="16" width="6.42578125" style="2" customWidth="1"/>
    <col min="17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60" t="s">
        <v>32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33" s="4" customFormat="1" ht="20.100000000000001" customHeight="1" x14ac:dyDescent="0.2">
      <c r="A2" s="61" t="s">
        <v>21</v>
      </c>
      <c r="B2" s="63" t="s">
        <v>60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5"/>
      <c r="AG2" s="7"/>
    </row>
    <row r="3" spans="1:33" s="5" customFormat="1" ht="20.100000000000001" customHeight="1" x14ac:dyDescent="0.2">
      <c r="A3" s="61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34" t="s">
        <v>41</v>
      </c>
      <c r="AG3" s="10"/>
    </row>
    <row r="4" spans="1:33" s="5" customFormat="1" ht="20.100000000000001" customHeight="1" x14ac:dyDescent="0.2">
      <c r="A4" s="61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34" t="s">
        <v>39</v>
      </c>
      <c r="AG4" s="10"/>
    </row>
    <row r="5" spans="1:33" s="5" customFormat="1" ht="20.100000000000001" customHeight="1" x14ac:dyDescent="0.2">
      <c r="A5" s="16" t="s">
        <v>48</v>
      </c>
      <c r="B5" s="25">
        <f>[1]Setembro!$J$5</f>
        <v>39.6</v>
      </c>
      <c r="C5" s="25">
        <f>[1]Setembro!$J$6</f>
        <v>54.36</v>
      </c>
      <c r="D5" s="25">
        <f>[1]Setembro!$J$7</f>
        <v>30.96</v>
      </c>
      <c r="E5" s="25">
        <f>[1]Setembro!$J$8</f>
        <v>18</v>
      </c>
      <c r="F5" s="25">
        <f>[1]Setembro!$J$9</f>
        <v>30.96</v>
      </c>
      <c r="G5" s="25">
        <f>[1]Setembro!$J$10</f>
        <v>28.8</v>
      </c>
      <c r="H5" s="25">
        <f>[1]Setembro!$J$11</f>
        <v>26.64</v>
      </c>
      <c r="I5" s="25">
        <f>[1]Setembro!$J$12</f>
        <v>25.56</v>
      </c>
      <c r="J5" s="25">
        <f>[1]Setembro!$J$13</f>
        <v>55.080000000000005</v>
      </c>
      <c r="K5" s="25">
        <f>[1]Setembro!$J$14</f>
        <v>30.96</v>
      </c>
      <c r="L5" s="25">
        <f>[1]Setembro!$J$15</f>
        <v>38.159999999999997</v>
      </c>
      <c r="M5" s="25">
        <f>[1]Setembro!$J$16</f>
        <v>42.480000000000004</v>
      </c>
      <c r="N5" s="25">
        <f>[1]Setembro!$J$17</f>
        <v>35.28</v>
      </c>
      <c r="O5" s="25">
        <f>[1]Setembro!$J$18</f>
        <v>34.92</v>
      </c>
      <c r="P5" s="25">
        <f>[1]Setembro!$J$19</f>
        <v>37.080000000000005</v>
      </c>
      <c r="Q5" s="25">
        <f>[1]Setembro!$J$20</f>
        <v>81</v>
      </c>
      <c r="R5" s="25">
        <f>[1]Setembro!$J$21</f>
        <v>63.360000000000007</v>
      </c>
      <c r="S5" s="25">
        <f>[1]Setembro!$J$22</f>
        <v>19.440000000000001</v>
      </c>
      <c r="T5" s="25">
        <f>[1]Setembro!$J$23</f>
        <v>23.040000000000003</v>
      </c>
      <c r="U5" s="25">
        <f>[1]Setembro!$J$24</f>
        <v>40.680000000000007</v>
      </c>
      <c r="V5" s="25">
        <f>[1]Setembro!$J$25</f>
        <v>42.12</v>
      </c>
      <c r="W5" s="25">
        <f>[1]Setembro!$J$26</f>
        <v>48.24</v>
      </c>
      <c r="X5" s="25">
        <f>[1]Setembro!$J$27</f>
        <v>36</v>
      </c>
      <c r="Y5" s="25">
        <f>[1]Setembro!$J$28</f>
        <v>39.6</v>
      </c>
      <c r="Z5" s="25">
        <f>[1]Setembro!$J$29</f>
        <v>26.28</v>
      </c>
      <c r="AA5" s="25">
        <f>[1]Setembro!$J$30</f>
        <v>26.28</v>
      </c>
      <c r="AB5" s="25">
        <f>[1]Setembro!$J$31</f>
        <v>25.92</v>
      </c>
      <c r="AC5" s="25">
        <f>[1]Setembro!$J$32</f>
        <v>29.52</v>
      </c>
      <c r="AD5" s="25">
        <f>[1]Setembro!$J$33</f>
        <v>37.800000000000004</v>
      </c>
      <c r="AE5" s="25">
        <f>[1]Setembro!$J$34</f>
        <v>40.32</v>
      </c>
      <c r="AF5" s="35">
        <f>MAX(B5:AE5)</f>
        <v>81</v>
      </c>
      <c r="AG5" s="10"/>
    </row>
    <row r="6" spans="1:33" s="1" customFormat="1" ht="17.100000000000001" customHeight="1" x14ac:dyDescent="0.2">
      <c r="A6" s="16" t="s">
        <v>0</v>
      </c>
      <c r="B6" s="18">
        <f>[2]Setembro!$J$5</f>
        <v>41.04</v>
      </c>
      <c r="C6" s="18">
        <f>[2]Setembro!$J$6</f>
        <v>34.92</v>
      </c>
      <c r="D6" s="18">
        <f>[2]Setembro!$J$7</f>
        <v>38.519999999999996</v>
      </c>
      <c r="E6" s="18">
        <f>[2]Setembro!$J$8</f>
        <v>32.4</v>
      </c>
      <c r="F6" s="18">
        <f>[2]Setembro!$J$9</f>
        <v>37.440000000000005</v>
      </c>
      <c r="G6" s="18">
        <f>[2]Setembro!$J$10</f>
        <v>29.16</v>
      </c>
      <c r="H6" s="18">
        <f>[2]Setembro!$J$11</f>
        <v>38.880000000000003</v>
      </c>
      <c r="I6" s="18">
        <f>[2]Setembro!$J$12</f>
        <v>57.6</v>
      </c>
      <c r="J6" s="18">
        <f>[2]Setembro!$J$13</f>
        <v>34.92</v>
      </c>
      <c r="K6" s="18">
        <f>[2]Setembro!$J$14</f>
        <v>43.2</v>
      </c>
      <c r="L6" s="18">
        <f>[2]Setembro!$J$15</f>
        <v>50.4</v>
      </c>
      <c r="M6" s="18">
        <f>[2]Setembro!$J$16</f>
        <v>43.2</v>
      </c>
      <c r="N6" s="18">
        <f>[2]Setembro!$J$17</f>
        <v>46.800000000000004</v>
      </c>
      <c r="O6" s="18">
        <f>[2]Setembro!$J$18</f>
        <v>43.2</v>
      </c>
      <c r="P6" s="18">
        <f>[2]Setembro!$J$19</f>
        <v>33.119999999999997</v>
      </c>
      <c r="Q6" s="18">
        <f>[2]Setembro!$J$20</f>
        <v>25.92</v>
      </c>
      <c r="R6" s="18">
        <f>[2]Setembro!$J$21</f>
        <v>36.72</v>
      </c>
      <c r="S6" s="18">
        <f>[2]Setembro!$J$22</f>
        <v>53.28</v>
      </c>
      <c r="T6" s="18">
        <f>[2]Setembro!$J$23</f>
        <v>32.04</v>
      </c>
      <c r="U6" s="18">
        <f>[2]Setembro!$J$24</f>
        <v>52.2</v>
      </c>
      <c r="V6" s="18">
        <f>[2]Setembro!$J$25</f>
        <v>67.680000000000007</v>
      </c>
      <c r="W6" s="18">
        <f>[2]Setembro!$J$26</f>
        <v>75.960000000000008</v>
      </c>
      <c r="X6" s="18">
        <f>[2]Setembro!$J$27</f>
        <v>39.24</v>
      </c>
      <c r="Y6" s="18">
        <f>[2]Setembro!$J$28</f>
        <v>47.88</v>
      </c>
      <c r="Z6" s="18">
        <f>[2]Setembro!$J$29</f>
        <v>34.200000000000003</v>
      </c>
      <c r="AA6" s="18">
        <f>[2]Setembro!$J$30</f>
        <v>45</v>
      </c>
      <c r="AB6" s="18">
        <f>[2]Setembro!$J$31</f>
        <v>38.880000000000003</v>
      </c>
      <c r="AC6" s="18">
        <f>[2]Setembro!$J$32</f>
        <v>35.28</v>
      </c>
      <c r="AD6" s="18">
        <f>[2]Setembro!$J$33</f>
        <v>36.72</v>
      </c>
      <c r="AE6" s="18">
        <f>[2]Setembro!$J$34</f>
        <v>46.800000000000004</v>
      </c>
      <c r="AF6" s="36">
        <f t="shared" ref="AF6:AF10" si="1">MAX(B6:AE6)</f>
        <v>75.960000000000008</v>
      </c>
      <c r="AG6" s="2"/>
    </row>
    <row r="7" spans="1:33" ht="17.100000000000001" customHeight="1" x14ac:dyDescent="0.2">
      <c r="A7" s="16" t="s">
        <v>1</v>
      </c>
      <c r="B7" s="20">
        <f>[3]Setembro!$J$5</f>
        <v>31.680000000000003</v>
      </c>
      <c r="C7" s="20">
        <f>[3]Setembro!$J$6</f>
        <v>46.440000000000005</v>
      </c>
      <c r="D7" s="20">
        <f>[3]Setembro!$J$7</f>
        <v>43.2</v>
      </c>
      <c r="E7" s="20">
        <f>[3]Setembro!$J$8</f>
        <v>21.6</v>
      </c>
      <c r="F7" s="20">
        <f>[3]Setembro!$J$9</f>
        <v>29.16</v>
      </c>
      <c r="G7" s="20">
        <f>[3]Setembro!$J$10</f>
        <v>23.759999999999998</v>
      </c>
      <c r="H7" s="20">
        <f>[3]Setembro!$J$11</f>
        <v>34.200000000000003</v>
      </c>
      <c r="I7" s="20">
        <f>[3]Setembro!$J$12</f>
        <v>33.840000000000003</v>
      </c>
      <c r="J7" s="20">
        <f>[3]Setembro!$J$13</f>
        <v>29.880000000000003</v>
      </c>
      <c r="K7" s="20">
        <f>[3]Setembro!$J$14</f>
        <v>29.880000000000003</v>
      </c>
      <c r="L7" s="20">
        <f>[3]Setembro!$J$15</f>
        <v>34.92</v>
      </c>
      <c r="M7" s="20">
        <f>[3]Setembro!$J$16</f>
        <v>43.92</v>
      </c>
      <c r="N7" s="20">
        <f>[3]Setembro!$J$17</f>
        <v>33.119999999999997</v>
      </c>
      <c r="O7" s="20">
        <f>[3]Setembro!$J$18</f>
        <v>40.32</v>
      </c>
      <c r="P7" s="20">
        <f>[3]Setembro!$J$19</f>
        <v>20.88</v>
      </c>
      <c r="Q7" s="20">
        <f>[3]Setembro!$J$20</f>
        <v>43.2</v>
      </c>
      <c r="R7" s="20">
        <f>[3]Setembro!$J$21</f>
        <v>34.200000000000003</v>
      </c>
      <c r="S7" s="20">
        <f>[3]Setembro!$J$22</f>
        <v>30.240000000000002</v>
      </c>
      <c r="T7" s="20">
        <f>[3]Setembro!$J$23</f>
        <v>32.76</v>
      </c>
      <c r="U7" s="20">
        <f>[3]Setembro!$J$24</f>
        <v>42.480000000000004</v>
      </c>
      <c r="V7" s="20">
        <f>[3]Setembro!$J$25</f>
        <v>45.36</v>
      </c>
      <c r="W7" s="20">
        <f>[3]Setembro!$J$26</f>
        <v>56.16</v>
      </c>
      <c r="X7" s="20">
        <f>[3]Setembro!$J$27</f>
        <v>37.080000000000005</v>
      </c>
      <c r="Y7" s="20">
        <f>[3]Setembro!$J$28</f>
        <v>38.880000000000003</v>
      </c>
      <c r="Z7" s="20">
        <f>[3]Setembro!$J$29</f>
        <v>29.880000000000003</v>
      </c>
      <c r="AA7" s="20">
        <f>[3]Setembro!$J$30</f>
        <v>32.04</v>
      </c>
      <c r="AB7" s="20">
        <f>[3]Setembro!$J$31</f>
        <v>24.48</v>
      </c>
      <c r="AC7" s="20">
        <f>[3]Setembro!$J$32</f>
        <v>30.240000000000002</v>
      </c>
      <c r="AD7" s="20">
        <f>[3]Setembro!$J$33</f>
        <v>27.36</v>
      </c>
      <c r="AE7" s="20">
        <f>[3]Setembro!$J$34</f>
        <v>38.519999999999996</v>
      </c>
      <c r="AF7" s="36">
        <f t="shared" si="1"/>
        <v>56.16</v>
      </c>
      <c r="AG7" s="2"/>
    </row>
    <row r="8" spans="1:33" ht="17.100000000000001" customHeight="1" x14ac:dyDescent="0.2">
      <c r="A8" s="16" t="s">
        <v>55</v>
      </c>
      <c r="B8" s="20">
        <f>[4]Setembro!$J$5</f>
        <v>70.56</v>
      </c>
      <c r="C8" s="20">
        <f>[4]Setembro!$J$6</f>
        <v>70.56</v>
      </c>
      <c r="D8" s="20">
        <f>[4]Setembro!$J$7</f>
        <v>67.680000000000007</v>
      </c>
      <c r="E8" s="20">
        <f>[4]Setembro!$J$8</f>
        <v>41.04</v>
      </c>
      <c r="F8" s="20">
        <f>[4]Setembro!$J$9</f>
        <v>39.24</v>
      </c>
      <c r="G8" s="20">
        <f>[4]Setembro!$J$10</f>
        <v>45</v>
      </c>
      <c r="H8" s="20">
        <f>[4]Setembro!$J$11</f>
        <v>43.56</v>
      </c>
      <c r="I8" s="20">
        <f>[4]Setembro!$J$12</f>
        <v>30.240000000000002</v>
      </c>
      <c r="J8" s="20">
        <f>[4]Setembro!$J$13</f>
        <v>40.32</v>
      </c>
      <c r="K8" s="20">
        <f>[4]Setembro!$J$14</f>
        <v>32.4</v>
      </c>
      <c r="L8" s="20">
        <f>[4]Setembro!$J$15</f>
        <v>33.480000000000004</v>
      </c>
      <c r="M8" s="20">
        <f>[4]Setembro!$J$16</f>
        <v>45.36</v>
      </c>
      <c r="N8" s="20">
        <f>[4]Setembro!$J$17</f>
        <v>39.24</v>
      </c>
      <c r="O8" s="20">
        <f>[4]Setembro!$J$18</f>
        <v>39.96</v>
      </c>
      <c r="P8" s="20">
        <f>[4]Setembro!$J$19</f>
        <v>33.119999999999997</v>
      </c>
      <c r="Q8" s="20">
        <f>[4]Setembro!$J$20</f>
        <v>66.960000000000008</v>
      </c>
      <c r="R8" s="20">
        <f>[4]Setembro!$J$21</f>
        <v>68.760000000000005</v>
      </c>
      <c r="S8" s="20">
        <f>[4]Setembro!$J$22</f>
        <v>28.08</v>
      </c>
      <c r="T8" s="20">
        <f>[4]Setembro!$J$23</f>
        <v>25.92</v>
      </c>
      <c r="U8" s="20">
        <f>[4]Setembro!$J$24</f>
        <v>51.84</v>
      </c>
      <c r="V8" s="20">
        <f>[4]Setembro!$J$25</f>
        <v>45.72</v>
      </c>
      <c r="W8" s="20">
        <f>[4]Setembro!$J$26</f>
        <v>55.800000000000004</v>
      </c>
      <c r="X8" s="20">
        <f>[4]Setembro!$J$27</f>
        <v>53.28</v>
      </c>
      <c r="Y8" s="20">
        <f>[4]Setembro!$J$28</f>
        <v>45.72</v>
      </c>
      <c r="Z8" s="20">
        <f>[4]Setembro!$J$29</f>
        <v>30.96</v>
      </c>
      <c r="AA8" s="20">
        <f>[4]Setembro!$J$30</f>
        <v>39.24</v>
      </c>
      <c r="AB8" s="20">
        <f>[4]Setembro!$J$31</f>
        <v>40.680000000000007</v>
      </c>
      <c r="AC8" s="20">
        <f>[4]Setembro!$J$32</f>
        <v>41.04</v>
      </c>
      <c r="AD8" s="20">
        <f>[4]Setembro!$J$33</f>
        <v>46.080000000000005</v>
      </c>
      <c r="AE8" s="20">
        <f>[4]Setembro!$J$34</f>
        <v>82.44</v>
      </c>
      <c r="AF8" s="36">
        <f t="shared" si="1"/>
        <v>82.44</v>
      </c>
      <c r="AG8" s="2"/>
    </row>
    <row r="9" spans="1:33" ht="17.100000000000001" customHeight="1" x14ac:dyDescent="0.2">
      <c r="A9" s="16" t="s">
        <v>49</v>
      </c>
      <c r="B9" s="20">
        <f>[5]Setembro!$J$5</f>
        <v>34.56</v>
      </c>
      <c r="C9" s="20">
        <f>[5]Setembro!$J$6</f>
        <v>53.28</v>
      </c>
      <c r="D9" s="20">
        <f>[5]Setembro!$J$7</f>
        <v>27</v>
      </c>
      <c r="E9" s="20">
        <f>[5]Setembro!$J$8</f>
        <v>23.040000000000003</v>
      </c>
      <c r="F9" s="20">
        <f>[5]Setembro!$J$9</f>
        <v>26.64</v>
      </c>
      <c r="G9" s="20">
        <f>[5]Setembro!$J$10</f>
        <v>29.880000000000003</v>
      </c>
      <c r="H9" s="20">
        <f>[5]Setembro!$J$11</f>
        <v>37.080000000000005</v>
      </c>
      <c r="I9" s="20">
        <f>[5]Setembro!$J$12</f>
        <v>37.080000000000005</v>
      </c>
      <c r="J9" s="20">
        <f>[5]Setembro!$J$13</f>
        <v>28.8</v>
      </c>
      <c r="K9" s="20">
        <f>[5]Setembro!$J$14</f>
        <v>31.680000000000003</v>
      </c>
      <c r="L9" s="20">
        <f>[5]Setembro!$J$15</f>
        <v>33.840000000000003</v>
      </c>
      <c r="M9" s="20">
        <f>[5]Setembro!$J$16</f>
        <v>36.72</v>
      </c>
      <c r="N9" s="20">
        <f>[5]Setembro!$J$17</f>
        <v>29.16</v>
      </c>
      <c r="O9" s="20">
        <f>[5]Setembro!$J$18</f>
        <v>38.159999999999997</v>
      </c>
      <c r="P9" s="20">
        <f>[5]Setembro!$J$19</f>
        <v>20.88</v>
      </c>
      <c r="Q9" s="20">
        <f>[5]Setembro!$J$20</f>
        <v>26.64</v>
      </c>
      <c r="R9" s="20">
        <f>[5]Setembro!$J$21</f>
        <v>42.480000000000004</v>
      </c>
      <c r="S9" s="20">
        <f>[5]Setembro!$J$22</f>
        <v>21.6</v>
      </c>
      <c r="T9" s="20">
        <f>[5]Setembro!$J$23</f>
        <v>20.88</v>
      </c>
      <c r="U9" s="20">
        <f>[5]Setembro!$J$24</f>
        <v>39.96</v>
      </c>
      <c r="V9" s="20">
        <f>[5]Setembro!$J$25</f>
        <v>59.4</v>
      </c>
      <c r="W9" s="20">
        <f>[5]Setembro!$J$26</f>
        <v>60.839999999999996</v>
      </c>
      <c r="X9" s="20">
        <f>[5]Setembro!$J$27</f>
        <v>39.6</v>
      </c>
      <c r="Y9" s="20">
        <f>[5]Setembro!$J$28</f>
        <v>41.4</v>
      </c>
      <c r="Z9" s="20">
        <f>[5]Setembro!$J$29</f>
        <v>24.48</v>
      </c>
      <c r="AA9" s="20">
        <f>[5]Setembro!$J$30</f>
        <v>27.720000000000002</v>
      </c>
      <c r="AB9" s="20">
        <f>[5]Setembro!$J$31</f>
        <v>29.52</v>
      </c>
      <c r="AC9" s="20">
        <f>[5]Setembro!$J$32</f>
        <v>27.36</v>
      </c>
      <c r="AD9" s="20">
        <f>[5]Setembro!$J$33</f>
        <v>25.56</v>
      </c>
      <c r="AE9" s="20">
        <f>[5]Setembro!$J$34</f>
        <v>35.64</v>
      </c>
      <c r="AF9" s="36">
        <f t="shared" si="1"/>
        <v>60.839999999999996</v>
      </c>
      <c r="AG9" s="2"/>
    </row>
    <row r="10" spans="1:33" ht="17.100000000000001" customHeight="1" x14ac:dyDescent="0.2">
      <c r="A10" s="16" t="s">
        <v>2</v>
      </c>
      <c r="B10" s="18">
        <f>[6]Setembro!$J$5</f>
        <v>38.159999999999997</v>
      </c>
      <c r="C10" s="18">
        <f>[6]Setembro!$J$6</f>
        <v>52.2</v>
      </c>
      <c r="D10" s="18">
        <f>[6]Setembro!$J$7</f>
        <v>42.480000000000004</v>
      </c>
      <c r="E10" s="18">
        <f>[6]Setembro!$J$8</f>
        <v>20.52</v>
      </c>
      <c r="F10" s="18">
        <f>[6]Setembro!$J$9</f>
        <v>57.24</v>
      </c>
      <c r="G10" s="18">
        <f>[6]Setembro!$J$10</f>
        <v>48.6</v>
      </c>
      <c r="H10" s="18">
        <f>[6]Setembro!$J$11</f>
        <v>43.2</v>
      </c>
      <c r="I10" s="18">
        <f>[6]Setembro!$J$12</f>
        <v>37.800000000000004</v>
      </c>
      <c r="J10" s="18">
        <f>[6]Setembro!$J$13</f>
        <v>46.440000000000005</v>
      </c>
      <c r="K10" s="18">
        <f>[6]Setembro!$J$14</f>
        <v>50.04</v>
      </c>
      <c r="L10" s="18">
        <f>[6]Setembro!$J$15</f>
        <v>38.159999999999997</v>
      </c>
      <c r="M10" s="18">
        <f>[6]Setembro!$J$16</f>
        <v>48.96</v>
      </c>
      <c r="N10" s="18">
        <f>[6]Setembro!$J$17</f>
        <v>32.76</v>
      </c>
      <c r="O10" s="18">
        <f>[6]Setembro!$J$18</f>
        <v>41.76</v>
      </c>
      <c r="P10" s="18">
        <f>[6]Setembro!$J$19</f>
        <v>38.519999999999996</v>
      </c>
      <c r="Q10" s="18">
        <f>[6]Setembro!$J$20</f>
        <v>47.88</v>
      </c>
      <c r="R10" s="18">
        <f>[6]Setembro!$J$21</f>
        <v>39.6</v>
      </c>
      <c r="S10" s="18">
        <f>[6]Setembro!$J$22</f>
        <v>35.28</v>
      </c>
      <c r="T10" s="18">
        <f>[6]Setembro!$J$23</f>
        <v>31.319999999999997</v>
      </c>
      <c r="U10" s="18">
        <f>[6]Setembro!$J$24</f>
        <v>44.28</v>
      </c>
      <c r="V10" s="18">
        <f>[6]Setembro!$J$25</f>
        <v>55.080000000000005</v>
      </c>
      <c r="W10" s="18">
        <f>[6]Setembro!$J$26</f>
        <v>62.28</v>
      </c>
      <c r="X10" s="18">
        <f>[6]Setembro!$J$27</f>
        <v>47.519999999999996</v>
      </c>
      <c r="Y10" s="18">
        <f>[6]Setembro!$J$28</f>
        <v>42.12</v>
      </c>
      <c r="Z10" s="18">
        <f>[6]Setembro!$J$29</f>
        <v>33.119999999999997</v>
      </c>
      <c r="AA10" s="18">
        <f>[6]Setembro!$J$30</f>
        <v>50.76</v>
      </c>
      <c r="AB10" s="18">
        <f>[6]Setembro!$J$31</f>
        <v>51.12</v>
      </c>
      <c r="AC10" s="18">
        <f>[6]Setembro!$J$32</f>
        <v>45.72</v>
      </c>
      <c r="AD10" s="18">
        <f>[6]Setembro!$J$33</f>
        <v>49.680000000000007</v>
      </c>
      <c r="AE10" s="18">
        <f>[6]Setembro!$J$34</f>
        <v>64.44</v>
      </c>
      <c r="AF10" s="36">
        <f t="shared" si="1"/>
        <v>64.44</v>
      </c>
      <c r="AG10" s="2"/>
    </row>
    <row r="11" spans="1:33" ht="17.100000000000001" customHeight="1" x14ac:dyDescent="0.2">
      <c r="A11" s="16" t="s">
        <v>3</v>
      </c>
      <c r="B11" s="18">
        <f>[7]Setembro!$J$5</f>
        <v>23.759999999999998</v>
      </c>
      <c r="C11" s="18">
        <f>[7]Setembro!$J$6</f>
        <v>58.32</v>
      </c>
      <c r="D11" s="18">
        <f>[7]Setembro!$J$7</f>
        <v>47.16</v>
      </c>
      <c r="E11" s="18">
        <f>[7]Setembro!$J$8</f>
        <v>30.6</v>
      </c>
      <c r="F11" s="18">
        <f>[7]Setembro!$J$9</f>
        <v>36.72</v>
      </c>
      <c r="G11" s="18">
        <f>[7]Setembro!$J$10</f>
        <v>30.240000000000002</v>
      </c>
      <c r="H11" s="18">
        <f>[7]Setembro!$J$11</f>
        <v>28.8</v>
      </c>
      <c r="I11" s="18">
        <f>[7]Setembro!$J$12</f>
        <v>30.240000000000002</v>
      </c>
      <c r="J11" s="18">
        <f>[7]Setembro!$J$13</f>
        <v>30.96</v>
      </c>
      <c r="K11" s="18">
        <f>[7]Setembro!$J$14</f>
        <v>42.480000000000004</v>
      </c>
      <c r="L11" s="18">
        <f>[7]Setembro!$J$15</f>
        <v>42.84</v>
      </c>
      <c r="M11" s="18">
        <f>[7]Setembro!$J$16</f>
        <v>34.92</v>
      </c>
      <c r="N11" s="18">
        <f>[7]Setembro!$J$17</f>
        <v>34.92</v>
      </c>
      <c r="O11" s="18">
        <f>[7]Setembro!$J$18</f>
        <v>33.840000000000003</v>
      </c>
      <c r="P11" s="18">
        <f>[7]Setembro!$J$19</f>
        <v>30.240000000000002</v>
      </c>
      <c r="Q11" s="18">
        <f>[7]Setembro!$J$20</f>
        <v>44.64</v>
      </c>
      <c r="R11" s="18">
        <f>[7]Setembro!$J$21</f>
        <v>40.680000000000007</v>
      </c>
      <c r="S11" s="18">
        <f>[7]Setembro!$J$22</f>
        <v>23.040000000000003</v>
      </c>
      <c r="T11" s="18">
        <f>[7]Setembro!$J$23</f>
        <v>38.519999999999996</v>
      </c>
      <c r="U11" s="18">
        <f>[7]Setembro!$J$24</f>
        <v>41.76</v>
      </c>
      <c r="V11" s="18">
        <f>[7]Setembro!$J$25</f>
        <v>93.24</v>
      </c>
      <c r="W11" s="18">
        <f>[7]Setembro!$J$26</f>
        <v>46.440000000000005</v>
      </c>
      <c r="X11" s="18">
        <f>[7]Setembro!$J$27</f>
        <v>68.760000000000005</v>
      </c>
      <c r="Y11" s="18">
        <f>[7]Setembro!$J$28</f>
        <v>29.880000000000003</v>
      </c>
      <c r="Z11" s="18">
        <f>[7]Setembro!$J$29</f>
        <v>19.8</v>
      </c>
      <c r="AA11" s="18">
        <f>[7]Setembro!$J$30</f>
        <v>29.880000000000003</v>
      </c>
      <c r="AB11" s="18">
        <f>[7]Setembro!$J$31</f>
        <v>29.16</v>
      </c>
      <c r="AC11" s="18">
        <f>[7]Setembro!$J$32</f>
        <v>25.92</v>
      </c>
      <c r="AD11" s="18">
        <f>[7]Setembro!$J$33</f>
        <v>39.6</v>
      </c>
      <c r="AE11" s="18">
        <f>[7]Setembro!$J$34</f>
        <v>68.039999999999992</v>
      </c>
      <c r="AF11" s="36">
        <f>MAX(B11:AE11)</f>
        <v>93.24</v>
      </c>
      <c r="AG11" s="2"/>
    </row>
    <row r="12" spans="1:33" ht="17.100000000000001" customHeight="1" x14ac:dyDescent="0.2">
      <c r="A12" s="16" t="s">
        <v>4</v>
      </c>
      <c r="B12" s="18">
        <f>[8]Setembro!$J$5</f>
        <v>48.6</v>
      </c>
      <c r="C12" s="18">
        <f>[8]Setembro!$J$6</f>
        <v>45.36</v>
      </c>
      <c r="D12" s="18">
        <f>[8]Setembro!$J$7</f>
        <v>40.680000000000007</v>
      </c>
      <c r="E12" s="18">
        <f>[8]Setembro!$J$8</f>
        <v>32.04</v>
      </c>
      <c r="F12" s="18">
        <f>[8]Setembro!$J$9</f>
        <v>42.84</v>
      </c>
      <c r="G12" s="18">
        <f>[8]Setembro!$J$10</f>
        <v>41.04</v>
      </c>
      <c r="H12" s="18">
        <f>[8]Setembro!$J$11</f>
        <v>35.64</v>
      </c>
      <c r="I12" s="18">
        <f>[8]Setembro!$J$12</f>
        <v>35.28</v>
      </c>
      <c r="J12" s="18">
        <f>[8]Setembro!$J$13</f>
        <v>47.88</v>
      </c>
      <c r="K12" s="18">
        <f>[8]Setembro!$J$14</f>
        <v>42.84</v>
      </c>
      <c r="L12" s="18">
        <f>[8]Setembro!$J$15</f>
        <v>47.519999999999996</v>
      </c>
      <c r="M12" s="18">
        <f>[8]Setembro!$J$16</f>
        <v>43.56</v>
      </c>
      <c r="N12" s="18">
        <f>[8]Setembro!$J$17</f>
        <v>37.800000000000004</v>
      </c>
      <c r="O12" s="18">
        <f>[8]Setembro!$J$18</f>
        <v>47.88</v>
      </c>
      <c r="P12" s="18">
        <f>[8]Setembro!$J$19</f>
        <v>40.32</v>
      </c>
      <c r="Q12" s="18">
        <f>[8]Setembro!$J$20</f>
        <v>92.160000000000011</v>
      </c>
      <c r="R12" s="18">
        <f>[8]Setembro!$J$21</f>
        <v>48.24</v>
      </c>
      <c r="S12" s="18">
        <f>[8]Setembro!$J$22</f>
        <v>27.720000000000002</v>
      </c>
      <c r="T12" s="18">
        <f>[8]Setembro!$J$23</f>
        <v>33.840000000000003</v>
      </c>
      <c r="U12" s="18">
        <f>[8]Setembro!$J$24</f>
        <v>59.4</v>
      </c>
      <c r="V12" s="18">
        <f>[8]Setembro!$J$25</f>
        <v>56.88</v>
      </c>
      <c r="W12" s="18">
        <f>[8]Setembro!$J$26</f>
        <v>56.16</v>
      </c>
      <c r="X12" s="18">
        <f>[8]Setembro!$J$27</f>
        <v>32.4</v>
      </c>
      <c r="Y12" s="18">
        <f>[8]Setembro!$J$28</f>
        <v>36</v>
      </c>
      <c r="Z12" s="18">
        <f>[8]Setembro!$J$29</f>
        <v>26.64</v>
      </c>
      <c r="AA12" s="18">
        <f>[8]Setembro!$J$30</f>
        <v>28.8</v>
      </c>
      <c r="AB12" s="18">
        <f>[8]Setembro!$J$31</f>
        <v>34.200000000000003</v>
      </c>
      <c r="AC12" s="18">
        <f>[8]Setembro!$J$32</f>
        <v>41.04</v>
      </c>
      <c r="AD12" s="18">
        <f>[8]Setembro!$J$33</f>
        <v>38.519999999999996</v>
      </c>
      <c r="AE12" s="18">
        <f>[8]Setembro!$J$34</f>
        <v>45.72</v>
      </c>
      <c r="AF12" s="36">
        <f>MAX(B12:AE12)</f>
        <v>92.160000000000011</v>
      </c>
      <c r="AG12" s="2"/>
    </row>
    <row r="13" spans="1:33" ht="17.100000000000001" customHeight="1" x14ac:dyDescent="0.2">
      <c r="A13" s="16" t="s">
        <v>5</v>
      </c>
      <c r="B13" s="18">
        <f>[9]Setembro!$J$5</f>
        <v>25.2</v>
      </c>
      <c r="C13" s="18">
        <f>[9]Setembro!$J$6</f>
        <v>59.04</v>
      </c>
      <c r="D13" s="18">
        <f>[9]Setembro!$J$7</f>
        <v>36.72</v>
      </c>
      <c r="E13" s="18">
        <f>[9]Setembro!$J$8</f>
        <v>19.440000000000001</v>
      </c>
      <c r="F13" s="18">
        <f>[9]Setembro!$J$9</f>
        <v>22.32</v>
      </c>
      <c r="G13" s="18">
        <f>[9]Setembro!$J$10</f>
        <v>26.64</v>
      </c>
      <c r="H13" s="18">
        <f>[9]Setembro!$J$11</f>
        <v>25.2</v>
      </c>
      <c r="I13" s="18">
        <f>[9]Setembro!$J$12</f>
        <v>21.6</v>
      </c>
      <c r="J13" s="18">
        <f>[9]Setembro!$J$13</f>
        <v>21.240000000000002</v>
      </c>
      <c r="K13" s="18">
        <f>[9]Setembro!$J$14</f>
        <v>37.080000000000005</v>
      </c>
      <c r="L13" s="18">
        <f>[9]Setembro!$J$15</f>
        <v>31.680000000000003</v>
      </c>
      <c r="M13" s="18">
        <f>[9]Setembro!$J$16</f>
        <v>27.36</v>
      </c>
      <c r="N13" s="18">
        <f>[9]Setembro!$J$17</f>
        <v>19.8</v>
      </c>
      <c r="O13" s="18">
        <f>[9]Setembro!$J$18</f>
        <v>45</v>
      </c>
      <c r="P13" s="18">
        <f>[9]Setembro!$J$19</f>
        <v>32.04</v>
      </c>
      <c r="Q13" s="18">
        <f>[9]Setembro!$J$20</f>
        <v>46.440000000000005</v>
      </c>
      <c r="R13" s="18">
        <f>[9]Setembro!$J$21</f>
        <v>55.800000000000004</v>
      </c>
      <c r="S13" s="18">
        <f>[9]Setembro!$J$22</f>
        <v>26.28</v>
      </c>
      <c r="T13" s="18">
        <f>[9]Setembro!$J$23</f>
        <v>20.52</v>
      </c>
      <c r="U13" s="18">
        <f>[9]Setembro!$J$24</f>
        <v>26.28</v>
      </c>
      <c r="V13" s="18">
        <f>[9]Setembro!$J$25</f>
        <v>43.56</v>
      </c>
      <c r="W13" s="18">
        <f>[9]Setembro!$J$26</f>
        <v>60.12</v>
      </c>
      <c r="X13" s="18">
        <f>[9]Setembro!$J$27</f>
        <v>64.44</v>
      </c>
      <c r="Y13" s="18">
        <f>[9]Setembro!$J$28</f>
        <v>43.92</v>
      </c>
      <c r="Z13" s="18">
        <f>[9]Setembro!$J$29</f>
        <v>37.080000000000005</v>
      </c>
      <c r="AA13" s="18">
        <f>[9]Setembro!$J$30</f>
        <v>17.64</v>
      </c>
      <c r="AB13" s="18">
        <f>[9]Setembro!$J$31</f>
        <v>29.16</v>
      </c>
      <c r="AC13" s="18">
        <f>[9]Setembro!$J$32</f>
        <v>25.56</v>
      </c>
      <c r="AD13" s="18">
        <f>[9]Setembro!$J$33</f>
        <v>38.519999999999996</v>
      </c>
      <c r="AE13" s="18">
        <f>[9]Setembro!$J$34</f>
        <v>49.680000000000007</v>
      </c>
      <c r="AF13" s="36">
        <f>MAX(B13:AE13)</f>
        <v>64.44</v>
      </c>
      <c r="AG13" s="2"/>
    </row>
    <row r="14" spans="1:33" ht="17.100000000000001" customHeight="1" x14ac:dyDescent="0.2">
      <c r="A14" s="16" t="s">
        <v>51</v>
      </c>
      <c r="B14" s="18">
        <f>[10]Setembro!$J$5</f>
        <v>42.480000000000004</v>
      </c>
      <c r="C14" s="18">
        <f>[10]Setembro!$J$6</f>
        <v>50.04</v>
      </c>
      <c r="D14" s="18">
        <f>[10]Setembro!$J$7</f>
        <v>44.64</v>
      </c>
      <c r="E14" s="18">
        <f>[10]Setembro!$J$8</f>
        <v>34.200000000000003</v>
      </c>
      <c r="F14" s="18">
        <f>[10]Setembro!$J$9</f>
        <v>43.92</v>
      </c>
      <c r="G14" s="18">
        <f>[10]Setembro!$J$10</f>
        <v>37.080000000000005</v>
      </c>
      <c r="H14" s="18">
        <f>[10]Setembro!$J$11</f>
        <v>46.800000000000004</v>
      </c>
      <c r="I14" s="18">
        <f>[10]Setembro!$J$12</f>
        <v>75.600000000000009</v>
      </c>
      <c r="J14" s="18">
        <f>[10]Setembro!$J$13</f>
        <v>43.92</v>
      </c>
      <c r="K14" s="18">
        <f>[10]Setembro!$J$14</f>
        <v>33.119999999999997</v>
      </c>
      <c r="L14" s="18">
        <f>[10]Setembro!$J$15</f>
        <v>43.2</v>
      </c>
      <c r="M14" s="18">
        <f>[10]Setembro!$J$16</f>
        <v>38.159999999999997</v>
      </c>
      <c r="N14" s="18">
        <f>[10]Setembro!$J$17</f>
        <v>42.480000000000004</v>
      </c>
      <c r="O14" s="18">
        <f>[10]Setembro!$J$18</f>
        <v>47.88</v>
      </c>
      <c r="P14" s="18">
        <f>[10]Setembro!$J$19</f>
        <v>37.080000000000005</v>
      </c>
      <c r="Q14" s="18">
        <f>[10]Setembro!$J$20</f>
        <v>42.12</v>
      </c>
      <c r="R14" s="18">
        <f>[10]Setembro!$J$21</f>
        <v>41.04</v>
      </c>
      <c r="S14" s="18">
        <f>[10]Setembro!$J$22</f>
        <v>28.08</v>
      </c>
      <c r="T14" s="18">
        <f>[10]Setembro!$J$23</f>
        <v>40.32</v>
      </c>
      <c r="U14" s="18">
        <f>[10]Setembro!$J$24</f>
        <v>50.76</v>
      </c>
      <c r="V14" s="18">
        <f>[10]Setembro!$J$25</f>
        <v>54.36</v>
      </c>
      <c r="W14" s="18">
        <f>[10]Setembro!$J$26</f>
        <v>59.04</v>
      </c>
      <c r="X14" s="18">
        <f>[10]Setembro!$J$27</f>
        <v>34.200000000000003</v>
      </c>
      <c r="Y14" s="18">
        <f>[10]Setembro!$J$28</f>
        <v>34.200000000000003</v>
      </c>
      <c r="Z14" s="18">
        <f>[10]Setembro!$J$29</f>
        <v>27.36</v>
      </c>
      <c r="AA14" s="18">
        <f>[10]Setembro!$J$30</f>
        <v>34.92</v>
      </c>
      <c r="AB14" s="18">
        <f>[10]Setembro!$J$31</f>
        <v>34.56</v>
      </c>
      <c r="AC14" s="18">
        <f>[10]Setembro!$J$32</f>
        <v>39.6</v>
      </c>
      <c r="AD14" s="18">
        <f>[10]Setembro!$J$33</f>
        <v>51.480000000000004</v>
      </c>
      <c r="AE14" s="18">
        <f>[10]Setembro!$J$34</f>
        <v>47.16</v>
      </c>
      <c r="AF14" s="36">
        <f>MAX(B14:AE14)</f>
        <v>75.600000000000009</v>
      </c>
      <c r="AG14" s="2"/>
    </row>
    <row r="15" spans="1:33" ht="17.100000000000001" customHeight="1" x14ac:dyDescent="0.2">
      <c r="A15" s="16" t="s">
        <v>6</v>
      </c>
      <c r="B15" s="18">
        <f>[11]Setembro!$J$5</f>
        <v>40.32</v>
      </c>
      <c r="C15" s="18">
        <f>[11]Setembro!$J$6</f>
        <v>38.519999999999996</v>
      </c>
      <c r="D15" s="18">
        <f>[11]Setembro!$J$7</f>
        <v>43.92</v>
      </c>
      <c r="E15" s="18">
        <f>[11]Setembro!$J$8</f>
        <v>15.840000000000002</v>
      </c>
      <c r="F15" s="18">
        <f>[11]Setembro!$J$9</f>
        <v>27</v>
      </c>
      <c r="G15" s="18">
        <f>[11]Setembro!$J$10</f>
        <v>28.08</v>
      </c>
      <c r="H15" s="18">
        <f>[11]Setembro!$J$11</f>
        <v>28.8</v>
      </c>
      <c r="I15" s="18">
        <f>[11]Setembro!$J$12</f>
        <v>30.96</v>
      </c>
      <c r="J15" s="18">
        <f>[11]Setembro!$J$13</f>
        <v>27.720000000000002</v>
      </c>
      <c r="K15" s="18">
        <f>[11]Setembro!$J$14</f>
        <v>25.2</v>
      </c>
      <c r="L15" s="18">
        <f>[11]Setembro!$J$15</f>
        <v>25.92</v>
      </c>
      <c r="M15" s="18">
        <f>[11]Setembro!$J$16</f>
        <v>51.480000000000004</v>
      </c>
      <c r="N15" s="18">
        <f>[11]Setembro!$J$17</f>
        <v>27</v>
      </c>
      <c r="O15" s="18">
        <f>[11]Setembro!$J$18</f>
        <v>23.759999999999998</v>
      </c>
      <c r="P15" s="18">
        <f>[11]Setembro!$J$19</f>
        <v>30.6</v>
      </c>
      <c r="Q15" s="18">
        <f>[11]Setembro!$J$20</f>
        <v>39.6</v>
      </c>
      <c r="R15" s="18">
        <f>[11]Setembro!$J$21</f>
        <v>32.76</v>
      </c>
      <c r="S15" s="18">
        <f>[11]Setembro!$J$22</f>
        <v>25.92</v>
      </c>
      <c r="T15" s="18">
        <f>[11]Setembro!$J$23</f>
        <v>42.12</v>
      </c>
      <c r="U15" s="18">
        <f>[11]Setembro!$J$24</f>
        <v>41.4</v>
      </c>
      <c r="V15" s="18">
        <f>[11]Setembro!$J$25</f>
        <v>45.72</v>
      </c>
      <c r="W15" s="18">
        <f>[11]Setembro!$J$26</f>
        <v>46.800000000000004</v>
      </c>
      <c r="X15" s="18">
        <f>[11]Setembro!$J$27</f>
        <v>37.800000000000004</v>
      </c>
      <c r="Y15" s="18">
        <f>[11]Setembro!$J$28</f>
        <v>33.840000000000003</v>
      </c>
      <c r="Z15" s="18">
        <f>[11]Setembro!$J$29</f>
        <v>27.720000000000002</v>
      </c>
      <c r="AA15" s="18">
        <f>[11]Setembro!$J$30</f>
        <v>25.2</v>
      </c>
      <c r="AB15" s="18">
        <f>[11]Setembro!$J$31</f>
        <v>21.96</v>
      </c>
      <c r="AC15" s="18">
        <f>[11]Setembro!$J$32</f>
        <v>36</v>
      </c>
      <c r="AD15" s="18">
        <f>[11]Setembro!$J$33</f>
        <v>62.639999999999993</v>
      </c>
      <c r="AE15" s="18">
        <f>[11]Setembro!$J$34</f>
        <v>50.4</v>
      </c>
      <c r="AF15" s="36">
        <f t="shared" ref="AF15:AF31" si="2">MAX(B15:AE15)</f>
        <v>62.639999999999993</v>
      </c>
      <c r="AG15" s="2"/>
    </row>
    <row r="16" spans="1:33" ht="17.100000000000001" customHeight="1" x14ac:dyDescent="0.2">
      <c r="A16" s="16" t="s">
        <v>7</v>
      </c>
      <c r="B16" s="18">
        <f>[12]Setembro!$J$5</f>
        <v>46.800000000000004</v>
      </c>
      <c r="C16" s="18">
        <f>[12]Setembro!$J$6</f>
        <v>64.08</v>
      </c>
      <c r="D16" s="18">
        <f>[12]Setembro!$J$7</f>
        <v>39.6</v>
      </c>
      <c r="E16" s="18">
        <f>[12]Setembro!$J$8</f>
        <v>32.4</v>
      </c>
      <c r="F16" s="18">
        <f>[12]Setembro!$J$9</f>
        <v>43.92</v>
      </c>
      <c r="G16" s="18">
        <f>[12]Setembro!$J$10</f>
        <v>36.72</v>
      </c>
      <c r="H16" s="18">
        <f>[12]Setembro!$J$11</f>
        <v>39.24</v>
      </c>
      <c r="I16" s="18">
        <f>[12]Setembro!$J$12</f>
        <v>51.84</v>
      </c>
      <c r="J16" s="18">
        <f>[12]Setembro!$J$13</f>
        <v>36.72</v>
      </c>
      <c r="K16" s="18">
        <f>[12]Setembro!$J$14</f>
        <v>43.56</v>
      </c>
      <c r="L16" s="18">
        <f>[12]Setembro!$J$15</f>
        <v>36.36</v>
      </c>
      <c r="M16" s="18">
        <f>[12]Setembro!$J$16</f>
        <v>50.04</v>
      </c>
      <c r="N16" s="18">
        <f>[12]Setembro!$J$17</f>
        <v>30.6</v>
      </c>
      <c r="O16" s="18">
        <f>[12]Setembro!$J$18</f>
        <v>37.800000000000004</v>
      </c>
      <c r="P16" s="18">
        <f>[12]Setembro!$J$19</f>
        <v>32.76</v>
      </c>
      <c r="Q16" s="18">
        <f>[12]Setembro!$J$20</f>
        <v>34.200000000000003</v>
      </c>
      <c r="R16" s="18">
        <f>[12]Setembro!$J$21</f>
        <v>39.6</v>
      </c>
      <c r="S16" s="18">
        <f>[12]Setembro!$J$22</f>
        <v>30.240000000000002</v>
      </c>
      <c r="T16" s="18">
        <f>[12]Setembro!$J$23</f>
        <v>24.840000000000003</v>
      </c>
      <c r="U16" s="18">
        <f>[12]Setembro!$J$24</f>
        <v>55.800000000000004</v>
      </c>
      <c r="V16" s="18">
        <f>[12]Setembro!$J$25</f>
        <v>68.400000000000006</v>
      </c>
      <c r="W16" s="18">
        <f>[12]Setembro!$J$26</f>
        <v>67.680000000000007</v>
      </c>
      <c r="X16" s="18">
        <f>[12]Setembro!$J$27</f>
        <v>43.2</v>
      </c>
      <c r="Y16" s="18">
        <f>[12]Setembro!$J$28</f>
        <v>49.680000000000007</v>
      </c>
      <c r="Z16" s="18">
        <f>[12]Setembro!$J$29</f>
        <v>33.119999999999997</v>
      </c>
      <c r="AA16" s="18">
        <f>[12]Setembro!$J$30</f>
        <v>43.2</v>
      </c>
      <c r="AB16" s="18">
        <f>[12]Setembro!$J$31</f>
        <v>40.32</v>
      </c>
      <c r="AC16" s="18">
        <f>[12]Setembro!$J$32</f>
        <v>50.4</v>
      </c>
      <c r="AD16" s="18">
        <f>[12]Setembro!$J$33</f>
        <v>30.96</v>
      </c>
      <c r="AE16" s="18">
        <f>[12]Setembro!$J$34</f>
        <v>40.680000000000007</v>
      </c>
      <c r="AF16" s="36">
        <f t="shared" si="2"/>
        <v>68.400000000000006</v>
      </c>
      <c r="AG16" s="2"/>
    </row>
    <row r="17" spans="1:33" ht="17.100000000000001" customHeight="1" x14ac:dyDescent="0.2">
      <c r="A17" s="16" t="s">
        <v>8</v>
      </c>
      <c r="B17" s="18">
        <f>[13]Setembro!$J$5</f>
        <v>32.04</v>
      </c>
      <c r="C17" s="18">
        <f>[13]Setembro!$J$6</f>
        <v>46.800000000000004</v>
      </c>
      <c r="D17" s="18">
        <f>[13]Setembro!$J$7</f>
        <v>27.720000000000002</v>
      </c>
      <c r="E17" s="18">
        <f>[13]Setembro!$J$8</f>
        <v>26.64</v>
      </c>
      <c r="F17" s="18">
        <f>[13]Setembro!$J$9</f>
        <v>36</v>
      </c>
      <c r="G17" s="18">
        <f>[13]Setembro!$J$10</f>
        <v>35.28</v>
      </c>
      <c r="H17" s="18">
        <f>[13]Setembro!$J$11</f>
        <v>43.2</v>
      </c>
      <c r="I17" s="18">
        <f>[13]Setembro!$J$12</f>
        <v>55.080000000000005</v>
      </c>
      <c r="J17" s="18">
        <f>[13]Setembro!$J$13</f>
        <v>34.92</v>
      </c>
      <c r="K17" s="18">
        <f>[13]Setembro!$J$14</f>
        <v>40.32</v>
      </c>
      <c r="L17" s="18">
        <f>[13]Setembro!$J$15</f>
        <v>40.32</v>
      </c>
      <c r="M17" s="18">
        <f>[13]Setembro!$J$16</f>
        <v>40.680000000000007</v>
      </c>
      <c r="N17" s="18">
        <f>[13]Setembro!$J$17</f>
        <v>37.800000000000004</v>
      </c>
      <c r="O17" s="18">
        <f>[13]Setembro!$J$18</f>
        <v>49.32</v>
      </c>
      <c r="P17" s="18">
        <f>[13]Setembro!$J$19</f>
        <v>28.08</v>
      </c>
      <c r="Q17" s="18">
        <f>[13]Setembro!$J$20</f>
        <v>33.480000000000004</v>
      </c>
      <c r="R17" s="18">
        <f>[13]Setembro!$J$21</f>
        <v>46.440000000000005</v>
      </c>
      <c r="S17" s="18">
        <f>[13]Setembro!$J$22</f>
        <v>29.52</v>
      </c>
      <c r="T17" s="18">
        <f>[13]Setembro!$J$23</f>
        <v>27.720000000000002</v>
      </c>
      <c r="U17" s="18">
        <f>[13]Setembro!$J$24</f>
        <v>55.440000000000005</v>
      </c>
      <c r="V17" s="18">
        <f>[13]Setembro!$J$25</f>
        <v>71.64</v>
      </c>
      <c r="W17" s="18">
        <f>[13]Setembro!$J$26</f>
        <v>66.960000000000008</v>
      </c>
      <c r="X17" s="18">
        <f>[13]Setembro!$J$27</f>
        <v>39.6</v>
      </c>
      <c r="Y17" s="18">
        <f>[13]Setembro!$J$28</f>
        <v>54.72</v>
      </c>
      <c r="Z17" s="18">
        <f>[13]Setembro!$J$29</f>
        <v>27.720000000000002</v>
      </c>
      <c r="AA17" s="18">
        <f>[13]Setembro!$J$30</f>
        <v>42.480000000000004</v>
      </c>
      <c r="AB17" s="18">
        <f>[13]Setembro!$J$31</f>
        <v>46.440000000000005</v>
      </c>
      <c r="AC17" s="18">
        <f>[13]Setembro!$J$32</f>
        <v>39.24</v>
      </c>
      <c r="AD17" s="18">
        <f>[13]Setembro!$J$33</f>
        <v>35.64</v>
      </c>
      <c r="AE17" s="18">
        <f>[13]Setembro!$J$34</f>
        <v>36</v>
      </c>
      <c r="AF17" s="36">
        <f t="shared" si="2"/>
        <v>71.64</v>
      </c>
      <c r="AG17" s="2"/>
    </row>
    <row r="18" spans="1:33" ht="17.100000000000001" customHeight="1" x14ac:dyDescent="0.2">
      <c r="A18" s="16" t="s">
        <v>9</v>
      </c>
      <c r="B18" s="18">
        <f>[14]Setembro!$J$5</f>
        <v>50.4</v>
      </c>
      <c r="C18" s="18">
        <f>[14]Setembro!$J$6</f>
        <v>68.039999999999992</v>
      </c>
      <c r="D18" s="18">
        <f>[14]Setembro!$J$7</f>
        <v>38.159999999999997</v>
      </c>
      <c r="E18" s="18">
        <f>[14]Setembro!$J$8</f>
        <v>24.840000000000003</v>
      </c>
      <c r="F18" s="18">
        <f>[14]Setembro!$J$9</f>
        <v>37.080000000000005</v>
      </c>
      <c r="G18" s="18">
        <f>[14]Setembro!$J$10</f>
        <v>33.480000000000004</v>
      </c>
      <c r="H18" s="18">
        <f>[14]Setembro!$J$11</f>
        <v>37.800000000000004</v>
      </c>
      <c r="I18" s="18">
        <f>[14]Setembro!$J$12</f>
        <v>67.319999999999993</v>
      </c>
      <c r="J18" s="18">
        <f>[14]Setembro!$J$13</f>
        <v>50.4</v>
      </c>
      <c r="K18" s="18">
        <f>[14]Setembro!$J$14</f>
        <v>37.800000000000004</v>
      </c>
      <c r="L18" s="18">
        <f>[14]Setembro!$J$15</f>
        <v>41.4</v>
      </c>
      <c r="M18" s="18">
        <f>[14]Setembro!$J$16</f>
        <v>34.56</v>
      </c>
      <c r="N18" s="18">
        <f>[14]Setembro!$J$17</f>
        <v>31.680000000000003</v>
      </c>
      <c r="O18" s="18">
        <f>[14]Setembro!$J$18</f>
        <v>38.159999999999997</v>
      </c>
      <c r="P18" s="18">
        <f>[14]Setembro!$J$19</f>
        <v>36</v>
      </c>
      <c r="Q18" s="18">
        <f>[14]Setembro!$J$20</f>
        <v>49.680000000000007</v>
      </c>
      <c r="R18" s="18">
        <f>[14]Setembro!$J$21</f>
        <v>44.28</v>
      </c>
      <c r="S18" s="18">
        <f>[14]Setembro!$J$22</f>
        <v>34.200000000000003</v>
      </c>
      <c r="T18" s="18">
        <f>[14]Setembro!$J$23</f>
        <v>27.36</v>
      </c>
      <c r="U18" s="18">
        <f>[14]Setembro!$J$24</f>
        <v>50.04</v>
      </c>
      <c r="V18" s="18">
        <f>[14]Setembro!$J$25</f>
        <v>66.600000000000009</v>
      </c>
      <c r="W18" s="18">
        <f>[14]Setembro!$J$26</f>
        <v>68.760000000000005</v>
      </c>
      <c r="X18" s="18">
        <f>[14]Setembro!$J$27</f>
        <v>43.2</v>
      </c>
      <c r="Y18" s="18">
        <f>[14]Setembro!$J$28</f>
        <v>48.24</v>
      </c>
      <c r="Z18" s="18">
        <f>[14]Setembro!$J$29</f>
        <v>31.319999999999997</v>
      </c>
      <c r="AA18" s="18">
        <f>[14]Setembro!$J$30</f>
        <v>37.080000000000005</v>
      </c>
      <c r="AB18" s="18">
        <f>[14]Setembro!$J$31</f>
        <v>34.92</v>
      </c>
      <c r="AC18" s="18">
        <f>[14]Setembro!$J$32</f>
        <v>46.080000000000005</v>
      </c>
      <c r="AD18" s="18">
        <f>[14]Setembro!$J$33</f>
        <v>46.080000000000005</v>
      </c>
      <c r="AE18" s="18">
        <f>[14]Setembro!$J$34</f>
        <v>39.24</v>
      </c>
      <c r="AF18" s="36">
        <f t="shared" si="2"/>
        <v>68.760000000000005</v>
      </c>
      <c r="AG18" s="2"/>
    </row>
    <row r="19" spans="1:33" ht="17.100000000000001" customHeight="1" x14ac:dyDescent="0.2">
      <c r="A19" s="16" t="s">
        <v>50</v>
      </c>
      <c r="B19" s="18">
        <f>[15]Setembro!$J$5</f>
        <v>31.680000000000003</v>
      </c>
      <c r="C19" s="18">
        <f>[15]Setembro!$J$6</f>
        <v>56.88</v>
      </c>
      <c r="D19" s="18">
        <f>[15]Setembro!$J$7</f>
        <v>29.16</v>
      </c>
      <c r="E19" s="18">
        <f>[15]Setembro!$J$8</f>
        <v>19.079999999999998</v>
      </c>
      <c r="F19" s="18">
        <f>[15]Setembro!$J$9</f>
        <v>25.92</v>
      </c>
      <c r="G19" s="18">
        <f>[15]Setembro!$J$10</f>
        <v>24.48</v>
      </c>
      <c r="H19" s="18">
        <f>[15]Setembro!$J$11</f>
        <v>36.36</v>
      </c>
      <c r="I19" s="18">
        <f>[15]Setembro!$J$12</f>
        <v>45</v>
      </c>
      <c r="J19" s="18">
        <f>[15]Setembro!$J$13</f>
        <v>26.64</v>
      </c>
      <c r="K19" s="18">
        <f>[15]Setembro!$J$14</f>
        <v>32.4</v>
      </c>
      <c r="L19" s="18">
        <f>[15]Setembro!$J$15</f>
        <v>34.56</v>
      </c>
      <c r="M19" s="18">
        <f>[15]Setembro!$J$16</f>
        <v>37.440000000000005</v>
      </c>
      <c r="N19" s="18">
        <f>[15]Setembro!$J$17</f>
        <v>33.840000000000003</v>
      </c>
      <c r="O19" s="18">
        <f>[15]Setembro!$J$18</f>
        <v>40.680000000000007</v>
      </c>
      <c r="P19" s="18">
        <f>[15]Setembro!$J$19</f>
        <v>25.2</v>
      </c>
      <c r="Q19" s="18">
        <f>[15]Setembro!$J$20</f>
        <v>32.4</v>
      </c>
      <c r="R19" s="18">
        <f>[15]Setembro!$J$21</f>
        <v>33.119999999999997</v>
      </c>
      <c r="S19" s="18">
        <f>[15]Setembro!$J$22</f>
        <v>20.88</v>
      </c>
      <c r="T19" s="18">
        <f>[15]Setembro!$J$23</f>
        <v>18.36</v>
      </c>
      <c r="U19" s="18">
        <f>[15]Setembro!$J$24</f>
        <v>48.96</v>
      </c>
      <c r="V19" s="18">
        <f>[15]Setembro!$J$25</f>
        <v>52.56</v>
      </c>
      <c r="W19" s="18">
        <f>[15]Setembro!$J$26</f>
        <v>56.519999999999996</v>
      </c>
      <c r="X19" s="18">
        <f>[15]Setembro!$J$27</f>
        <v>36</v>
      </c>
      <c r="Y19" s="18">
        <f>[15]Setembro!$J$28</f>
        <v>39.96</v>
      </c>
      <c r="Z19" s="18">
        <f>[15]Setembro!$J$29</f>
        <v>24.12</v>
      </c>
      <c r="AA19" s="18">
        <f>[15]Setembro!$J$30</f>
        <v>25.92</v>
      </c>
      <c r="AB19" s="18">
        <f>[15]Setembro!$J$31</f>
        <v>27.36</v>
      </c>
      <c r="AC19" s="18">
        <f>[15]Setembro!$J$32</f>
        <v>53.64</v>
      </c>
      <c r="AD19" s="18">
        <f>[15]Setembro!$J$33</f>
        <v>23.400000000000002</v>
      </c>
      <c r="AE19" s="18">
        <f>[15]Setembro!$J$34</f>
        <v>35.64</v>
      </c>
      <c r="AF19" s="36">
        <f t="shared" si="2"/>
        <v>56.88</v>
      </c>
      <c r="AG19" s="2"/>
    </row>
    <row r="20" spans="1:33" ht="17.100000000000001" customHeight="1" x14ac:dyDescent="0.2">
      <c r="A20" s="16" t="s">
        <v>10</v>
      </c>
      <c r="B20" s="18">
        <f>[16]Setembro!$J$5</f>
        <v>34.56</v>
      </c>
      <c r="C20" s="18">
        <f>[16]Setembro!$J$6</f>
        <v>54</v>
      </c>
      <c r="D20" s="18">
        <f>[16]Setembro!$J$7</f>
        <v>37.800000000000004</v>
      </c>
      <c r="E20" s="18">
        <f>[16]Setembro!$J$8</f>
        <v>20.16</v>
      </c>
      <c r="F20" s="18">
        <f>[16]Setembro!$J$9</f>
        <v>36.72</v>
      </c>
      <c r="G20" s="18">
        <f>[16]Setembro!$J$10</f>
        <v>31.680000000000003</v>
      </c>
      <c r="H20" s="18">
        <f>[16]Setembro!$J$11</f>
        <v>45.36</v>
      </c>
      <c r="I20" s="18">
        <f>[16]Setembro!$J$12</f>
        <v>53.28</v>
      </c>
      <c r="J20" s="18">
        <f>[16]Setembro!$J$13</f>
        <v>38.159999999999997</v>
      </c>
      <c r="K20" s="18">
        <f>[16]Setembro!$J$14</f>
        <v>32.76</v>
      </c>
      <c r="L20" s="18">
        <f>[16]Setembro!$J$15</f>
        <v>33.480000000000004</v>
      </c>
      <c r="M20" s="18">
        <f>[16]Setembro!$J$16</f>
        <v>39.24</v>
      </c>
      <c r="N20" s="18">
        <f>[16]Setembro!$J$17</f>
        <v>29.16</v>
      </c>
      <c r="O20" s="18">
        <f>[16]Setembro!$J$18</f>
        <v>42.84</v>
      </c>
      <c r="P20" s="18">
        <f>[16]Setembro!$J$19</f>
        <v>28.44</v>
      </c>
      <c r="Q20" s="18">
        <f>[16]Setembro!$J$20</f>
        <v>29.16</v>
      </c>
      <c r="R20" s="18">
        <f>[16]Setembro!$J$21</f>
        <v>33.840000000000003</v>
      </c>
      <c r="S20" s="18">
        <f>[16]Setembro!$J$22</f>
        <v>28.8</v>
      </c>
      <c r="T20" s="18">
        <f>[16]Setembro!$J$23</f>
        <v>20.52</v>
      </c>
      <c r="U20" s="18">
        <f>[16]Setembro!$J$24</f>
        <v>45</v>
      </c>
      <c r="V20" s="18">
        <f>[16]Setembro!$J$25</f>
        <v>61.560000000000009</v>
      </c>
      <c r="W20" s="18">
        <f>[16]Setembro!$J$26</f>
        <v>55.800000000000004</v>
      </c>
      <c r="X20" s="18">
        <f>[16]Setembro!$J$27</f>
        <v>33.840000000000003</v>
      </c>
      <c r="Y20" s="18">
        <f>[16]Setembro!$J$28</f>
        <v>38.880000000000003</v>
      </c>
      <c r="Z20" s="18">
        <f>[16]Setembro!$J$29</f>
        <v>29.16</v>
      </c>
      <c r="AA20" s="18">
        <f>[16]Setembro!$J$30</f>
        <v>36</v>
      </c>
      <c r="AB20" s="18">
        <f>[16]Setembro!$J$31</f>
        <v>34.56</v>
      </c>
      <c r="AC20" s="18">
        <f>[16]Setembro!$J$32</f>
        <v>34.92</v>
      </c>
      <c r="AD20" s="18">
        <f>[16]Setembro!$J$33</f>
        <v>29.880000000000003</v>
      </c>
      <c r="AE20" s="18">
        <f>[16]Setembro!$J$34</f>
        <v>37.080000000000005</v>
      </c>
      <c r="AF20" s="36">
        <f t="shared" si="2"/>
        <v>61.560000000000009</v>
      </c>
      <c r="AG20" s="2"/>
    </row>
    <row r="21" spans="1:33" ht="17.100000000000001" customHeight="1" x14ac:dyDescent="0.2">
      <c r="A21" s="16" t="s">
        <v>11</v>
      </c>
      <c r="B21" s="18">
        <f>[17]Setembro!$J$5</f>
        <v>34.92</v>
      </c>
      <c r="C21" s="18">
        <f>[17]Setembro!$J$6</f>
        <v>60.480000000000004</v>
      </c>
      <c r="D21" s="18">
        <f>[17]Setembro!$J$7</f>
        <v>31.680000000000003</v>
      </c>
      <c r="E21" s="18">
        <f>[17]Setembro!$J$8</f>
        <v>20.52</v>
      </c>
      <c r="F21" s="18">
        <f>[17]Setembro!$J$9</f>
        <v>32.76</v>
      </c>
      <c r="G21" s="18">
        <f>[17]Setembro!$J$10</f>
        <v>24.12</v>
      </c>
      <c r="H21" s="18">
        <f>[17]Setembro!$J$11</f>
        <v>26.64</v>
      </c>
      <c r="I21" s="18">
        <f>[17]Setembro!$J$12</f>
        <v>38.159999999999997</v>
      </c>
      <c r="J21" s="18">
        <f>[17]Setembro!$J$13</f>
        <v>24.840000000000003</v>
      </c>
      <c r="K21" s="18">
        <f>[17]Setembro!$J$14</f>
        <v>34.200000000000003</v>
      </c>
      <c r="L21" s="18">
        <f>[17]Setembro!$J$15</f>
        <v>28.8</v>
      </c>
      <c r="M21" s="18">
        <f>[17]Setembro!$J$16</f>
        <v>35.64</v>
      </c>
      <c r="N21" s="18">
        <f>[17]Setembro!$J$17</f>
        <v>27</v>
      </c>
      <c r="O21" s="18">
        <f>[17]Setembro!$J$18</f>
        <v>37.440000000000005</v>
      </c>
      <c r="P21" s="18">
        <f>[17]Setembro!$J$19</f>
        <v>28.44</v>
      </c>
      <c r="Q21" s="18">
        <f>[17]Setembro!$J$20</f>
        <v>46.440000000000005</v>
      </c>
      <c r="R21" s="18">
        <f>[17]Setembro!$J$21</f>
        <v>34.92</v>
      </c>
      <c r="S21" s="18">
        <f>[17]Setembro!$J$22</f>
        <v>27</v>
      </c>
      <c r="T21" s="18">
        <f>[17]Setembro!$J$23</f>
        <v>25.56</v>
      </c>
      <c r="U21" s="18">
        <f>[17]Setembro!$J$24</f>
        <v>39.96</v>
      </c>
      <c r="V21" s="18">
        <f>[17]Setembro!$J$25</f>
        <v>57.24</v>
      </c>
      <c r="W21" s="18">
        <f>[17]Setembro!$J$26</f>
        <v>61.2</v>
      </c>
      <c r="X21" s="18">
        <f>[17]Setembro!$J$27</f>
        <v>30.96</v>
      </c>
      <c r="Y21" s="18">
        <f>[17]Setembro!$J$28</f>
        <v>39.6</v>
      </c>
      <c r="Z21" s="18">
        <f>[17]Setembro!$J$29</f>
        <v>30.6</v>
      </c>
      <c r="AA21" s="18">
        <f>[17]Setembro!$J$30</f>
        <v>32.76</v>
      </c>
      <c r="AB21" s="18">
        <f>[17]Setembro!$J$31</f>
        <v>11.879999999999999</v>
      </c>
      <c r="AC21" s="53" t="str">
        <f>[17]Setembro!$J$32</f>
        <v>*</v>
      </c>
      <c r="AD21" s="53" t="str">
        <f>[17]Setembro!$J$33</f>
        <v>*</v>
      </c>
      <c r="AE21" s="53" t="str">
        <f>[17]Setembro!$J$34</f>
        <v>*</v>
      </c>
      <c r="AF21" s="36">
        <f t="shared" si="2"/>
        <v>61.2</v>
      </c>
      <c r="AG21" s="2"/>
    </row>
    <row r="22" spans="1:33" ht="17.100000000000001" customHeight="1" x14ac:dyDescent="0.2">
      <c r="A22" s="16" t="s">
        <v>12</v>
      </c>
      <c r="B22" s="18">
        <f>[18]Setembro!$J$5</f>
        <v>22.32</v>
      </c>
      <c r="C22" s="18">
        <f>[18]Setembro!$J$6</f>
        <v>37.080000000000005</v>
      </c>
      <c r="D22" s="18">
        <f>[18]Setembro!$J$7</f>
        <v>33.840000000000003</v>
      </c>
      <c r="E22" s="18">
        <f>[18]Setembro!$J$8</f>
        <v>16.559999999999999</v>
      </c>
      <c r="F22" s="18">
        <f>[18]Setembro!$J$9</f>
        <v>18.36</v>
      </c>
      <c r="G22" s="18">
        <f>[18]Setembro!$J$10</f>
        <v>19.440000000000001</v>
      </c>
      <c r="H22" s="18">
        <f>[18]Setembro!$J$11</f>
        <v>33.119999999999997</v>
      </c>
      <c r="I22" s="18">
        <f>[18]Setembro!$J$12</f>
        <v>24.48</v>
      </c>
      <c r="J22" s="18">
        <f>[18]Setembro!$J$13</f>
        <v>43.2</v>
      </c>
      <c r="K22" s="18">
        <f>[18]Setembro!$J$14</f>
        <v>32.04</v>
      </c>
      <c r="L22" s="18">
        <f>[18]Setembro!$J$15</f>
        <v>39.24</v>
      </c>
      <c r="M22" s="18">
        <f>[18]Setembro!$J$16</f>
        <v>30.240000000000002</v>
      </c>
      <c r="N22" s="18">
        <f>[18]Setembro!$J$17</f>
        <v>32.76</v>
      </c>
      <c r="O22" s="18">
        <f>[18]Setembro!$J$18</f>
        <v>32.04</v>
      </c>
      <c r="P22" s="18">
        <f>[18]Setembro!$J$19</f>
        <v>21.6</v>
      </c>
      <c r="Q22" s="18">
        <f>[18]Setembro!$J$20</f>
        <v>43.92</v>
      </c>
      <c r="R22" s="18">
        <f>[18]Setembro!$J$21</f>
        <v>33.480000000000004</v>
      </c>
      <c r="S22" s="18">
        <f>[18]Setembro!$J$22</f>
        <v>28.08</v>
      </c>
      <c r="T22" s="18">
        <f>[18]Setembro!$J$23</f>
        <v>25.56</v>
      </c>
      <c r="U22" s="18">
        <f>[18]Setembro!$J$24</f>
        <v>39.6</v>
      </c>
      <c r="V22" s="18">
        <f>[18]Setembro!$J$25</f>
        <v>47.519999999999996</v>
      </c>
      <c r="W22" s="18">
        <f>[18]Setembro!$J$26</f>
        <v>63</v>
      </c>
      <c r="X22" s="18">
        <f>[18]Setembro!$J$27</f>
        <v>31.680000000000003</v>
      </c>
      <c r="Y22" s="18">
        <f>[18]Setembro!$J$28</f>
        <v>38.880000000000003</v>
      </c>
      <c r="Z22" s="18">
        <f>[18]Setembro!$J$29</f>
        <v>25.2</v>
      </c>
      <c r="AA22" s="18">
        <f>[18]Setembro!$J$30</f>
        <v>20.52</v>
      </c>
      <c r="AB22" s="18">
        <f>[18]Setembro!$J$31</f>
        <v>30.6</v>
      </c>
      <c r="AC22" s="18">
        <f>[18]Setembro!$J$32</f>
        <v>24.48</v>
      </c>
      <c r="AD22" s="18">
        <f>[18]Setembro!$J$33</f>
        <v>25.2</v>
      </c>
      <c r="AE22" s="18">
        <f>[18]Setembro!$J$34</f>
        <v>34.200000000000003</v>
      </c>
      <c r="AF22" s="36">
        <f t="shared" si="2"/>
        <v>63</v>
      </c>
      <c r="AG22" s="2"/>
    </row>
    <row r="23" spans="1:33" ht="17.100000000000001" customHeight="1" x14ac:dyDescent="0.2">
      <c r="A23" s="16" t="s">
        <v>13</v>
      </c>
      <c r="B23" s="18">
        <f>[19]Setembro!$J$5</f>
        <v>31.680000000000003</v>
      </c>
      <c r="C23" s="18">
        <f>[19]Setembro!$J$6</f>
        <v>95.039999999999992</v>
      </c>
      <c r="D23" s="18">
        <f>[19]Setembro!$J$7</f>
        <v>38.880000000000003</v>
      </c>
      <c r="E23" s="18">
        <f>[19]Setembro!$J$8</f>
        <v>18.36</v>
      </c>
      <c r="F23" s="18">
        <f>[19]Setembro!$J$9</f>
        <v>31.319999999999997</v>
      </c>
      <c r="G23" s="18">
        <f>[19]Setembro!$J$10</f>
        <v>25.56</v>
      </c>
      <c r="H23" s="18">
        <f>[19]Setembro!$J$11</f>
        <v>39.96</v>
      </c>
      <c r="I23" s="18">
        <f>[19]Setembro!$J$12</f>
        <v>25.2</v>
      </c>
      <c r="J23" s="18">
        <f>[19]Setembro!$J$13</f>
        <v>25.56</v>
      </c>
      <c r="K23" s="18">
        <f>[19]Setembro!$J$14</f>
        <v>40.32</v>
      </c>
      <c r="L23" s="18">
        <f>[19]Setembro!$J$15</f>
        <v>44.64</v>
      </c>
      <c r="M23" s="18">
        <f>[19]Setembro!$J$16</f>
        <v>42.12</v>
      </c>
      <c r="N23" s="18">
        <f>[19]Setembro!$J$17</f>
        <v>46.080000000000005</v>
      </c>
      <c r="O23" s="18">
        <f>[19]Setembro!$J$18</f>
        <v>29.16</v>
      </c>
      <c r="P23" s="18">
        <f>[19]Setembro!$J$19</f>
        <v>31.319999999999997</v>
      </c>
      <c r="Q23" s="18">
        <f>[19]Setembro!$J$20</f>
        <v>41.04</v>
      </c>
      <c r="R23" s="18">
        <f>[19]Setembro!$J$21</f>
        <v>45.72</v>
      </c>
      <c r="S23" s="18">
        <f>[19]Setembro!$J$22</f>
        <v>27</v>
      </c>
      <c r="T23" s="18">
        <f>[19]Setembro!$J$23</f>
        <v>25.92</v>
      </c>
      <c r="U23" s="18">
        <f>[19]Setembro!$J$24</f>
        <v>43.92</v>
      </c>
      <c r="V23" s="18">
        <f>[19]Setembro!$J$25</f>
        <v>52.2</v>
      </c>
      <c r="W23" s="18">
        <f>[19]Setembro!$J$26</f>
        <v>58.680000000000007</v>
      </c>
      <c r="X23" s="18">
        <f>[19]Setembro!$J$27</f>
        <v>43.92</v>
      </c>
      <c r="Y23" s="18">
        <f>[19]Setembro!$J$28</f>
        <v>44.28</v>
      </c>
      <c r="Z23" s="18">
        <f>[19]Setembro!$J$29</f>
        <v>30.6</v>
      </c>
      <c r="AA23" s="18">
        <f>[19]Setembro!$J$30</f>
        <v>20.52</v>
      </c>
      <c r="AB23" s="18">
        <f>[19]Setembro!$J$31</f>
        <v>37.440000000000005</v>
      </c>
      <c r="AC23" s="18">
        <f>[19]Setembro!$J$32</f>
        <v>38.159999999999997</v>
      </c>
      <c r="AD23" s="18">
        <f>[19]Setembro!$J$33</f>
        <v>28.8</v>
      </c>
      <c r="AE23" s="18">
        <f>[19]Setembro!$J$34</f>
        <v>42.12</v>
      </c>
      <c r="AF23" s="36">
        <f t="shared" si="2"/>
        <v>95.039999999999992</v>
      </c>
      <c r="AG23" s="2"/>
    </row>
    <row r="24" spans="1:33" ht="17.100000000000001" customHeight="1" x14ac:dyDescent="0.2">
      <c r="A24" s="16" t="s">
        <v>14</v>
      </c>
      <c r="B24" s="18">
        <f>[20]Setembro!$J$5</f>
        <v>29.52</v>
      </c>
      <c r="C24" s="18">
        <f>[20]Setembro!$J$6</f>
        <v>61.560000000000009</v>
      </c>
      <c r="D24" s="18">
        <f>[20]Setembro!$J$7</f>
        <v>42.480000000000004</v>
      </c>
      <c r="E24" s="18">
        <f>[20]Setembro!$J$8</f>
        <v>30.96</v>
      </c>
      <c r="F24" s="18">
        <f>[20]Setembro!$J$9</f>
        <v>53.64</v>
      </c>
      <c r="G24" s="18">
        <f>[20]Setembro!$J$10</f>
        <v>38.159999999999997</v>
      </c>
      <c r="H24" s="18">
        <f>[20]Setembro!$J$11</f>
        <v>30.240000000000002</v>
      </c>
      <c r="I24" s="18">
        <f>[20]Setembro!$J$12</f>
        <v>27.720000000000002</v>
      </c>
      <c r="J24" s="18">
        <f>[20]Setembro!$J$13</f>
        <v>31.319999999999997</v>
      </c>
      <c r="K24" s="18">
        <f>[20]Setembro!$J$14</f>
        <v>31.680000000000003</v>
      </c>
      <c r="L24" s="18">
        <f>[20]Setembro!$J$15</f>
        <v>41.76</v>
      </c>
      <c r="M24" s="18">
        <f>[20]Setembro!$J$16</f>
        <v>44.64</v>
      </c>
      <c r="N24" s="18">
        <f>[20]Setembro!$J$17</f>
        <v>37.800000000000004</v>
      </c>
      <c r="O24" s="18">
        <f>[20]Setembro!$J$18</f>
        <v>40.680000000000007</v>
      </c>
      <c r="P24" s="18">
        <f>[20]Setembro!$J$19</f>
        <v>27.720000000000002</v>
      </c>
      <c r="Q24" s="18">
        <f>[20]Setembro!$J$20</f>
        <v>42.84</v>
      </c>
      <c r="R24" s="18">
        <f>[20]Setembro!$J$21</f>
        <v>48.6</v>
      </c>
      <c r="S24" s="18">
        <f>[20]Setembro!$J$22</f>
        <v>20.16</v>
      </c>
      <c r="T24" s="18">
        <f>[20]Setembro!$J$23</f>
        <v>29.16</v>
      </c>
      <c r="U24" s="18">
        <f>[20]Setembro!$J$24</f>
        <v>46.080000000000005</v>
      </c>
      <c r="V24" s="18">
        <f>[20]Setembro!$J$25</f>
        <v>44.64</v>
      </c>
      <c r="W24" s="18">
        <f>[20]Setembro!$J$26</f>
        <v>52.92</v>
      </c>
      <c r="X24" s="18">
        <f>[20]Setembro!$J$27</f>
        <v>44.28</v>
      </c>
      <c r="Y24" s="18">
        <f>[20]Setembro!$J$28</f>
        <v>41.4</v>
      </c>
      <c r="Z24" s="18">
        <f>[20]Setembro!$J$29</f>
        <v>36.36</v>
      </c>
      <c r="AA24" s="18">
        <f>[20]Setembro!$J$30</f>
        <v>35.28</v>
      </c>
      <c r="AB24" s="18">
        <f>[20]Setembro!$J$31</f>
        <v>26.28</v>
      </c>
      <c r="AC24" s="18">
        <f>[20]Setembro!$J$32</f>
        <v>27.36</v>
      </c>
      <c r="AD24" s="18">
        <f>[20]Setembro!$J$33</f>
        <v>46.440000000000005</v>
      </c>
      <c r="AE24" s="18">
        <f>[20]Setembro!$J$34</f>
        <v>37.440000000000005</v>
      </c>
      <c r="AF24" s="36">
        <f t="shared" si="2"/>
        <v>61.560000000000009</v>
      </c>
      <c r="AG24" s="2"/>
    </row>
    <row r="25" spans="1:33" ht="17.100000000000001" customHeight="1" x14ac:dyDescent="0.2">
      <c r="A25" s="16" t="s">
        <v>15</v>
      </c>
      <c r="B25" s="18">
        <f>[21]Setembro!$J$5</f>
        <v>46.440000000000005</v>
      </c>
      <c r="C25" s="18">
        <f>[21]Setembro!$J$6</f>
        <v>49.32</v>
      </c>
      <c r="D25" s="18">
        <f>[21]Setembro!$J$7</f>
        <v>32.4</v>
      </c>
      <c r="E25" s="18">
        <f>[21]Setembro!$J$8</f>
        <v>29.52</v>
      </c>
      <c r="F25" s="18">
        <f>[21]Setembro!$J$9</f>
        <v>44.64</v>
      </c>
      <c r="G25" s="18">
        <f>[21]Setembro!$J$10</f>
        <v>34.200000000000003</v>
      </c>
      <c r="H25" s="18">
        <f>[21]Setembro!$J$11</f>
        <v>41.4</v>
      </c>
      <c r="I25" s="18">
        <f>[21]Setembro!$J$12</f>
        <v>44.28</v>
      </c>
      <c r="J25" s="18">
        <f>[21]Setembro!$J$13</f>
        <v>42.84</v>
      </c>
      <c r="K25" s="18">
        <f>[21]Setembro!$J$14</f>
        <v>45.72</v>
      </c>
      <c r="L25" s="18">
        <f>[21]Setembro!$J$15</f>
        <v>44.28</v>
      </c>
      <c r="M25" s="18">
        <f>[21]Setembro!$J$16</f>
        <v>44.64</v>
      </c>
      <c r="N25" s="18">
        <f>[21]Setembro!$J$17</f>
        <v>41.04</v>
      </c>
      <c r="O25" s="18">
        <f>[21]Setembro!$J$18</f>
        <v>46.080000000000005</v>
      </c>
      <c r="P25" s="18">
        <f>[21]Setembro!$J$19</f>
        <v>33.840000000000003</v>
      </c>
      <c r="Q25" s="18">
        <f>[21]Setembro!$J$20</f>
        <v>28.44</v>
      </c>
      <c r="R25" s="18">
        <f>[21]Setembro!$J$21</f>
        <v>48.6</v>
      </c>
      <c r="S25" s="18">
        <f>[21]Setembro!$J$22</f>
        <v>27</v>
      </c>
      <c r="T25" s="18">
        <f>[21]Setembro!$J$23</f>
        <v>28.44</v>
      </c>
      <c r="U25" s="18">
        <f>[21]Setembro!$J$24</f>
        <v>52.2</v>
      </c>
      <c r="V25" s="18">
        <f>[21]Setembro!$J$25</f>
        <v>64.8</v>
      </c>
      <c r="W25" s="18">
        <f>[21]Setembro!$J$26</f>
        <v>70.2</v>
      </c>
      <c r="X25" s="18">
        <f>[21]Setembro!$J$27</f>
        <v>41.76</v>
      </c>
      <c r="Y25" s="18">
        <f>[21]Setembro!$J$28</f>
        <v>48.6</v>
      </c>
      <c r="Z25" s="18">
        <f>[21]Setembro!$J$29</f>
        <v>28.08</v>
      </c>
      <c r="AA25" s="18">
        <f>[21]Setembro!$J$30</f>
        <v>52.2</v>
      </c>
      <c r="AB25" s="18">
        <f>[21]Setembro!$J$31</f>
        <v>48.24</v>
      </c>
      <c r="AC25" s="18">
        <f>[21]Setembro!$J$32</f>
        <v>37.080000000000005</v>
      </c>
      <c r="AD25" s="18">
        <f>[21]Setembro!$J$33</f>
        <v>36.36</v>
      </c>
      <c r="AE25" s="18">
        <f>[21]Setembro!$J$34</f>
        <v>71.64</v>
      </c>
      <c r="AF25" s="36">
        <f t="shared" si="2"/>
        <v>71.64</v>
      </c>
      <c r="AG25" s="2"/>
    </row>
    <row r="26" spans="1:33" ht="17.100000000000001" customHeight="1" x14ac:dyDescent="0.2">
      <c r="A26" s="16" t="s">
        <v>16</v>
      </c>
      <c r="B26" s="18">
        <f>[22]Setembro!$J$5</f>
        <v>31.680000000000003</v>
      </c>
      <c r="C26" s="18">
        <f>[22]Setembro!$J$6</f>
        <v>34.92</v>
      </c>
      <c r="D26" s="18">
        <f>[22]Setembro!$J$7</f>
        <v>46.800000000000004</v>
      </c>
      <c r="E26" s="18">
        <f>[22]Setembro!$J$8</f>
        <v>28.8</v>
      </c>
      <c r="F26" s="18">
        <f>[22]Setembro!$J$9</f>
        <v>30.6</v>
      </c>
      <c r="G26" s="18">
        <f>[22]Setembro!$J$10</f>
        <v>29.880000000000003</v>
      </c>
      <c r="H26" s="18">
        <f>[22]Setembro!$J$11</f>
        <v>36</v>
      </c>
      <c r="I26" s="18">
        <f>[22]Setembro!$J$12</f>
        <v>33.119999999999997</v>
      </c>
      <c r="J26" s="18">
        <f>[22]Setembro!$J$13</f>
        <v>43.2</v>
      </c>
      <c r="K26" s="18">
        <f>[22]Setembro!$J$14</f>
        <v>31.319999999999997</v>
      </c>
      <c r="L26" s="18">
        <f>[22]Setembro!$J$15</f>
        <v>38.880000000000003</v>
      </c>
      <c r="M26" s="18">
        <f>[22]Setembro!$J$16</f>
        <v>41.76</v>
      </c>
      <c r="N26" s="18">
        <f>[22]Setembro!$J$17</f>
        <v>32.04</v>
      </c>
      <c r="O26" s="18">
        <f>[22]Setembro!$J$18</f>
        <v>26.64</v>
      </c>
      <c r="P26" s="18">
        <f>[22]Setembro!$J$19</f>
        <v>23.759999999999998</v>
      </c>
      <c r="Q26" s="18">
        <f>[22]Setembro!$J$20</f>
        <v>36.36</v>
      </c>
      <c r="R26" s="18">
        <f>[22]Setembro!$J$21</f>
        <v>37.440000000000005</v>
      </c>
      <c r="S26" s="18">
        <f>[22]Setembro!$J$22</f>
        <v>28.8</v>
      </c>
      <c r="T26" s="18">
        <f>[22]Setembro!$J$23</f>
        <v>23.400000000000002</v>
      </c>
      <c r="U26" s="18">
        <f>[22]Setembro!$J$24</f>
        <v>47.88</v>
      </c>
      <c r="V26" s="18">
        <f>[22]Setembro!$J$25</f>
        <v>61.560000000000009</v>
      </c>
      <c r="W26" s="18">
        <f>[22]Setembro!$J$26</f>
        <v>49.32</v>
      </c>
      <c r="X26" s="18">
        <f>[22]Setembro!$J$27</f>
        <v>45.36</v>
      </c>
      <c r="Y26" s="18">
        <f>[22]Setembro!$J$28</f>
        <v>47.519999999999996</v>
      </c>
      <c r="Z26" s="18">
        <f>[22]Setembro!$J$29</f>
        <v>27.720000000000002</v>
      </c>
      <c r="AA26" s="18">
        <f>[22]Setembro!$J$30</f>
        <v>26.64</v>
      </c>
      <c r="AB26" s="18">
        <f>[22]Setembro!$J$31</f>
        <v>36.36</v>
      </c>
      <c r="AC26" s="18">
        <f>[22]Setembro!$J$32</f>
        <v>42.84</v>
      </c>
      <c r="AD26" s="18">
        <f>[22]Setembro!$J$33</f>
        <v>35.28</v>
      </c>
      <c r="AE26" s="18">
        <f>[22]Setembro!$J$34</f>
        <v>37.080000000000005</v>
      </c>
      <c r="AF26" s="36">
        <f t="shared" si="2"/>
        <v>61.560000000000009</v>
      </c>
      <c r="AG26" s="2"/>
    </row>
    <row r="27" spans="1:33" ht="17.100000000000001" customHeight="1" x14ac:dyDescent="0.2">
      <c r="A27" s="16" t="s">
        <v>17</v>
      </c>
      <c r="B27" s="18">
        <f>[23]Setembro!$J$5</f>
        <v>43.92</v>
      </c>
      <c r="C27" s="18">
        <f>[23]Setembro!$J$6</f>
        <v>55.080000000000005</v>
      </c>
      <c r="D27" s="18">
        <f>[23]Setembro!$J$7</f>
        <v>36.36</v>
      </c>
      <c r="E27" s="18">
        <f>[23]Setembro!$J$8</f>
        <v>37.080000000000005</v>
      </c>
      <c r="F27" s="18">
        <f>[23]Setembro!$J$9</f>
        <v>31.319999999999997</v>
      </c>
      <c r="G27" s="18">
        <f>[23]Setembro!$J$10</f>
        <v>39.96</v>
      </c>
      <c r="H27" s="18">
        <f>[23]Setembro!$J$11</f>
        <v>28.08</v>
      </c>
      <c r="I27" s="18">
        <f>[23]Setembro!$J$12</f>
        <v>0</v>
      </c>
      <c r="J27" s="18">
        <f>[23]Setembro!$J$13</f>
        <v>32.4</v>
      </c>
      <c r="K27" s="18">
        <f>[23]Setembro!$J$14</f>
        <v>28.08</v>
      </c>
      <c r="L27" s="18">
        <f>[23]Setembro!$J$15</f>
        <v>29.52</v>
      </c>
      <c r="M27" s="18">
        <f>[23]Setembro!$J$16</f>
        <v>16.559999999999999</v>
      </c>
      <c r="N27" s="18">
        <f>[23]Setembro!$J$17</f>
        <v>25.2</v>
      </c>
      <c r="O27" s="18">
        <f>[23]Setembro!$J$18</f>
        <v>0</v>
      </c>
      <c r="P27" s="18">
        <f>[23]Setembro!$J$19</f>
        <v>0</v>
      </c>
      <c r="Q27" s="18">
        <f>[23]Setembro!$J$20</f>
        <v>0</v>
      </c>
      <c r="R27" s="18">
        <f>[23]Setembro!$J$21</f>
        <v>34.56</v>
      </c>
      <c r="S27" s="18">
        <f>[23]Setembro!$J$22</f>
        <v>24.48</v>
      </c>
      <c r="T27" s="18">
        <f>[23]Setembro!$J$23</f>
        <v>20.16</v>
      </c>
      <c r="U27" s="18">
        <f>[23]Setembro!$J$24</f>
        <v>40.32</v>
      </c>
      <c r="V27" s="18">
        <f>[23]Setembro!$J$25</f>
        <v>50.04</v>
      </c>
      <c r="W27" s="18">
        <f>[23]Setembro!$J$26</f>
        <v>80.28</v>
      </c>
      <c r="X27" s="18">
        <f>[23]Setembro!$J$27</f>
        <v>20.16</v>
      </c>
      <c r="Y27" s="18">
        <f>[23]Setembro!$J$28</f>
        <v>34.92</v>
      </c>
      <c r="Z27" s="18">
        <f>[23]Setembro!$J$29</f>
        <v>27</v>
      </c>
      <c r="AA27" s="18">
        <f>[23]Setembro!$J$30</f>
        <v>26.28</v>
      </c>
      <c r="AB27" s="18">
        <f>[23]Setembro!$J$31</f>
        <v>0</v>
      </c>
      <c r="AC27" s="53" t="str">
        <f>[23]Setembro!$J$32</f>
        <v>*</v>
      </c>
      <c r="AD27" s="53" t="str">
        <f>[23]Setembro!$J$33</f>
        <v>*</v>
      </c>
      <c r="AE27" s="53" t="str">
        <f>[23]Setembro!$J$34</f>
        <v>*</v>
      </c>
      <c r="AF27" s="36">
        <f t="shared" si="2"/>
        <v>80.28</v>
      </c>
      <c r="AG27" s="2"/>
    </row>
    <row r="28" spans="1:33" ht="17.100000000000001" customHeight="1" x14ac:dyDescent="0.2">
      <c r="A28" s="16" t="s">
        <v>18</v>
      </c>
      <c r="B28" s="18">
        <f>[24]Setembro!$J$5</f>
        <v>39.24</v>
      </c>
      <c r="C28" s="18">
        <f>[24]Setembro!$J$6</f>
        <v>32.04</v>
      </c>
      <c r="D28" s="53" t="str">
        <f>[24]Setembro!$J$7</f>
        <v>*</v>
      </c>
      <c r="E28" s="18">
        <f>[24]Setembro!$J$8</f>
        <v>22.32</v>
      </c>
      <c r="F28" s="18">
        <f>[24]Setembro!$J$9</f>
        <v>40.680000000000007</v>
      </c>
      <c r="G28" s="18">
        <f>[24]Setembro!$J$10</f>
        <v>33.840000000000003</v>
      </c>
      <c r="H28" s="18">
        <f>[24]Setembro!$J$11</f>
        <v>39.6</v>
      </c>
      <c r="I28" s="18">
        <f>[24]Setembro!$J$12</f>
        <v>38.519999999999996</v>
      </c>
      <c r="J28" s="18">
        <f>[24]Setembro!$J$13</f>
        <v>37.080000000000005</v>
      </c>
      <c r="K28" s="18">
        <f>[24]Setembro!$J$14</f>
        <v>37.440000000000005</v>
      </c>
      <c r="L28" s="18">
        <f>[24]Setembro!$J$15</f>
        <v>42.12</v>
      </c>
      <c r="M28" s="18">
        <f>[24]Setembro!$J$16</f>
        <v>37.440000000000005</v>
      </c>
      <c r="N28" s="18">
        <f>[24]Setembro!$J$17</f>
        <v>38.880000000000003</v>
      </c>
      <c r="O28" s="18">
        <f>[24]Setembro!$J$18</f>
        <v>41.04</v>
      </c>
      <c r="P28" s="18">
        <f>[24]Setembro!$J$19</f>
        <v>51.84</v>
      </c>
      <c r="Q28" s="18">
        <f>[24]Setembro!$J$20</f>
        <v>90.72</v>
      </c>
      <c r="R28" s="18">
        <f>[24]Setembro!$J$21</f>
        <v>46.440000000000005</v>
      </c>
      <c r="S28" s="18">
        <f>[24]Setembro!$J$22</f>
        <v>29.52</v>
      </c>
      <c r="T28" s="18">
        <f>[24]Setembro!$J$23</f>
        <v>36.72</v>
      </c>
      <c r="U28" s="18">
        <f>[24]Setembro!$J$24</f>
        <v>45.36</v>
      </c>
      <c r="V28" s="18">
        <f>[24]Setembro!$J$25</f>
        <v>57.960000000000008</v>
      </c>
      <c r="W28" s="18">
        <f>[24]Setembro!$J$26</f>
        <v>73.8</v>
      </c>
      <c r="X28" s="18">
        <f>[24]Setembro!$J$27</f>
        <v>41.4</v>
      </c>
      <c r="Y28" s="18">
        <f>[24]Setembro!$J$28</f>
        <v>46.080000000000005</v>
      </c>
      <c r="Z28" s="18">
        <f>[24]Setembro!$J$29</f>
        <v>34.92</v>
      </c>
      <c r="AA28" s="18">
        <f>[24]Setembro!$J$30</f>
        <v>36</v>
      </c>
      <c r="AB28" s="18">
        <f>[24]Setembro!$J$31</f>
        <v>55.080000000000005</v>
      </c>
      <c r="AC28" s="18">
        <f>[24]Setembro!$J$32</f>
        <v>48.24</v>
      </c>
      <c r="AD28" s="18">
        <f>[24]Setembro!$J$33</f>
        <v>59.760000000000005</v>
      </c>
      <c r="AE28" s="18">
        <f>[24]Setembro!$J$34</f>
        <v>97.56</v>
      </c>
      <c r="AF28" s="36">
        <f t="shared" si="2"/>
        <v>97.56</v>
      </c>
      <c r="AG28" s="2"/>
    </row>
    <row r="29" spans="1:33" ht="17.100000000000001" customHeight="1" x14ac:dyDescent="0.2">
      <c r="A29" s="16" t="s">
        <v>19</v>
      </c>
      <c r="B29" s="18">
        <f>[25]Setembro!$J$5</f>
        <v>58.680000000000007</v>
      </c>
      <c r="C29" s="18">
        <f>[25]Setembro!$J$6</f>
        <v>51.84</v>
      </c>
      <c r="D29" s="18">
        <f>[25]Setembro!$J$7</f>
        <v>23.040000000000003</v>
      </c>
      <c r="E29" s="18">
        <f>[25]Setembro!$J$8</f>
        <v>35.64</v>
      </c>
      <c r="F29" s="18">
        <f>[25]Setembro!$J$9</f>
        <v>36.72</v>
      </c>
      <c r="G29" s="18">
        <f>[25]Setembro!$J$10</f>
        <v>36</v>
      </c>
      <c r="H29" s="18">
        <f>[25]Setembro!$J$11</f>
        <v>44.28</v>
      </c>
      <c r="I29" s="18">
        <f>[25]Setembro!$J$12</f>
        <v>52.92</v>
      </c>
      <c r="J29" s="18">
        <f>[25]Setembro!$J$13</f>
        <v>42.84</v>
      </c>
      <c r="K29" s="18">
        <f>[25]Setembro!$J$14</f>
        <v>41.76</v>
      </c>
      <c r="L29" s="18">
        <f>[25]Setembro!$J$15</f>
        <v>36</v>
      </c>
      <c r="M29" s="18">
        <f>[25]Setembro!$J$16</f>
        <v>42.84</v>
      </c>
      <c r="N29" s="18">
        <f>[25]Setembro!$J$17</f>
        <v>35.64</v>
      </c>
      <c r="O29" s="18">
        <f>[25]Setembro!$J$18</f>
        <v>43.56</v>
      </c>
      <c r="P29" s="18">
        <f>[25]Setembro!$J$19</f>
        <v>29.16</v>
      </c>
      <c r="Q29" s="18">
        <f>[25]Setembro!$J$20</f>
        <v>32.04</v>
      </c>
      <c r="R29" s="18">
        <f>[25]Setembro!$J$21</f>
        <v>42.84</v>
      </c>
      <c r="S29" s="18">
        <f>[25]Setembro!$J$22</f>
        <v>32.4</v>
      </c>
      <c r="T29" s="18">
        <f>[25]Setembro!$J$23</f>
        <v>24.48</v>
      </c>
      <c r="U29" s="18">
        <f>[25]Setembro!$J$24</f>
        <v>52.56</v>
      </c>
      <c r="V29" s="18">
        <f>[25]Setembro!$J$25</f>
        <v>58.680000000000007</v>
      </c>
      <c r="W29" s="18">
        <f>[25]Setembro!$J$26</f>
        <v>58.32</v>
      </c>
      <c r="X29" s="18">
        <f>[25]Setembro!$J$27</f>
        <v>42.480000000000004</v>
      </c>
      <c r="Y29" s="18">
        <f>[25]Setembro!$J$28</f>
        <v>49.680000000000007</v>
      </c>
      <c r="Z29" s="18">
        <f>[25]Setembro!$J$29</f>
        <v>32.76</v>
      </c>
      <c r="AA29" s="18">
        <f>[25]Setembro!$J$30</f>
        <v>43.92</v>
      </c>
      <c r="AB29" s="18">
        <f>[25]Setembro!$J$31</f>
        <v>41.04</v>
      </c>
      <c r="AC29" s="18">
        <f>[25]Setembro!$J$32</f>
        <v>36.72</v>
      </c>
      <c r="AD29" s="18">
        <f>[25]Setembro!$J$33</f>
        <v>28.44</v>
      </c>
      <c r="AE29" s="18">
        <f>[25]Setembro!$J$34</f>
        <v>34.200000000000003</v>
      </c>
      <c r="AF29" s="36">
        <f t="shared" si="2"/>
        <v>58.680000000000007</v>
      </c>
      <c r="AG29" s="2"/>
    </row>
    <row r="30" spans="1:33" ht="17.100000000000001" customHeight="1" x14ac:dyDescent="0.2">
      <c r="A30" s="16" t="s">
        <v>31</v>
      </c>
      <c r="B30" s="18">
        <f>[26]Setembro!$J$5</f>
        <v>46.440000000000005</v>
      </c>
      <c r="C30" s="18">
        <f>[26]Setembro!$J$6</f>
        <v>59.04</v>
      </c>
      <c r="D30" s="18">
        <f>[26]Setembro!$J$7</f>
        <v>42.84</v>
      </c>
      <c r="E30" s="18">
        <f>[26]Setembro!$J$8</f>
        <v>21.240000000000002</v>
      </c>
      <c r="F30" s="18">
        <f>[26]Setembro!$J$9</f>
        <v>58.680000000000007</v>
      </c>
      <c r="G30" s="18">
        <f>[26]Setembro!$J$10</f>
        <v>39.24</v>
      </c>
      <c r="H30" s="18">
        <f>[26]Setembro!$J$11</f>
        <v>43.56</v>
      </c>
      <c r="I30" s="18">
        <f>[26]Setembro!$J$12</f>
        <v>45.36</v>
      </c>
      <c r="J30" s="18">
        <f>[26]Setembro!$J$13</f>
        <v>34.56</v>
      </c>
      <c r="K30" s="18">
        <f>[26]Setembro!$J$14</f>
        <v>47.88</v>
      </c>
      <c r="L30" s="18">
        <f>[26]Setembro!$J$15</f>
        <v>40.680000000000007</v>
      </c>
      <c r="M30" s="18">
        <f>[26]Setembro!$J$16</f>
        <v>43.56</v>
      </c>
      <c r="N30" s="18">
        <f>[26]Setembro!$J$17</f>
        <v>31.680000000000003</v>
      </c>
      <c r="O30" s="18">
        <f>[26]Setembro!$J$18</f>
        <v>39.96</v>
      </c>
      <c r="P30" s="18">
        <f>[26]Setembro!$J$19</f>
        <v>32.76</v>
      </c>
      <c r="Q30" s="18">
        <f>[26]Setembro!$J$20</f>
        <v>36.36</v>
      </c>
      <c r="R30" s="18">
        <f>[26]Setembro!$J$21</f>
        <v>38.159999999999997</v>
      </c>
      <c r="S30" s="18">
        <f>[26]Setembro!$J$22</f>
        <v>40.680000000000007</v>
      </c>
      <c r="T30" s="18">
        <f>[26]Setembro!$J$23</f>
        <v>27</v>
      </c>
      <c r="U30" s="18">
        <f>[26]Setembro!$J$24</f>
        <v>46.440000000000005</v>
      </c>
      <c r="V30" s="18">
        <f>[26]Setembro!$J$25</f>
        <v>50.04</v>
      </c>
      <c r="W30" s="18">
        <f>[26]Setembro!$J$26</f>
        <v>54.36</v>
      </c>
      <c r="X30" s="18">
        <f>[26]Setembro!$J$27</f>
        <v>38.519999999999996</v>
      </c>
      <c r="Y30" s="18">
        <f>[26]Setembro!$J$28</f>
        <v>48.6</v>
      </c>
      <c r="Z30" s="18">
        <f>[26]Setembro!$J$29</f>
        <v>34.56</v>
      </c>
      <c r="AA30" s="18">
        <f>[26]Setembro!$J$30</f>
        <v>36.72</v>
      </c>
      <c r="AB30" s="18">
        <f>[26]Setembro!$J$31</f>
        <v>37.080000000000005</v>
      </c>
      <c r="AC30" s="18">
        <f>[26]Setembro!$J$32</f>
        <v>39.6</v>
      </c>
      <c r="AD30" s="18">
        <f>[26]Setembro!$J$33</f>
        <v>36</v>
      </c>
      <c r="AE30" s="18">
        <f>[26]Setembro!$J$34</f>
        <v>43.2</v>
      </c>
      <c r="AF30" s="36">
        <f t="shared" si="2"/>
        <v>59.04</v>
      </c>
      <c r="AG30" s="2"/>
    </row>
    <row r="31" spans="1:33" ht="17.100000000000001" customHeight="1" x14ac:dyDescent="0.2">
      <c r="A31" s="16" t="s">
        <v>52</v>
      </c>
      <c r="B31" s="18">
        <f>[27]Setembro!$J$5</f>
        <v>37.440000000000005</v>
      </c>
      <c r="C31" s="18">
        <f>[27]Setembro!$J$6</f>
        <v>50.76</v>
      </c>
      <c r="D31" s="18">
        <f>[27]Setembro!$J$7</f>
        <v>50.76</v>
      </c>
      <c r="E31" s="18">
        <f>[27]Setembro!$J$8</f>
        <v>27.720000000000002</v>
      </c>
      <c r="F31" s="18">
        <f>[27]Setembro!$J$9</f>
        <v>39.96</v>
      </c>
      <c r="G31" s="18">
        <f>[27]Setembro!$J$10</f>
        <v>61.2</v>
      </c>
      <c r="H31" s="18">
        <f>[27]Setembro!$J$11</f>
        <v>35.28</v>
      </c>
      <c r="I31" s="18">
        <f>[27]Setembro!$J$12</f>
        <v>36</v>
      </c>
      <c r="J31" s="18">
        <f>[27]Setembro!$J$13</f>
        <v>43.92</v>
      </c>
      <c r="K31" s="18">
        <f>[27]Setembro!$J$14</f>
        <v>55.080000000000005</v>
      </c>
      <c r="L31" s="18">
        <f>[27]Setembro!$J$15</f>
        <v>55.800000000000004</v>
      </c>
      <c r="M31" s="18">
        <f>[27]Setembro!$J$16</f>
        <v>45.36</v>
      </c>
      <c r="N31" s="18">
        <f>[27]Setembro!$J$17</f>
        <v>47.88</v>
      </c>
      <c r="O31" s="18">
        <f>[27]Setembro!$J$18</f>
        <v>48.24</v>
      </c>
      <c r="P31" s="18">
        <f>[27]Setembro!$J$19</f>
        <v>45</v>
      </c>
      <c r="Q31" s="18">
        <f>[27]Setembro!$J$20</f>
        <v>46.800000000000004</v>
      </c>
      <c r="R31" s="18">
        <f>[27]Setembro!$J$21</f>
        <v>49.680000000000007</v>
      </c>
      <c r="S31" s="18">
        <f>[27]Setembro!$J$22</f>
        <v>35.28</v>
      </c>
      <c r="T31" s="18">
        <f>[27]Setembro!$J$23</f>
        <v>46.800000000000004</v>
      </c>
      <c r="U31" s="18">
        <f>[27]Setembro!$J$24</f>
        <v>42.12</v>
      </c>
      <c r="V31" s="18">
        <f>[27]Setembro!$J$25</f>
        <v>46.440000000000005</v>
      </c>
      <c r="W31" s="18">
        <f>[27]Setembro!$J$26</f>
        <v>51.12</v>
      </c>
      <c r="X31" s="18">
        <f>[27]Setembro!$J$27</f>
        <v>42.12</v>
      </c>
      <c r="Y31" s="18">
        <f>[27]Setembro!$J$28</f>
        <v>40.32</v>
      </c>
      <c r="Z31" s="18">
        <f>[27]Setembro!$J$29</f>
        <v>46.800000000000004</v>
      </c>
      <c r="AA31" s="18">
        <f>[27]Setembro!$J$30</f>
        <v>34.56</v>
      </c>
      <c r="AB31" s="18">
        <f>[27]Setembro!$J$31</f>
        <v>30.240000000000002</v>
      </c>
      <c r="AC31" s="18">
        <f>[27]Setembro!$J$32</f>
        <v>44.64</v>
      </c>
      <c r="AD31" s="18">
        <f>[27]Setembro!$J$33</f>
        <v>55.800000000000004</v>
      </c>
      <c r="AE31" s="18">
        <f>[27]Setembro!$J$34</f>
        <v>41.76</v>
      </c>
      <c r="AF31" s="36">
        <f t="shared" si="2"/>
        <v>61.2</v>
      </c>
      <c r="AG31" s="2"/>
    </row>
    <row r="32" spans="1:33" ht="17.100000000000001" customHeight="1" x14ac:dyDescent="0.2">
      <c r="A32" s="16" t="s">
        <v>20</v>
      </c>
      <c r="B32" s="18">
        <f>[28]Setembro!$J$5</f>
        <v>26.28</v>
      </c>
      <c r="C32" s="18">
        <f>[28]Setembro!$J$6</f>
        <v>59.04</v>
      </c>
      <c r="D32" s="18">
        <f>[28]Setembro!$J$7</f>
        <v>40.680000000000007</v>
      </c>
      <c r="E32" s="18">
        <f>[28]Setembro!$J$8</f>
        <v>30.240000000000002</v>
      </c>
      <c r="F32" s="18">
        <f>[28]Setembro!$J$9</f>
        <v>29.16</v>
      </c>
      <c r="G32" s="18">
        <f>[28]Setembro!$J$10</f>
        <v>27</v>
      </c>
      <c r="H32" s="18">
        <f>[28]Setembro!$J$11</f>
        <v>34.92</v>
      </c>
      <c r="I32" s="18">
        <f>[28]Setembro!$J$12</f>
        <v>27</v>
      </c>
      <c r="J32" s="18">
        <f>[28]Setembro!$J$13</f>
        <v>28.8</v>
      </c>
      <c r="K32" s="18">
        <f>[28]Setembro!$J$14</f>
        <v>31.680000000000003</v>
      </c>
      <c r="L32" s="18">
        <f>[28]Setembro!$J$15</f>
        <v>27</v>
      </c>
      <c r="M32" s="18">
        <f>[28]Setembro!$J$16</f>
        <v>38.159999999999997</v>
      </c>
      <c r="N32" s="18">
        <f>[28]Setembro!$J$17</f>
        <v>39.24</v>
      </c>
      <c r="O32" s="18">
        <f>[28]Setembro!$J$18</f>
        <v>32.76</v>
      </c>
      <c r="P32" s="18">
        <f>[28]Setembro!$J$19</f>
        <v>29.52</v>
      </c>
      <c r="Q32" s="18">
        <f>[28]Setembro!$J$20</f>
        <v>54</v>
      </c>
      <c r="R32" s="18">
        <f>[28]Setembro!$J$21</f>
        <v>34.56</v>
      </c>
      <c r="S32" s="18">
        <f>[28]Setembro!$J$22</f>
        <v>17.28</v>
      </c>
      <c r="T32" s="18">
        <f>[28]Setembro!$J$23</f>
        <v>27</v>
      </c>
      <c r="U32" s="18">
        <f>[28]Setembro!$J$24</f>
        <v>34.56</v>
      </c>
      <c r="V32" s="18">
        <f>[28]Setembro!$J$25</f>
        <v>42.12</v>
      </c>
      <c r="W32" s="18">
        <f>[28]Setembro!$J$26</f>
        <v>48.24</v>
      </c>
      <c r="X32" s="18">
        <f>[28]Setembro!$J$27</f>
        <v>42.480000000000004</v>
      </c>
      <c r="Y32" s="18">
        <f>[28]Setembro!$J$28</f>
        <v>33.480000000000004</v>
      </c>
      <c r="Z32" s="18">
        <f>[28]Setembro!$J$29</f>
        <v>26.28</v>
      </c>
      <c r="AA32" s="18">
        <f>[28]Setembro!$J$30</f>
        <v>26.64</v>
      </c>
      <c r="AB32" s="18">
        <f>[28]Setembro!$J$31</f>
        <v>23.040000000000003</v>
      </c>
      <c r="AC32" s="18">
        <f>[28]Setembro!$J$32</f>
        <v>21.96</v>
      </c>
      <c r="AD32" s="18">
        <f>[28]Setembro!$J$33</f>
        <v>42.12</v>
      </c>
      <c r="AE32" s="18">
        <f>[28]Setembro!$J$34</f>
        <v>33.840000000000003</v>
      </c>
      <c r="AF32" s="36">
        <f>MAX(B32:AE32)</f>
        <v>59.04</v>
      </c>
      <c r="AG32" s="2"/>
    </row>
    <row r="33" spans="1:33" s="5" customFormat="1" ht="17.100000000000001" customHeight="1" x14ac:dyDescent="0.2">
      <c r="A33" s="38" t="s">
        <v>33</v>
      </c>
      <c r="B33" s="32">
        <f t="shared" ref="B33:AF33" si="3">MAX(B5:B32)</f>
        <v>70.56</v>
      </c>
      <c r="C33" s="32">
        <f t="shared" si="3"/>
        <v>95.039999999999992</v>
      </c>
      <c r="D33" s="32">
        <f t="shared" si="3"/>
        <v>67.680000000000007</v>
      </c>
      <c r="E33" s="32">
        <f t="shared" si="3"/>
        <v>41.04</v>
      </c>
      <c r="F33" s="32">
        <f t="shared" si="3"/>
        <v>58.680000000000007</v>
      </c>
      <c r="G33" s="32">
        <f t="shared" si="3"/>
        <v>61.2</v>
      </c>
      <c r="H33" s="32">
        <f t="shared" si="3"/>
        <v>46.800000000000004</v>
      </c>
      <c r="I33" s="32">
        <f t="shared" si="3"/>
        <v>75.600000000000009</v>
      </c>
      <c r="J33" s="32">
        <f t="shared" si="3"/>
        <v>55.080000000000005</v>
      </c>
      <c r="K33" s="32">
        <f t="shared" si="3"/>
        <v>55.080000000000005</v>
      </c>
      <c r="L33" s="32">
        <f t="shared" si="3"/>
        <v>55.800000000000004</v>
      </c>
      <c r="M33" s="32">
        <f t="shared" si="3"/>
        <v>51.480000000000004</v>
      </c>
      <c r="N33" s="32">
        <f t="shared" si="3"/>
        <v>47.88</v>
      </c>
      <c r="O33" s="32">
        <f t="shared" si="3"/>
        <v>49.32</v>
      </c>
      <c r="P33" s="32">
        <f t="shared" si="3"/>
        <v>51.84</v>
      </c>
      <c r="Q33" s="32">
        <f t="shared" si="3"/>
        <v>92.160000000000011</v>
      </c>
      <c r="R33" s="32">
        <f t="shared" si="3"/>
        <v>68.760000000000005</v>
      </c>
      <c r="S33" s="32">
        <f t="shared" si="3"/>
        <v>53.28</v>
      </c>
      <c r="T33" s="32">
        <f t="shared" si="3"/>
        <v>46.800000000000004</v>
      </c>
      <c r="U33" s="32">
        <f t="shared" si="3"/>
        <v>59.4</v>
      </c>
      <c r="V33" s="32">
        <f t="shared" si="3"/>
        <v>93.24</v>
      </c>
      <c r="W33" s="32">
        <f t="shared" si="3"/>
        <v>80.28</v>
      </c>
      <c r="X33" s="32">
        <f t="shared" si="3"/>
        <v>68.760000000000005</v>
      </c>
      <c r="Y33" s="32">
        <f t="shared" si="3"/>
        <v>54.72</v>
      </c>
      <c r="Z33" s="32">
        <f t="shared" si="3"/>
        <v>46.800000000000004</v>
      </c>
      <c r="AA33" s="32">
        <f t="shared" si="3"/>
        <v>52.2</v>
      </c>
      <c r="AB33" s="32">
        <f t="shared" si="3"/>
        <v>55.080000000000005</v>
      </c>
      <c r="AC33" s="32">
        <f t="shared" si="3"/>
        <v>53.64</v>
      </c>
      <c r="AD33" s="32">
        <f t="shared" si="3"/>
        <v>62.639999999999993</v>
      </c>
      <c r="AE33" s="32">
        <f t="shared" si="3"/>
        <v>97.56</v>
      </c>
      <c r="AF33" s="35">
        <f t="shared" si="3"/>
        <v>97.56</v>
      </c>
      <c r="AG33" s="10"/>
    </row>
    <row r="34" spans="1:33" x14ac:dyDescent="0.2">
      <c r="AF34" s="9"/>
      <c r="AG34" s="2"/>
    </row>
    <row r="35" spans="1:33" x14ac:dyDescent="0.2">
      <c r="C35" s="46"/>
      <c r="D35" s="46" t="s">
        <v>57</v>
      </c>
      <c r="E35" s="46"/>
      <c r="F35" s="46"/>
      <c r="G35" s="46"/>
      <c r="N35" s="2" t="s">
        <v>58</v>
      </c>
      <c r="Y35" s="2" t="s">
        <v>61</v>
      </c>
      <c r="AE35" s="56" t="s">
        <v>70</v>
      </c>
      <c r="AF35" s="9"/>
      <c r="AG35" s="2"/>
    </row>
    <row r="36" spans="1:33" x14ac:dyDescent="0.2">
      <c r="K36" s="47"/>
      <c r="L36" s="47"/>
      <c r="M36" s="47"/>
      <c r="N36" s="47" t="s">
        <v>59</v>
      </c>
      <c r="O36" s="47"/>
      <c r="P36" s="47"/>
      <c r="Q36" s="47"/>
      <c r="Y36" s="47" t="s">
        <v>62</v>
      </c>
      <c r="Z36" s="47"/>
      <c r="AA36" s="47"/>
      <c r="AF36" s="9"/>
      <c r="AG36" s="2"/>
    </row>
    <row r="37" spans="1:33" x14ac:dyDescent="0.2">
      <c r="A37" s="56"/>
      <c r="AF37" s="9"/>
      <c r="AG37" s="2"/>
    </row>
    <row r="38" spans="1:33" x14ac:dyDescent="0.2">
      <c r="AF38" s="9"/>
      <c r="AG38" s="2"/>
    </row>
    <row r="42" spans="1:33" x14ac:dyDescent="0.2">
      <c r="N42" s="2" t="s">
        <v>53</v>
      </c>
    </row>
    <row r="43" spans="1:33" x14ac:dyDescent="0.2">
      <c r="AB43" s="2" t="s">
        <v>53</v>
      </c>
    </row>
  </sheetData>
  <mergeCells count="33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2013-10-10T13:50:14Z</cp:lastPrinted>
  <dcterms:created xsi:type="dcterms:W3CDTF">2008-08-15T13:32:29Z</dcterms:created>
  <dcterms:modified xsi:type="dcterms:W3CDTF">2022-03-10T18:14:16Z</dcterms:modified>
</cp:coreProperties>
</file>