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180" windowHeight="883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ÕES METEOROLÓGICAS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xlnm.Print_Area" localSheetId="9">Chuva!$A$2:$AH$34</definedName>
    <definedName name="_xlnm.Print_Area" localSheetId="7">DirVento!$A$1:$AF$39</definedName>
    <definedName name="_xlnm.Print_Area" localSheetId="8">RajadaVento!$A$1:$AF$38</definedName>
    <definedName name="_xlnm.Print_Area" localSheetId="0">TempInst!$A$1:$AF$38</definedName>
    <definedName name="_xlnm.Print_Area" localSheetId="1">TempMax!$A$1:$AG$38</definedName>
    <definedName name="_xlnm.Print_Area" localSheetId="2">TempMin!$A$1:$AG$38</definedName>
    <definedName name="_xlnm.Print_Area" localSheetId="3">UmidInst!$A$1:$AF$38</definedName>
    <definedName name="_xlnm.Print_Area" localSheetId="4">UmidMax!$A$1:$AG$38</definedName>
    <definedName name="_xlnm.Print_Area" localSheetId="5">UmidMin!$A$1:$AG$38</definedName>
    <definedName name="_xlnm.Print_Area" localSheetId="6">VelVentoMax!$A$1:$AF$38</definedName>
  </definedNames>
  <calcPr calcId="145621"/>
</workbook>
</file>

<file path=xl/calcChain.xml><?xml version="1.0" encoding="utf-8"?>
<calcChain xmlns="http://schemas.openxmlformats.org/spreadsheetml/2006/main">
  <c r="N15" i="9" l="1"/>
  <c r="R15" i="5" l="1"/>
  <c r="V17" i="4" l="1"/>
  <c r="U17" i="4"/>
  <c r="T17" i="4"/>
  <c r="S17" i="4"/>
  <c r="R17" i="4"/>
  <c r="Q17" i="4"/>
  <c r="P17" i="4"/>
  <c r="O17" i="4"/>
  <c r="N17" i="4"/>
  <c r="M17" i="4"/>
  <c r="L17" i="4"/>
  <c r="AF7" i="13" l="1"/>
  <c r="AF32" i="13"/>
  <c r="AF31" i="13"/>
  <c r="AF30" i="13"/>
  <c r="AF29" i="13"/>
  <c r="AF28" i="13"/>
  <c r="AF27" i="13"/>
  <c r="AF26" i="13"/>
  <c r="AF25" i="13"/>
  <c r="AF24" i="13"/>
  <c r="AF22" i="13"/>
  <c r="AF21" i="13"/>
  <c r="AF20" i="13"/>
  <c r="AF19" i="13"/>
  <c r="AF18" i="13"/>
  <c r="AF17" i="13"/>
  <c r="AF16" i="13"/>
  <c r="AF15" i="13"/>
  <c r="AF14" i="13"/>
  <c r="AF13" i="13"/>
  <c r="AF12" i="13"/>
  <c r="AF11" i="13"/>
  <c r="AF10" i="13"/>
  <c r="AF9" i="13"/>
  <c r="AF8" i="13"/>
  <c r="AF6" i="13"/>
  <c r="AF5" i="13"/>
  <c r="AE32" i="6" l="1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M15" i="9"/>
  <c r="L15" i="9"/>
  <c r="K15" i="9"/>
  <c r="J15" i="9"/>
  <c r="I15" i="9"/>
  <c r="H15" i="9"/>
  <c r="G15" i="9"/>
  <c r="F15" i="9"/>
  <c r="E15" i="9"/>
  <c r="D15" i="9"/>
  <c r="C15" i="9"/>
  <c r="B15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E17" i="4"/>
  <c r="AD17" i="4"/>
  <c r="AC17" i="4"/>
  <c r="AB17" i="4"/>
  <c r="AA17" i="4"/>
  <c r="Z17" i="4"/>
  <c r="Y17" i="4"/>
  <c r="X17" i="4"/>
  <c r="W17" i="4"/>
  <c r="K17" i="4"/>
  <c r="J17" i="4"/>
  <c r="I17" i="4"/>
  <c r="H17" i="4"/>
  <c r="G17" i="4"/>
  <c r="F17" i="4"/>
  <c r="E17" i="4"/>
  <c r="D17" i="4"/>
  <c r="C17" i="4"/>
  <c r="B17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H30" i="16" l="1"/>
  <c r="AF8" i="4" l="1"/>
  <c r="AG8" i="6" l="1"/>
  <c r="AF8" i="15"/>
  <c r="AG8" i="14"/>
  <c r="AG8" i="9"/>
  <c r="AF8" i="12"/>
  <c r="AF8" i="7"/>
  <c r="AG8" i="5"/>
  <c r="AG8" i="8"/>
  <c r="AH8" i="14"/>
  <c r="AF8" i="6"/>
  <c r="AF8" i="5"/>
  <c r="AF8" i="8"/>
  <c r="AF8" i="9"/>
  <c r="AF8" i="14"/>
  <c r="AH16" i="14"/>
  <c r="AF27" i="15"/>
  <c r="AF27" i="12" l="1"/>
  <c r="AG27" i="5"/>
  <c r="AF27" i="5"/>
  <c r="AG27" i="6"/>
  <c r="AF27" i="6"/>
  <c r="AF27" i="8"/>
  <c r="AG27" i="8"/>
  <c r="AF27" i="4"/>
  <c r="AF27" i="7"/>
  <c r="AF27" i="9"/>
  <c r="AG27" i="9"/>
  <c r="AF27" i="14"/>
  <c r="AG27" i="14"/>
  <c r="AH27" i="14"/>
  <c r="B33" i="5"/>
  <c r="AH30" i="14"/>
  <c r="AH14" i="14"/>
  <c r="AH12" i="14"/>
  <c r="AH11" i="14"/>
  <c r="AH10" i="14"/>
  <c r="AH9" i="14"/>
  <c r="AH18" i="14"/>
  <c r="AH26" i="14"/>
  <c r="AH25" i="14"/>
  <c r="AH24" i="14"/>
  <c r="AH22" i="14"/>
  <c r="AH20" i="14"/>
  <c r="AH19" i="14"/>
  <c r="AH32" i="14"/>
  <c r="AH31" i="14"/>
  <c r="AH29" i="14"/>
  <c r="AH28" i="14"/>
  <c r="AH17" i="14"/>
  <c r="E33" i="4"/>
  <c r="M33" i="4"/>
  <c r="U33" i="4"/>
  <c r="AC33" i="4"/>
  <c r="W33" i="5"/>
  <c r="AE33" i="5"/>
  <c r="K33" i="7"/>
  <c r="O33" i="7"/>
  <c r="S33" i="7"/>
  <c r="W33" i="7"/>
  <c r="AA33" i="7"/>
  <c r="AE33" i="7"/>
  <c r="AH15" i="14"/>
  <c r="I33" i="4"/>
  <c r="Q33" i="4"/>
  <c r="Y33" i="4"/>
  <c r="AF14" i="12"/>
  <c r="AH13" i="14"/>
  <c r="AH7" i="14"/>
  <c r="AH5" i="14"/>
  <c r="AH6" i="14"/>
  <c r="AH21" i="14"/>
  <c r="C33" i="15"/>
  <c r="G33" i="15"/>
  <c r="K33" i="15"/>
  <c r="O33" i="15"/>
  <c r="S33" i="15"/>
  <c r="W33" i="15"/>
  <c r="AA33" i="15"/>
  <c r="AE33" i="15"/>
  <c r="B33" i="4"/>
  <c r="F33" i="4"/>
  <c r="R33" i="4"/>
  <c r="V33" i="4"/>
  <c r="AD33" i="4"/>
  <c r="B33" i="6"/>
  <c r="F33" i="6"/>
  <c r="J33" i="6"/>
  <c r="N33" i="6"/>
  <c r="R33" i="6"/>
  <c r="V33" i="6"/>
  <c r="Z33" i="6"/>
  <c r="AD33" i="6"/>
  <c r="D33" i="9"/>
  <c r="H33" i="9"/>
  <c r="L33" i="9"/>
  <c r="P33" i="9"/>
  <c r="T33" i="9"/>
  <c r="X33" i="9"/>
  <c r="B33" i="12"/>
  <c r="F33" i="12"/>
  <c r="J33" i="12"/>
  <c r="N33" i="12"/>
  <c r="R33" i="12"/>
  <c r="V33" i="12"/>
  <c r="Z33" i="12"/>
  <c r="AD33" i="12"/>
  <c r="J33" i="4"/>
  <c r="Z33" i="4"/>
  <c r="D33" i="5"/>
  <c r="H33" i="5"/>
  <c r="L33" i="5"/>
  <c r="P33" i="5"/>
  <c r="T33" i="5"/>
  <c r="X33" i="5"/>
  <c r="AB33" i="5"/>
  <c r="D33" i="7"/>
  <c r="H33" i="7"/>
  <c r="L33" i="7"/>
  <c r="P33" i="7"/>
  <c r="T33" i="7"/>
  <c r="X33" i="7"/>
  <c r="AB33" i="7"/>
  <c r="E33" i="8"/>
  <c r="I33" i="8"/>
  <c r="M33" i="8"/>
  <c r="B33" i="8"/>
  <c r="F33" i="8"/>
  <c r="J33" i="8"/>
  <c r="N33" i="8"/>
  <c r="R33" i="8"/>
  <c r="V33" i="8"/>
  <c r="Z33" i="8"/>
  <c r="AD33" i="8"/>
  <c r="AF11" i="15"/>
  <c r="Q33" i="8"/>
  <c r="U33" i="8"/>
  <c r="Y33" i="8"/>
  <c r="AC33" i="8"/>
  <c r="C33" i="9"/>
  <c r="G33" i="9"/>
  <c r="K33" i="9"/>
  <c r="O33" i="9"/>
  <c r="S33" i="9"/>
  <c r="W33" i="9"/>
  <c r="AA33" i="9"/>
  <c r="AE33" i="9"/>
  <c r="E33" i="12"/>
  <c r="M33" i="12"/>
  <c r="Q33" i="12"/>
  <c r="Y33" i="12"/>
  <c r="AC33" i="12"/>
  <c r="B33" i="15"/>
  <c r="J33" i="15"/>
  <c r="N33" i="15"/>
  <c r="R33" i="15"/>
  <c r="V33" i="15"/>
  <c r="Z33" i="15"/>
  <c r="AD33" i="15"/>
  <c r="N33" i="4"/>
  <c r="I33" i="12"/>
  <c r="F33" i="15"/>
  <c r="C33" i="4"/>
  <c r="K33" i="4"/>
  <c r="S33" i="4"/>
  <c r="AA33" i="4"/>
  <c r="G33" i="4"/>
  <c r="O33" i="4"/>
  <c r="W33" i="4"/>
  <c r="AE33" i="4"/>
  <c r="AB33" i="9"/>
  <c r="AF31" i="15"/>
  <c r="D33" i="4"/>
  <c r="H33" i="4"/>
  <c r="L33" i="4"/>
  <c r="P33" i="4"/>
  <c r="T33" i="4"/>
  <c r="X33" i="4"/>
  <c r="AB33" i="4"/>
  <c r="F33" i="5"/>
  <c r="J33" i="5"/>
  <c r="N33" i="5"/>
  <c r="R33" i="5"/>
  <c r="V33" i="5"/>
  <c r="Z33" i="5"/>
  <c r="AD33" i="5"/>
  <c r="D33" i="6"/>
  <c r="H33" i="6"/>
  <c r="L33" i="6"/>
  <c r="P33" i="6"/>
  <c r="T33" i="6"/>
  <c r="X33" i="6"/>
  <c r="AB33" i="6"/>
  <c r="B33" i="7"/>
  <c r="F33" i="7"/>
  <c r="J33" i="7"/>
  <c r="N33" i="7"/>
  <c r="R33" i="7"/>
  <c r="V33" i="7"/>
  <c r="Z33" i="7"/>
  <c r="AD33" i="7"/>
  <c r="D33" i="8"/>
  <c r="H33" i="8"/>
  <c r="L33" i="8"/>
  <c r="P33" i="8"/>
  <c r="T33" i="8"/>
  <c r="X33" i="8"/>
  <c r="AB33" i="8"/>
  <c r="B33" i="9"/>
  <c r="F33" i="9"/>
  <c r="J33" i="9"/>
  <c r="N33" i="9"/>
  <c r="R33" i="9"/>
  <c r="V33" i="9"/>
  <c r="Z33" i="9"/>
  <c r="AD33" i="9"/>
  <c r="D33" i="12"/>
  <c r="H33" i="12"/>
  <c r="L33" i="12"/>
  <c r="P33" i="12"/>
  <c r="T33" i="12"/>
  <c r="X33" i="12"/>
  <c r="AB33" i="12"/>
  <c r="AF31" i="12"/>
  <c r="E33" i="15"/>
  <c r="I33" i="15"/>
  <c r="M33" i="15"/>
  <c r="Q33" i="15"/>
  <c r="U33" i="15"/>
  <c r="Y33" i="15"/>
  <c r="AC33" i="15"/>
  <c r="U33" i="12"/>
  <c r="C33" i="5"/>
  <c r="K33" i="5"/>
  <c r="I33" i="6"/>
  <c r="Q33" i="6"/>
  <c r="U33" i="6"/>
  <c r="AC33" i="6"/>
  <c r="C33" i="7"/>
  <c r="G33" i="7"/>
  <c r="G33" i="5"/>
  <c r="O33" i="5"/>
  <c r="S33" i="5"/>
  <c r="AA33" i="5"/>
  <c r="E33" i="6"/>
  <c r="M33" i="6"/>
  <c r="Y33" i="6"/>
  <c r="C33" i="8"/>
  <c r="G33" i="8"/>
  <c r="K33" i="8"/>
  <c r="O33" i="8"/>
  <c r="S33" i="8"/>
  <c r="W33" i="8"/>
  <c r="AA33" i="8"/>
  <c r="AE33" i="8"/>
  <c r="E33" i="9"/>
  <c r="I33" i="9"/>
  <c r="M33" i="9"/>
  <c r="Q33" i="9"/>
  <c r="U33" i="9"/>
  <c r="Y33" i="9"/>
  <c r="AC33" i="9"/>
  <c r="C33" i="12"/>
  <c r="G33" i="12"/>
  <c r="K33" i="12"/>
  <c r="O33" i="12"/>
  <c r="S33" i="12"/>
  <c r="W33" i="12"/>
  <c r="AA33" i="12"/>
  <c r="AE33" i="12"/>
  <c r="D33" i="15"/>
  <c r="H33" i="15"/>
  <c r="L33" i="15"/>
  <c r="P33" i="15"/>
  <c r="T33" i="15"/>
  <c r="X33" i="15"/>
  <c r="AB33" i="15"/>
  <c r="AF14" i="15"/>
  <c r="D34" i="14"/>
  <c r="D33" i="14"/>
  <c r="H34" i="14"/>
  <c r="H33" i="14"/>
  <c r="L34" i="14"/>
  <c r="L33" i="14"/>
  <c r="P34" i="14"/>
  <c r="P33" i="14"/>
  <c r="T34" i="14"/>
  <c r="T33" i="14"/>
  <c r="X34" i="14"/>
  <c r="X33" i="14"/>
  <c r="AB34" i="14"/>
  <c r="AB33" i="14"/>
  <c r="AG31" i="14"/>
  <c r="AF31" i="14"/>
  <c r="AF14" i="4"/>
  <c r="E34" i="14"/>
  <c r="E33" i="14"/>
  <c r="I34" i="14"/>
  <c r="I33" i="14"/>
  <c r="M34" i="14"/>
  <c r="M33" i="14"/>
  <c r="Q34" i="14"/>
  <c r="Q33" i="14"/>
  <c r="U34" i="14"/>
  <c r="U33" i="14"/>
  <c r="Y34" i="14"/>
  <c r="Y33" i="14"/>
  <c r="AC34" i="14"/>
  <c r="AC33" i="14"/>
  <c r="E33" i="5"/>
  <c r="I33" i="5"/>
  <c r="M33" i="5"/>
  <c r="Q33" i="5"/>
  <c r="U33" i="5"/>
  <c r="Y33" i="5"/>
  <c r="AC33" i="5"/>
  <c r="C33" i="6"/>
  <c r="G33" i="6"/>
  <c r="K33" i="6"/>
  <c r="O33" i="6"/>
  <c r="S33" i="6"/>
  <c r="W33" i="6"/>
  <c r="AA33" i="6"/>
  <c r="AE33" i="6"/>
  <c r="E33" i="7"/>
  <c r="I33" i="7"/>
  <c r="M33" i="7"/>
  <c r="Q33" i="7"/>
  <c r="U33" i="7"/>
  <c r="Y33" i="7"/>
  <c r="AC33" i="7"/>
  <c r="B34" i="14"/>
  <c r="B33" i="14"/>
  <c r="F34" i="14"/>
  <c r="F33" i="14"/>
  <c r="J34" i="14"/>
  <c r="J33" i="14"/>
  <c r="N34" i="14"/>
  <c r="N33" i="14"/>
  <c r="R34" i="14"/>
  <c r="R33" i="14"/>
  <c r="V34" i="14"/>
  <c r="V33" i="14"/>
  <c r="Z34" i="14"/>
  <c r="Z33" i="14"/>
  <c r="AD34" i="14"/>
  <c r="AD33" i="14"/>
  <c r="AF14" i="7"/>
  <c r="AF11" i="12"/>
  <c r="C34" i="14"/>
  <c r="C33" i="14"/>
  <c r="G34" i="14"/>
  <c r="G33" i="14"/>
  <c r="K34" i="14"/>
  <c r="K33" i="14"/>
  <c r="O34" i="14"/>
  <c r="O33" i="14"/>
  <c r="S34" i="14"/>
  <c r="S33" i="14"/>
  <c r="W34" i="14"/>
  <c r="W33" i="14"/>
  <c r="AA34" i="14"/>
  <c r="AA33" i="14"/>
  <c r="AE34" i="14"/>
  <c r="AE33" i="14"/>
  <c r="AF14" i="9"/>
  <c r="AG14" i="9"/>
  <c r="AF31" i="9"/>
  <c r="AG31" i="9"/>
  <c r="AG14" i="5"/>
  <c r="AF14" i="5"/>
  <c r="AG31" i="5"/>
  <c r="AF31" i="5"/>
  <c r="AF14" i="6"/>
  <c r="AG14" i="6"/>
  <c r="AF31" i="6"/>
  <c r="AG31" i="6"/>
  <c r="AF31" i="8"/>
  <c r="AG31" i="8"/>
  <c r="AF31" i="4"/>
  <c r="AF31" i="7"/>
  <c r="AG14" i="8"/>
  <c r="AF14" i="8"/>
  <c r="AG14" i="14" l="1"/>
  <c r="AF14" i="14"/>
  <c r="AG9" i="8" l="1"/>
  <c r="AG19" i="9"/>
  <c r="AG19" i="14"/>
  <c r="AF19" i="14"/>
  <c r="AG19" i="8"/>
  <c r="AG9" i="14"/>
  <c r="AF9" i="14"/>
  <c r="AG9" i="9"/>
  <c r="AG9" i="6"/>
  <c r="AG19" i="5"/>
  <c r="AF19" i="12"/>
  <c r="AF19" i="6"/>
  <c r="AF19" i="7"/>
  <c r="AF19" i="15"/>
  <c r="AF9" i="5"/>
  <c r="AF9" i="12"/>
  <c r="AF9" i="15"/>
  <c r="AF19" i="5"/>
  <c r="AG19" i="6"/>
  <c r="AF19" i="8"/>
  <c r="AF19" i="9"/>
  <c r="AG9" i="5"/>
  <c r="AF9" i="6"/>
  <c r="AF9" i="8"/>
  <c r="AF9" i="9"/>
  <c r="AF9" i="7"/>
  <c r="AF9" i="4"/>
  <c r="AF19" i="4" l="1"/>
  <c r="AG30" i="14" l="1"/>
  <c r="AF30" i="14"/>
  <c r="AG20" i="14"/>
  <c r="AF20" i="14"/>
  <c r="AF5" i="14"/>
  <c r="AF5" i="12"/>
  <c r="AF5" i="9"/>
  <c r="AF5" i="8"/>
  <c r="AF5" i="7"/>
  <c r="AG5" i="6"/>
  <c r="AF5" i="5"/>
  <c r="AG32" i="14"/>
  <c r="AG18" i="14"/>
  <c r="AG16" i="14"/>
  <c r="AF7" i="14"/>
  <c r="AF18" i="15"/>
  <c r="AF15" i="15"/>
  <c r="AF15" i="12"/>
  <c r="AF10" i="12"/>
  <c r="AF30" i="9"/>
  <c r="AG16" i="9"/>
  <c r="AF30" i="8"/>
  <c r="AF25" i="8"/>
  <c r="AG15" i="8"/>
  <c r="AG11" i="8"/>
  <c r="AF7" i="8"/>
  <c r="AG6" i="8"/>
  <c r="AF25" i="7"/>
  <c r="AG28" i="6"/>
  <c r="AG25" i="6"/>
  <c r="AG15" i="6"/>
  <c r="AG11" i="6"/>
  <c r="AG10" i="6"/>
  <c r="AF6" i="6"/>
  <c r="AF30" i="5"/>
  <c r="AF29" i="5"/>
  <c r="AG28" i="5"/>
  <c r="AF26" i="5"/>
  <c r="AG22" i="5"/>
  <c r="AG21" i="5"/>
  <c r="AG11" i="5"/>
  <c r="AF7" i="5"/>
  <c r="AF6" i="5"/>
  <c r="AF26" i="4"/>
  <c r="AF15" i="4"/>
  <c r="AF6" i="4"/>
  <c r="AF28" i="9"/>
  <c r="AG29" i="8"/>
  <c r="AF6" i="8"/>
  <c r="AF28" i="7"/>
  <c r="AF20" i="7"/>
  <c r="AG24" i="14"/>
  <c r="AG11" i="14"/>
  <c r="AF11" i="14"/>
  <c r="AF21" i="14"/>
  <c r="AF24" i="14"/>
  <c r="AF29" i="14"/>
  <c r="AG29" i="14"/>
  <c r="AG22" i="14"/>
  <c r="AG21" i="14"/>
  <c r="AF20" i="15"/>
  <c r="AF21" i="15"/>
  <c r="AF22" i="15"/>
  <c r="AF22" i="12"/>
  <c r="AF20" i="12"/>
  <c r="AG29" i="9"/>
  <c r="AF29" i="9"/>
  <c r="AG24" i="9"/>
  <c r="AF24" i="9"/>
  <c r="AF20" i="9"/>
  <c r="AG18" i="9"/>
  <c r="AG15" i="9"/>
  <c r="AF29" i="8"/>
  <c r="AG24" i="8"/>
  <c r="AF24" i="8"/>
  <c r="AF11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G20" i="9"/>
  <c r="AF32" i="7"/>
  <c r="AF24" i="12"/>
  <c r="AF6" i="12"/>
  <c r="AG5" i="14"/>
  <c r="AG22" i="6"/>
  <c r="AG20" i="6"/>
  <c r="AG20" i="8"/>
  <c r="AF28" i="14"/>
  <c r="AG21" i="6"/>
  <c r="AF29" i="7"/>
  <c r="AF28" i="12"/>
  <c r="AF24" i="6"/>
  <c r="AF22" i="5"/>
  <c r="AF20" i="6"/>
  <c r="AF20" i="8"/>
  <c r="AG21" i="9"/>
  <c r="AG32" i="8"/>
  <c r="AF13" i="14"/>
  <c r="AF12" i="8"/>
  <c r="AF10" i="14"/>
  <c r="AG5" i="5"/>
  <c r="AG11" i="9"/>
  <c r="AF29" i="6"/>
  <c r="AF28" i="6"/>
  <c r="AG28" i="14"/>
  <c r="AF21" i="7"/>
  <c r="AG21" i="8"/>
  <c r="AF21" i="12"/>
  <c r="AF21" i="9"/>
  <c r="AF21" i="5"/>
  <c r="AF17" i="12"/>
  <c r="AF13" i="9"/>
  <c r="AF13" i="6"/>
  <c r="AF13" i="12"/>
  <c r="AF13" i="15"/>
  <c r="AF13" i="7"/>
  <c r="AF13" i="8"/>
  <c r="AG12" i="9"/>
  <c r="AF12" i="15"/>
  <c r="AG12" i="8"/>
  <c r="AF12" i="14"/>
  <c r="AG12" i="14"/>
  <c r="AF12" i="9"/>
  <c r="AF10" i="4"/>
  <c r="AG5" i="9"/>
  <c r="AF29" i="12"/>
  <c r="AF24" i="7"/>
  <c r="AF24" i="5"/>
  <c r="AF22" i="6"/>
  <c r="AF22" i="14"/>
  <c r="AG22" i="8"/>
  <c r="AG22" i="9"/>
  <c r="AF21" i="8"/>
  <c r="AF20" i="4"/>
  <c r="AF17" i="14"/>
  <c r="AF17" i="8"/>
  <c r="AG13" i="14"/>
  <c r="AG13" i="8"/>
  <c r="AG13" i="9"/>
  <c r="AG13" i="6"/>
  <c r="AF6" i="14"/>
  <c r="AF6" i="15"/>
  <c r="AF6" i="7"/>
  <c r="AF6" i="9"/>
  <c r="AF5" i="15"/>
  <c r="AF29" i="15"/>
  <c r="AF28" i="8"/>
  <c r="AF22" i="7"/>
  <c r="AF22" i="8"/>
  <c r="AF16" i="7"/>
  <c r="AF16" i="14"/>
  <c r="AF12" i="12"/>
  <c r="AF11" i="9"/>
  <c r="AF10" i="8"/>
  <c r="AG6" i="14"/>
  <c r="AG6" i="9"/>
  <c r="AG5" i="8"/>
  <c r="AF13" i="4"/>
  <c r="AG32" i="9"/>
  <c r="AF29" i="4"/>
  <c r="AF28" i="5"/>
  <c r="AG28" i="8"/>
  <c r="AG28" i="9"/>
  <c r="AG26" i="6"/>
  <c r="AF26" i="7"/>
  <c r="AF26" i="8"/>
  <c r="AG26" i="9"/>
  <c r="AF26" i="12"/>
  <c r="AF26" i="15"/>
  <c r="AG26" i="14"/>
  <c r="AF26" i="9"/>
  <c r="AF26" i="6"/>
  <c r="AG26" i="8"/>
  <c r="AG26" i="5"/>
  <c r="AF26" i="14"/>
  <c r="AF25" i="14"/>
  <c r="AF25" i="9"/>
  <c r="AG25" i="5"/>
  <c r="AF25" i="6"/>
  <c r="AF24" i="15"/>
  <c r="AF22" i="9"/>
  <c r="AF21" i="4"/>
  <c r="AG20" i="5"/>
  <c r="AF18" i="7"/>
  <c r="AF18" i="5"/>
  <c r="AF18" i="8"/>
  <c r="AF17" i="9"/>
  <c r="AF17" i="4"/>
  <c r="AF17" i="7"/>
  <c r="AF17" i="15"/>
  <c r="AF17" i="5"/>
  <c r="AG17" i="14"/>
  <c r="AG17" i="6"/>
  <c r="AF16" i="9"/>
  <c r="AG16" i="8"/>
  <c r="AF16" i="4"/>
  <c r="AF16" i="5"/>
  <c r="AF16" i="12"/>
  <c r="AF16" i="15"/>
  <c r="AG15" i="5"/>
  <c r="AF12" i="5"/>
  <c r="AG7" i="6"/>
  <c r="AF7" i="6"/>
  <c r="AG7" i="8"/>
  <c r="AF7" i="12"/>
  <c r="AG6" i="5"/>
  <c r="AF5" i="6"/>
  <c r="AF5" i="4"/>
  <c r="AF7" i="4" l="1"/>
  <c r="AF22" i="4"/>
  <c r="AF18" i="4"/>
  <c r="AF30" i="4"/>
  <c r="AG7" i="5"/>
  <c r="AF20" i="5"/>
  <c r="AG24" i="5"/>
  <c r="AF21" i="6"/>
  <c r="AG32" i="6"/>
  <c r="AF15" i="7"/>
  <c r="AG18" i="8"/>
  <c r="AG25" i="9"/>
  <c r="AF25" i="12"/>
  <c r="AF32" i="12"/>
  <c r="AF7" i="15"/>
  <c r="AF32" i="15"/>
  <c r="AG10" i="14"/>
  <c r="AF32" i="14"/>
  <c r="AG32" i="5"/>
  <c r="AF17" i="6"/>
  <c r="AG17" i="8"/>
  <c r="AF18" i="12"/>
  <c r="AF28" i="4"/>
  <c r="AF32" i="4"/>
  <c r="AF13" i="5"/>
  <c r="AF25" i="5"/>
  <c r="AG29" i="5"/>
  <c r="AG18" i="5"/>
  <c r="AG12" i="6"/>
  <c r="AF18" i="6"/>
  <c r="AG29" i="6"/>
  <c r="AF32" i="6"/>
  <c r="AF11" i="7"/>
  <c r="AG25" i="8"/>
  <c r="AG10" i="9"/>
  <c r="AF15" i="9"/>
  <c r="AF32" i="9"/>
  <c r="AF28" i="15"/>
  <c r="AF24" i="4"/>
  <c r="AG13" i="5"/>
  <c r="AF11" i="4"/>
  <c r="AF12" i="4"/>
  <c r="AF25" i="4"/>
  <c r="AF10" i="5"/>
  <c r="AF11" i="5"/>
  <c r="AG12" i="5"/>
  <c r="AF15" i="5"/>
  <c r="AG16" i="5"/>
  <c r="AG17" i="5"/>
  <c r="AF15" i="6"/>
  <c r="AG16" i="6"/>
  <c r="AG24" i="6"/>
  <c r="AF10" i="7"/>
  <c r="AF12" i="7"/>
  <c r="AF16" i="8"/>
  <c r="AF32" i="8"/>
  <c r="AF18" i="9"/>
  <c r="AG17" i="9"/>
  <c r="AF15" i="14"/>
  <c r="AG25" i="14"/>
  <c r="AF30" i="7"/>
  <c r="AG30" i="8"/>
  <c r="AF30" i="12"/>
  <c r="AF30" i="15"/>
  <c r="AG30" i="5"/>
  <c r="AF30" i="6"/>
  <c r="AF32" i="5"/>
  <c r="AG30" i="9"/>
  <c r="AG30" i="6"/>
  <c r="AF25" i="15"/>
  <c r="AF18" i="14"/>
  <c r="AG18" i="6"/>
  <c r="AF16" i="6"/>
  <c r="AF15" i="8"/>
  <c r="AG15" i="14"/>
  <c r="AF12" i="6"/>
  <c r="AF11" i="6"/>
  <c r="AF10" i="15"/>
  <c r="AG10" i="8"/>
  <c r="AF10" i="6"/>
  <c r="AG10" i="5"/>
  <c r="AF10" i="9"/>
  <c r="AF7" i="9"/>
  <c r="AF7" i="7"/>
  <c r="AG7" i="14"/>
  <c r="AG7" i="9"/>
  <c r="AG6" i="6"/>
  <c r="AG33" i="9" l="1"/>
  <c r="AG33" i="8"/>
  <c r="AG33" i="14"/>
  <c r="AF33" i="4"/>
  <c r="AG33" i="5"/>
  <c r="AG33" i="6"/>
  <c r="AF33" i="7"/>
  <c r="AF33" i="8"/>
  <c r="AF34" i="14"/>
  <c r="AF33" i="15"/>
  <c r="AF33" i="6"/>
  <c r="AF33" i="12"/>
  <c r="AF33" i="14"/>
  <c r="AF33" i="9"/>
  <c r="AF33" i="5"/>
</calcChain>
</file>

<file path=xl/sharedStrings.xml><?xml version="1.0" encoding="utf-8"?>
<sst xmlns="http://schemas.openxmlformats.org/spreadsheetml/2006/main" count="615" uniqueCount="144">
  <si>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</si>
  <si>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</si>
  <si>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</si>
  <si>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</si>
  <si>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</si>
  <si>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</si>
  <si>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</si>
  <si>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</si>
  <si>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</si>
  <si>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</si>
  <si>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</si>
  <si>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</si>
  <si>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</si>
  <si>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</si>
  <si>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</si>
  <si>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</si>
  <si>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</si>
  <si>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</si>
  <si>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</si>
  <si>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</si>
  <si>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</si>
  <si>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</si>
  <si>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</si>
  <si>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</si>
  <si>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</si>
  <si>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</si>
  <si>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</si>
  <si>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</si>
  <si>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</si>
  <si>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</si>
  <si>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</si>
  <si>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</si>
  <si>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</si>
  <si>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</si>
  <si>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</si>
  <si>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</si>
  <si>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</si>
  <si>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</si>
  <si>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</si>
  <si>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</si>
  <si>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</si>
  <si>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</si>
  <si>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Mínima</t>
  </si>
  <si>
    <t>Maior Ocorrência</t>
  </si>
  <si>
    <t>Total</t>
  </si>
  <si>
    <t>quantos dias</t>
  </si>
  <si>
    <t>sem chuva?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</si>
  <si>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</si>
  <si>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</si>
  <si>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</si>
  <si>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</si>
  <si>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</si>
  <si>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</si>
  <si>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</si>
  <si>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</si>
  <si>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Bataguassu</t>
  </si>
  <si>
    <t>NE</t>
  </si>
  <si>
    <t>N</t>
  </si>
  <si>
    <t>L</t>
  </si>
  <si>
    <t>MUNICÍPIOS DO ESTADO DE MS</t>
  </si>
  <si>
    <t>PCDs</t>
  </si>
  <si>
    <t>Código da estação</t>
  </si>
  <si>
    <t>Latitude         ( ° )</t>
  </si>
  <si>
    <t>Longitude  ( ° )</t>
  </si>
  <si>
    <t>Altitude (m)</t>
  </si>
  <si>
    <t>Aberta em:</t>
  </si>
  <si>
    <t>PCDs DO INMET</t>
  </si>
  <si>
    <t>Localização Física das PCDs Automáticas</t>
  </si>
  <si>
    <t xml:space="preserve">Água Clara 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</si>
  <si>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</si>
  <si>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</si>
  <si>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</si>
  <si>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</si>
  <si>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</si>
  <si>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</si>
  <si>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</si>
  <si>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</si>
  <si>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</si>
  <si>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A 759</t>
  </si>
  <si>
    <t xml:space="preserve"> BR 267, km 35 - Distrito Industrial Casulo</t>
  </si>
  <si>
    <t>A702</t>
  </si>
  <si>
    <t>BR 262 – km 04 – Saída para Aquidauana (EMBRAPA)</t>
  </si>
  <si>
    <t>A742</t>
  </si>
  <si>
    <t>Rodovia BR 158 – Saída para Paranaíba (Conab)</t>
  </si>
  <si>
    <t>A730</t>
  </si>
  <si>
    <t>Rodovia MS 306 – km 96 – Saída para Cassilândia (Exército)</t>
  </si>
  <si>
    <t>A724</t>
  </si>
  <si>
    <t>Rua Cárceres, 296 – Centro (Exército) Coronel Rocha- 32311890</t>
  </si>
  <si>
    <t>A760</t>
  </si>
  <si>
    <t>Aeroporto de Costa Rica</t>
  </si>
  <si>
    <t>A720</t>
  </si>
  <si>
    <t>47° BI – BR 163 – km 729 – Vila São Paulo (Exército)</t>
  </si>
  <si>
    <t>A721</t>
  </si>
  <si>
    <t>Av. Guaicurus, n° 9000 (Exército) 67-34169490</t>
  </si>
  <si>
    <t>Itaquiraí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</si>
  <si>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</si>
  <si>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</si>
  <si>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</si>
  <si>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</si>
  <si>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</si>
  <si>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</si>
  <si>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</si>
  <si>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</si>
  <si>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A731</t>
  </si>
  <si>
    <t>Rodovia MS 460 – km 1,5 – Saída para Água Fria (Conab) Fone: 67-34541384 Elvis  Rodrigues Lima ms.ua-maracaju@conab.gov.br</t>
  </si>
  <si>
    <t>A722</t>
  </si>
  <si>
    <t>Rodovia MS 339 – km 20 – Zona Rural (Exército)</t>
  </si>
  <si>
    <t>Nhumirim (Embrapa Pantanal)</t>
  </si>
  <si>
    <t>A717</t>
  </si>
  <si>
    <t>Rua 21 de Setembro, 1880 – Fazenda Nhumirim (EMBRAPA)</t>
  </si>
  <si>
    <t>A710</t>
  </si>
  <si>
    <t>13/112006</t>
  </si>
  <si>
    <t>Av. Três Lagoas, s/n° - Jardim Jaraguá (Prefeitura)</t>
  </si>
  <si>
    <t>A703</t>
  </si>
  <si>
    <t>Av. Brasil esquina com Cardoso s/n° (Prefeitura)</t>
  </si>
  <si>
    <t>A723</t>
  </si>
  <si>
    <t>Cia de Fronteira – Rua Capitão Cantalice, 1077 (Exército)</t>
  </si>
  <si>
    <t>A732</t>
  </si>
  <si>
    <t>Rodovia BR 163 – km 541 – Zona Rural (Exército)</t>
  </si>
  <si>
    <t xml:space="preserve">Rio Brilhante </t>
  </si>
  <si>
    <t>A743</t>
  </si>
  <si>
    <t>Rodovia BR 163 – km 252 (Conab)</t>
  </si>
  <si>
    <t>A754</t>
  </si>
  <si>
    <t>1°/10/2008</t>
  </si>
  <si>
    <t xml:space="preserve"> Rodovia MS, km 162 – Saída para Maracajú (Conab) 32721371</t>
  </si>
  <si>
    <t>A751</t>
  </si>
  <si>
    <t>(Prefeitura)</t>
  </si>
  <si>
    <t>A761</t>
  </si>
  <si>
    <t>30/11/2012</t>
  </si>
  <si>
    <t>Rua da Cana, 178 - Centro</t>
  </si>
  <si>
    <t>A704</t>
  </si>
  <si>
    <t>Rua 13 de Junho, 352 – Bairro Santos Dumont (Prefeitura)</t>
  </si>
  <si>
    <t>TOTAL</t>
  </si>
  <si>
    <t xml:space="preserve">Fontes: </t>
  </si>
  <si>
    <t>http://www.inmet.gov.br/sonabra/maps/automaticas.php</t>
  </si>
  <si>
    <t>Cátia Braga</t>
  </si>
  <si>
    <t>Meteorologista/Cemtec</t>
  </si>
  <si>
    <t>Setembro/2014</t>
  </si>
  <si>
    <t>Fonte : Inmet/Seprotur/Agraer/Cemtec-MS</t>
  </si>
  <si>
    <t>*</t>
  </si>
  <si>
    <t>(*)_NID_Nenhuma Informação Disponível_Idem para damais Variáveis Meteorológicas a seguir</t>
  </si>
  <si>
    <t>SO</t>
  </si>
  <si>
    <t>S</t>
  </si>
  <si>
    <t>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</si>
</sst>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b/>
      <i/>
      <sz val="9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sz val="9"/>
      <color rgb="FFC00000"/>
      <name val="Arial"/>
      <family val="2"/>
    </font>
    <font>
      <b/>
      <sz val="10"/>
      <color rgb="FFC00000"/>
      <name val="Arial"/>
      <family val="2"/>
    </font>
    <font>
      <sz val="9"/>
      <color theme="8" tint="-0.49998474074526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color rgb="FFC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gray125"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0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2" fontId="9" fillId="1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/>
    </xf>
    <xf numFmtId="0" fontId="18" fillId="1" borderId="1" xfId="0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/>
    </xf>
    <xf numFmtId="0" fontId="15" fillId="0" borderId="0" xfId="0" applyFont="1"/>
    <xf numFmtId="1" fontId="12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5" fillId="7" borderId="1" xfId="0" applyFont="1" applyFill="1" applyBorder="1" applyAlignment="1">
      <alignment wrapText="1"/>
    </xf>
    <xf numFmtId="0" fontId="15" fillId="7" borderId="1" xfId="0" applyFont="1" applyFill="1" applyBorder="1" applyAlignment="1">
      <alignment horizontal="center" vertical="center" wrapText="1"/>
    </xf>
    <xf numFmtId="14" fontId="15" fillId="7" borderId="1" xfId="0" applyNumberFormat="1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5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5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5" fillId="7" borderId="1" xfId="0" applyFont="1" applyFill="1" applyBorder="1" applyAlignment="1">
      <alignment horizontal="left" vertical="center" wrapText="1"/>
    </xf>
    <xf numFmtId="0" fontId="15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1" fillId="7" borderId="0" xfId="2" applyFont="1" applyFill="1" applyAlignment="1" applyProtection="1"/>
    <xf numFmtId="0" fontId="0" fillId="7" borderId="0" xfId="0" applyFill="1" applyBorder="1" applyAlignment="1"/>
    <xf numFmtId="0" fontId="21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3" fillId="7" borderId="0" xfId="0" applyFont="1" applyFill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staRica_201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4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4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4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4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4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4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4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4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4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4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onora_201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ataguassu_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26.808333333333337</v>
          </cell>
          <cell r="C5">
            <v>35.799999999999997</v>
          </cell>
          <cell r="D5">
            <v>18.7</v>
          </cell>
          <cell r="E5">
            <v>52.041666666666664</v>
          </cell>
          <cell r="F5">
            <v>81</v>
          </cell>
          <cell r="G5">
            <v>28</v>
          </cell>
          <cell r="H5">
            <v>15.840000000000002</v>
          </cell>
          <cell r="I5" t="str">
            <v>SE</v>
          </cell>
          <cell r="J5">
            <v>35.64</v>
          </cell>
          <cell r="K5">
            <v>0</v>
          </cell>
        </row>
        <row r="6">
          <cell r="B6">
            <v>26.620833333333334</v>
          </cell>
          <cell r="C6">
            <v>38.299999999999997</v>
          </cell>
          <cell r="D6">
            <v>19</v>
          </cell>
          <cell r="E6">
            <v>60.625</v>
          </cell>
          <cell r="F6">
            <v>93</v>
          </cell>
          <cell r="G6">
            <v>22</v>
          </cell>
          <cell r="H6">
            <v>14.04</v>
          </cell>
          <cell r="I6" t="str">
            <v>S</v>
          </cell>
          <cell r="J6">
            <v>39.24</v>
          </cell>
          <cell r="K6">
            <v>1</v>
          </cell>
        </row>
        <row r="7">
          <cell r="B7">
            <v>25.879166666666663</v>
          </cell>
          <cell r="C7">
            <v>34.200000000000003</v>
          </cell>
          <cell r="D7">
            <v>20</v>
          </cell>
          <cell r="E7">
            <v>68.041666666666671</v>
          </cell>
          <cell r="F7">
            <v>96</v>
          </cell>
          <cell r="G7">
            <v>37</v>
          </cell>
          <cell r="H7">
            <v>15.120000000000001</v>
          </cell>
          <cell r="I7" t="str">
            <v>SE</v>
          </cell>
          <cell r="J7">
            <v>34.200000000000003</v>
          </cell>
          <cell r="K7">
            <v>0</v>
          </cell>
        </row>
        <row r="8">
          <cell r="B8">
            <v>25.425000000000008</v>
          </cell>
          <cell r="C8">
            <v>33</v>
          </cell>
          <cell r="D8">
            <v>19.600000000000001</v>
          </cell>
          <cell r="E8">
            <v>68.5</v>
          </cell>
          <cell r="F8">
            <v>99</v>
          </cell>
          <cell r="G8">
            <v>35</v>
          </cell>
          <cell r="H8">
            <v>16.2</v>
          </cell>
          <cell r="I8" t="str">
            <v>SO</v>
          </cell>
          <cell r="J8">
            <v>35.64</v>
          </cell>
          <cell r="K8">
            <v>1.4</v>
          </cell>
        </row>
        <row r="9">
          <cell r="B9">
            <v>24.787500000000005</v>
          </cell>
          <cell r="C9">
            <v>32.299999999999997</v>
          </cell>
          <cell r="D9">
            <v>17</v>
          </cell>
          <cell r="E9">
            <v>47.375</v>
          </cell>
          <cell r="F9">
            <v>71</v>
          </cell>
          <cell r="G9">
            <v>27</v>
          </cell>
          <cell r="H9">
            <v>13.68</v>
          </cell>
          <cell r="I9" t="str">
            <v>SO</v>
          </cell>
          <cell r="J9">
            <v>34.92</v>
          </cell>
          <cell r="K9">
            <v>0</v>
          </cell>
        </row>
        <row r="10">
          <cell r="B10">
            <v>25.858333333333331</v>
          </cell>
          <cell r="C10">
            <v>37</v>
          </cell>
          <cell r="D10">
            <v>16.5</v>
          </cell>
          <cell r="E10">
            <v>53.041666666666664</v>
          </cell>
          <cell r="F10">
            <v>82</v>
          </cell>
          <cell r="G10">
            <v>24</v>
          </cell>
          <cell r="H10">
            <v>16.559999999999999</v>
          </cell>
          <cell r="I10" t="str">
            <v>SE</v>
          </cell>
          <cell r="J10">
            <v>37.440000000000005</v>
          </cell>
          <cell r="K10">
            <v>3</v>
          </cell>
        </row>
        <row r="11">
          <cell r="B11">
            <v>22.391666666666666</v>
          </cell>
          <cell r="C11">
            <v>26.5</v>
          </cell>
          <cell r="D11">
            <v>19</v>
          </cell>
          <cell r="E11">
            <v>84.791666666666671</v>
          </cell>
          <cell r="F11">
            <v>98</v>
          </cell>
          <cell r="G11">
            <v>61</v>
          </cell>
          <cell r="H11">
            <v>15.120000000000001</v>
          </cell>
          <cell r="I11" t="str">
            <v>O</v>
          </cell>
          <cell r="J11">
            <v>33.840000000000003</v>
          </cell>
          <cell r="K11">
            <v>31</v>
          </cell>
        </row>
        <row r="12">
          <cell r="B12">
            <v>23.379166666666666</v>
          </cell>
          <cell r="C12">
            <v>33.5</v>
          </cell>
          <cell r="D12">
            <v>17.3</v>
          </cell>
          <cell r="E12">
            <v>73.833333333333329</v>
          </cell>
          <cell r="F12">
            <v>100</v>
          </cell>
          <cell r="G12">
            <v>26</v>
          </cell>
          <cell r="H12">
            <v>10.08</v>
          </cell>
          <cell r="I12" t="str">
            <v>O</v>
          </cell>
          <cell r="J12">
            <v>23.040000000000003</v>
          </cell>
          <cell r="K12">
            <v>0.2</v>
          </cell>
        </row>
        <row r="13">
          <cell r="B13">
            <v>25.045833333333334</v>
          </cell>
          <cell r="C13">
            <v>35.5</v>
          </cell>
          <cell r="D13">
            <v>16.3</v>
          </cell>
          <cell r="E13">
            <v>57.416666666666664</v>
          </cell>
          <cell r="F13">
            <v>97</v>
          </cell>
          <cell r="G13">
            <v>15</v>
          </cell>
          <cell r="H13">
            <v>17.64</v>
          </cell>
          <cell r="I13" t="str">
            <v>SE</v>
          </cell>
          <cell r="J13">
            <v>38.159999999999997</v>
          </cell>
          <cell r="K13">
            <v>0</v>
          </cell>
        </row>
        <row r="14">
          <cell r="B14">
            <v>25.354166666666661</v>
          </cell>
          <cell r="C14">
            <v>36.700000000000003</v>
          </cell>
          <cell r="D14">
            <v>15.1</v>
          </cell>
          <cell r="E14">
            <v>51.208333333333336</v>
          </cell>
          <cell r="F14">
            <v>93</v>
          </cell>
          <cell r="G14">
            <v>16</v>
          </cell>
          <cell r="H14">
            <v>14.76</v>
          </cell>
          <cell r="I14" t="str">
            <v>NO</v>
          </cell>
          <cell r="J14">
            <v>36.72</v>
          </cell>
          <cell r="K14">
            <v>0</v>
          </cell>
        </row>
        <row r="15">
          <cell r="B15">
            <v>26.295833333333334</v>
          </cell>
          <cell r="C15">
            <v>38.1</v>
          </cell>
          <cell r="D15">
            <v>17</v>
          </cell>
          <cell r="E15">
            <v>54.666666666666664</v>
          </cell>
          <cell r="F15">
            <v>94</v>
          </cell>
          <cell r="G15">
            <v>15</v>
          </cell>
          <cell r="H15">
            <v>9</v>
          </cell>
          <cell r="I15" t="str">
            <v>N</v>
          </cell>
          <cell r="J15">
            <v>22.68</v>
          </cell>
          <cell r="K15">
            <v>0</v>
          </cell>
        </row>
        <row r="16">
          <cell r="B16">
            <v>26.916666666666661</v>
          </cell>
          <cell r="C16">
            <v>37.799999999999997</v>
          </cell>
          <cell r="D16">
            <v>17.2</v>
          </cell>
          <cell r="E16">
            <v>50.166666666666664</v>
          </cell>
          <cell r="F16">
            <v>94</v>
          </cell>
          <cell r="G16">
            <v>10</v>
          </cell>
          <cell r="H16">
            <v>11.520000000000001</v>
          </cell>
          <cell r="I16" t="str">
            <v>NO</v>
          </cell>
          <cell r="J16">
            <v>30.96</v>
          </cell>
          <cell r="K16">
            <v>0</v>
          </cell>
        </row>
        <row r="17">
          <cell r="B17">
            <v>27.354166666666668</v>
          </cell>
          <cell r="C17">
            <v>36.9</v>
          </cell>
          <cell r="D17">
            <v>16.399999999999999</v>
          </cell>
          <cell r="E17">
            <v>34.208333333333336</v>
          </cell>
          <cell r="F17">
            <v>69</v>
          </cell>
          <cell r="G17">
            <v>12</v>
          </cell>
          <cell r="H17">
            <v>16.920000000000002</v>
          </cell>
          <cell r="I17" t="str">
            <v>O</v>
          </cell>
          <cell r="J17">
            <v>33.119999999999997</v>
          </cell>
          <cell r="K17">
            <v>0</v>
          </cell>
        </row>
        <row r="18">
          <cell r="B18">
            <v>25.816666666666666</v>
          </cell>
          <cell r="C18">
            <v>38.5</v>
          </cell>
          <cell r="D18">
            <v>14.2</v>
          </cell>
          <cell r="E18">
            <v>47.416666666666664</v>
          </cell>
          <cell r="F18">
            <v>88</v>
          </cell>
          <cell r="G18">
            <v>12</v>
          </cell>
          <cell r="H18">
            <v>11.16</v>
          </cell>
          <cell r="I18" t="str">
            <v>N</v>
          </cell>
          <cell r="J18">
            <v>23.400000000000002</v>
          </cell>
          <cell r="K18">
            <v>0</v>
          </cell>
        </row>
        <row r="19">
          <cell r="B19">
            <v>25.183333333333337</v>
          </cell>
          <cell r="C19">
            <v>29.7</v>
          </cell>
          <cell r="D19">
            <v>18.899999999999999</v>
          </cell>
          <cell r="E19">
            <v>54.875</v>
          </cell>
          <cell r="F19">
            <v>80</v>
          </cell>
          <cell r="G19">
            <v>38</v>
          </cell>
          <cell r="H19">
            <v>15.48</v>
          </cell>
          <cell r="I19" t="str">
            <v>NO</v>
          </cell>
          <cell r="J19">
            <v>37.440000000000005</v>
          </cell>
          <cell r="K19">
            <v>0</v>
          </cell>
        </row>
        <row r="20">
          <cell r="B20">
            <v>24.424999999999997</v>
          </cell>
          <cell r="C20">
            <v>32.200000000000003</v>
          </cell>
          <cell r="D20">
            <v>19</v>
          </cell>
          <cell r="E20">
            <v>55</v>
          </cell>
          <cell r="F20">
            <v>81</v>
          </cell>
          <cell r="G20">
            <v>34</v>
          </cell>
          <cell r="H20">
            <v>10.8</v>
          </cell>
          <cell r="I20" t="str">
            <v>NO</v>
          </cell>
          <cell r="J20">
            <v>21.6</v>
          </cell>
          <cell r="K20">
            <v>0</v>
          </cell>
        </row>
        <row r="21">
          <cell r="B21">
            <v>25.825000000000003</v>
          </cell>
          <cell r="C21">
            <v>37.1</v>
          </cell>
          <cell r="D21">
            <v>16.100000000000001</v>
          </cell>
          <cell r="E21">
            <v>55.458333333333336</v>
          </cell>
          <cell r="F21">
            <v>94</v>
          </cell>
          <cell r="G21">
            <v>16</v>
          </cell>
          <cell r="H21">
            <v>6.48</v>
          </cell>
          <cell r="I21" t="str">
            <v>O</v>
          </cell>
          <cell r="J21">
            <v>17.64</v>
          </cell>
          <cell r="K21">
            <v>0</v>
          </cell>
        </row>
        <row r="22">
          <cell r="B22">
            <v>28.362500000000008</v>
          </cell>
          <cell r="C22">
            <v>39.1</v>
          </cell>
          <cell r="D22">
            <v>20.8</v>
          </cell>
          <cell r="E22">
            <v>46.5</v>
          </cell>
          <cell r="F22">
            <v>73</v>
          </cell>
          <cell r="G22">
            <v>18</v>
          </cell>
          <cell r="H22">
            <v>13.32</v>
          </cell>
          <cell r="I22" t="str">
            <v>O</v>
          </cell>
          <cell r="J22">
            <v>34.56</v>
          </cell>
          <cell r="K22">
            <v>0</v>
          </cell>
        </row>
        <row r="23">
          <cell r="B23">
            <v>24.058333333333337</v>
          </cell>
          <cell r="C23">
            <v>32.799999999999997</v>
          </cell>
          <cell r="D23">
            <v>20.100000000000001</v>
          </cell>
          <cell r="E23">
            <v>71.583333333333329</v>
          </cell>
          <cell r="F23">
            <v>94</v>
          </cell>
          <cell r="G23">
            <v>38</v>
          </cell>
          <cell r="H23">
            <v>22.68</v>
          </cell>
          <cell r="I23" t="str">
            <v>N</v>
          </cell>
          <cell r="J23">
            <v>49.680000000000007</v>
          </cell>
          <cell r="K23">
            <v>22</v>
          </cell>
        </row>
        <row r="24">
          <cell r="B24">
            <v>21.549999999999997</v>
          </cell>
          <cell r="C24">
            <v>24.5</v>
          </cell>
          <cell r="D24">
            <v>20.2</v>
          </cell>
          <cell r="E24">
            <v>92.708333333333329</v>
          </cell>
          <cell r="F24">
            <v>99</v>
          </cell>
          <cell r="G24">
            <v>74</v>
          </cell>
          <cell r="H24">
            <v>8.2799999999999994</v>
          </cell>
          <cell r="I24" t="str">
            <v>S</v>
          </cell>
          <cell r="J24">
            <v>47.88</v>
          </cell>
          <cell r="K24">
            <v>25.2</v>
          </cell>
        </row>
        <row r="25">
          <cell r="B25">
            <v>23.583333333333332</v>
          </cell>
          <cell r="C25">
            <v>29.9</v>
          </cell>
          <cell r="D25">
            <v>19.2</v>
          </cell>
          <cell r="E25">
            <v>70.666666666666671</v>
          </cell>
          <cell r="F25">
            <v>100</v>
          </cell>
          <cell r="G25">
            <v>29</v>
          </cell>
          <cell r="H25">
            <v>12.24</v>
          </cell>
          <cell r="I25" t="str">
            <v>NO</v>
          </cell>
          <cell r="J25">
            <v>27</v>
          </cell>
          <cell r="K25">
            <v>1.8</v>
          </cell>
        </row>
        <row r="26">
          <cell r="B26">
            <v>22.549999999999997</v>
          </cell>
          <cell r="C26">
            <v>32.700000000000003</v>
          </cell>
          <cell r="D26">
            <v>12.8</v>
          </cell>
          <cell r="E26">
            <v>62.583333333333336</v>
          </cell>
          <cell r="F26">
            <v>99</v>
          </cell>
          <cell r="G26">
            <v>25</v>
          </cell>
          <cell r="H26">
            <v>12.24</v>
          </cell>
          <cell r="I26" t="str">
            <v>S</v>
          </cell>
          <cell r="J26">
            <v>32.4</v>
          </cell>
          <cell r="K26">
            <v>0</v>
          </cell>
        </row>
        <row r="27">
          <cell r="B27">
            <v>25.708333333333332</v>
          </cell>
          <cell r="C27">
            <v>37.1</v>
          </cell>
          <cell r="D27">
            <v>16.899999999999999</v>
          </cell>
          <cell r="E27">
            <v>51.166666666666664</v>
          </cell>
          <cell r="F27">
            <v>77</v>
          </cell>
          <cell r="G27">
            <v>23</v>
          </cell>
          <cell r="H27">
            <v>6.12</v>
          </cell>
          <cell r="I27" t="str">
            <v>O</v>
          </cell>
          <cell r="J27">
            <v>21.96</v>
          </cell>
          <cell r="K27">
            <v>0</v>
          </cell>
        </row>
        <row r="28">
          <cell r="B28">
            <v>25.000000000000011</v>
          </cell>
          <cell r="C28">
            <v>35.5</v>
          </cell>
          <cell r="D28">
            <v>19.7</v>
          </cell>
          <cell r="E28">
            <v>70.875</v>
          </cell>
          <cell r="F28">
            <v>98</v>
          </cell>
          <cell r="G28">
            <v>32</v>
          </cell>
          <cell r="H28">
            <v>15.120000000000001</v>
          </cell>
          <cell r="I28" t="str">
            <v>NE</v>
          </cell>
          <cell r="J28">
            <v>56.88</v>
          </cell>
          <cell r="K28">
            <v>24</v>
          </cell>
        </row>
        <row r="29">
          <cell r="B29">
            <v>24.5625</v>
          </cell>
          <cell r="C29">
            <v>30.7</v>
          </cell>
          <cell r="D29">
            <v>20.5</v>
          </cell>
          <cell r="E29">
            <v>80.166666666666671</v>
          </cell>
          <cell r="F29">
            <v>99</v>
          </cell>
          <cell r="G29">
            <v>52</v>
          </cell>
          <cell r="H29">
            <v>17.28</v>
          </cell>
          <cell r="I29" t="str">
            <v>SE</v>
          </cell>
          <cell r="J29">
            <v>38.159999999999997</v>
          </cell>
          <cell r="K29">
            <v>17</v>
          </cell>
        </row>
        <row r="30">
          <cell r="B30">
            <v>27.004166666666663</v>
          </cell>
          <cell r="C30">
            <v>34.6</v>
          </cell>
          <cell r="D30">
            <v>21.5</v>
          </cell>
          <cell r="E30">
            <v>67.791666666666671</v>
          </cell>
          <cell r="F30">
            <v>95</v>
          </cell>
          <cell r="G30">
            <v>35</v>
          </cell>
          <cell r="H30">
            <v>16.559999999999999</v>
          </cell>
          <cell r="I30" t="str">
            <v>NE</v>
          </cell>
          <cell r="J30">
            <v>42.480000000000004</v>
          </cell>
          <cell r="K30">
            <v>0</v>
          </cell>
        </row>
        <row r="31">
          <cell r="B31">
            <v>21.087500000000002</v>
          </cell>
          <cell r="C31">
            <v>23</v>
          </cell>
          <cell r="D31">
            <v>19.2</v>
          </cell>
          <cell r="E31">
            <v>86.333333333333329</v>
          </cell>
          <cell r="F31">
            <v>98</v>
          </cell>
          <cell r="G31">
            <v>76</v>
          </cell>
          <cell r="H31">
            <v>14.4</v>
          </cell>
          <cell r="I31" t="str">
            <v>O</v>
          </cell>
          <cell r="J31">
            <v>36.36</v>
          </cell>
          <cell r="K31">
            <v>8.7999999999999989</v>
          </cell>
        </row>
        <row r="32">
          <cell r="B32">
            <v>24.887499999999999</v>
          </cell>
          <cell r="C32">
            <v>33.6</v>
          </cell>
          <cell r="D32">
            <v>19.100000000000001</v>
          </cell>
          <cell r="E32">
            <v>76.333333333333329</v>
          </cell>
          <cell r="F32">
            <v>100</v>
          </cell>
          <cell r="G32">
            <v>37</v>
          </cell>
          <cell r="H32">
            <v>10.8</v>
          </cell>
          <cell r="I32" t="str">
            <v>SE</v>
          </cell>
          <cell r="J32">
            <v>24.12</v>
          </cell>
          <cell r="K32">
            <v>0</v>
          </cell>
        </row>
        <row r="33">
          <cell r="B33">
            <v>28.595833333333335</v>
          </cell>
          <cell r="C33">
            <v>37.799999999999997</v>
          </cell>
          <cell r="D33">
            <v>21</v>
          </cell>
          <cell r="E33">
            <v>63.666666666666664</v>
          </cell>
          <cell r="F33">
            <v>98</v>
          </cell>
          <cell r="G33">
            <v>24</v>
          </cell>
          <cell r="H33">
            <v>10.44</v>
          </cell>
          <cell r="I33" t="str">
            <v>O</v>
          </cell>
          <cell r="J33">
            <v>28.44</v>
          </cell>
          <cell r="K33">
            <v>0</v>
          </cell>
        </row>
        <row r="34">
          <cell r="B34">
            <v>27.358333333333324</v>
          </cell>
          <cell r="C34">
            <v>35.1</v>
          </cell>
          <cell r="D34">
            <v>21.2</v>
          </cell>
          <cell r="E34">
            <v>62.25</v>
          </cell>
          <cell r="F34">
            <v>82</v>
          </cell>
          <cell r="G34">
            <v>35</v>
          </cell>
          <cell r="H34">
            <v>11.16</v>
          </cell>
          <cell r="I34" t="str">
            <v>SE</v>
          </cell>
          <cell r="J34">
            <v>36.36</v>
          </cell>
          <cell r="K34">
            <v>0</v>
          </cell>
        </row>
        <row r="35">
          <cell r="I35" t="str">
            <v>O</v>
          </cell>
        </row>
      </sheetData>
      <sheetData sheetId="9">
        <row r="5">
          <cell r="B5">
            <v>27.079166666666666</v>
          </cell>
        </row>
      </sheetData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25.554166666666671</v>
          </cell>
          <cell r="C5">
            <v>34.299999999999997</v>
          </cell>
          <cell r="D5">
            <v>18.100000000000001</v>
          </cell>
          <cell r="E5">
            <v>56.583333333333336</v>
          </cell>
          <cell r="F5">
            <v>86</v>
          </cell>
          <cell r="G5">
            <v>28</v>
          </cell>
          <cell r="H5">
            <v>19.079999999999998</v>
          </cell>
          <cell r="I5" t="str">
            <v>O</v>
          </cell>
          <cell r="J5">
            <v>35.28</v>
          </cell>
          <cell r="K5">
            <v>0</v>
          </cell>
        </row>
        <row r="6">
          <cell r="B6">
            <v>26.25</v>
          </cell>
          <cell r="C6">
            <v>34.299999999999997</v>
          </cell>
          <cell r="D6">
            <v>20.2</v>
          </cell>
          <cell r="E6">
            <v>55.5</v>
          </cell>
          <cell r="F6">
            <v>77</v>
          </cell>
          <cell r="G6">
            <v>30</v>
          </cell>
          <cell r="H6">
            <v>27.36</v>
          </cell>
          <cell r="I6" t="str">
            <v>NE</v>
          </cell>
          <cell r="J6">
            <v>42.480000000000004</v>
          </cell>
          <cell r="K6">
            <v>0</v>
          </cell>
        </row>
        <row r="7">
          <cell r="B7">
            <v>23.704166666666669</v>
          </cell>
          <cell r="C7">
            <v>34.700000000000003</v>
          </cell>
          <cell r="D7">
            <v>20</v>
          </cell>
          <cell r="E7">
            <v>68.25</v>
          </cell>
          <cell r="F7">
            <v>94</v>
          </cell>
          <cell r="G7">
            <v>31</v>
          </cell>
          <cell r="H7">
            <v>32.04</v>
          </cell>
          <cell r="I7" t="str">
            <v>NE</v>
          </cell>
          <cell r="J7">
            <v>54.36</v>
          </cell>
          <cell r="K7">
            <v>3.1999999999999997</v>
          </cell>
        </row>
        <row r="8">
          <cell r="B8">
            <v>22.675000000000001</v>
          </cell>
          <cell r="C8">
            <v>32.5</v>
          </cell>
          <cell r="D8">
            <v>19</v>
          </cell>
          <cell r="E8">
            <v>76.708333333333329</v>
          </cell>
          <cell r="F8">
            <v>94</v>
          </cell>
          <cell r="G8">
            <v>38</v>
          </cell>
          <cell r="H8">
            <v>19.8</v>
          </cell>
          <cell r="I8" t="str">
            <v>NE</v>
          </cell>
          <cell r="J8">
            <v>42.84</v>
          </cell>
          <cell r="K8">
            <v>2.2000000000000002</v>
          </cell>
        </row>
        <row r="9">
          <cell r="B9">
            <v>24.529166666666669</v>
          </cell>
          <cell r="C9">
            <v>33.6</v>
          </cell>
          <cell r="D9">
            <v>16.8</v>
          </cell>
          <cell r="E9">
            <v>58.125</v>
          </cell>
          <cell r="F9">
            <v>92</v>
          </cell>
          <cell r="G9">
            <v>25</v>
          </cell>
          <cell r="H9">
            <v>20.52</v>
          </cell>
          <cell r="I9" t="str">
            <v>L</v>
          </cell>
          <cell r="J9">
            <v>34.92</v>
          </cell>
          <cell r="K9">
            <v>0</v>
          </cell>
        </row>
        <row r="10">
          <cell r="B10">
            <v>25.658333333333331</v>
          </cell>
          <cell r="C10">
            <v>34.1</v>
          </cell>
          <cell r="D10">
            <v>18.7</v>
          </cell>
          <cell r="E10">
            <v>51.041666666666664</v>
          </cell>
          <cell r="F10">
            <v>87</v>
          </cell>
          <cell r="G10">
            <v>30</v>
          </cell>
          <cell r="H10">
            <v>30.6</v>
          </cell>
          <cell r="I10" t="str">
            <v>L</v>
          </cell>
          <cell r="J10">
            <v>52.2</v>
          </cell>
          <cell r="K10">
            <v>12.399999999999999</v>
          </cell>
        </row>
        <row r="11">
          <cell r="B11">
            <v>23.104166666666661</v>
          </cell>
          <cell r="C11">
            <v>32.4</v>
          </cell>
          <cell r="D11">
            <v>19.2</v>
          </cell>
          <cell r="E11">
            <v>78.791666666666671</v>
          </cell>
          <cell r="F11">
            <v>96</v>
          </cell>
          <cell r="G11">
            <v>33</v>
          </cell>
          <cell r="H11">
            <v>29.16</v>
          </cell>
          <cell r="I11" t="str">
            <v>NE</v>
          </cell>
          <cell r="J11">
            <v>52.92</v>
          </cell>
          <cell r="K11">
            <v>19.199999999999996</v>
          </cell>
        </row>
        <row r="12">
          <cell r="B12">
            <v>23.850000000000005</v>
          </cell>
          <cell r="C12">
            <v>32.5</v>
          </cell>
          <cell r="D12">
            <v>18.100000000000001</v>
          </cell>
          <cell r="E12">
            <v>58.875</v>
          </cell>
          <cell r="F12">
            <v>96</v>
          </cell>
          <cell r="G12">
            <v>23</v>
          </cell>
          <cell r="H12">
            <v>24.48</v>
          </cell>
          <cell r="I12" t="str">
            <v>NE</v>
          </cell>
          <cell r="J12">
            <v>42.84</v>
          </cell>
          <cell r="K12">
            <v>4.2</v>
          </cell>
        </row>
        <row r="13">
          <cell r="B13">
            <v>24.420833333333334</v>
          </cell>
          <cell r="C13">
            <v>32.6</v>
          </cell>
          <cell r="D13">
            <v>17.100000000000001</v>
          </cell>
          <cell r="E13">
            <v>39.125</v>
          </cell>
          <cell r="F13">
            <v>61</v>
          </cell>
          <cell r="G13">
            <v>19</v>
          </cell>
          <cell r="H13">
            <v>28.8</v>
          </cell>
          <cell r="I13" t="str">
            <v>NE</v>
          </cell>
          <cell r="J13">
            <v>43.92</v>
          </cell>
          <cell r="K13">
            <v>0</v>
          </cell>
        </row>
        <row r="14">
          <cell r="B14">
            <v>24.670833333333331</v>
          </cell>
          <cell r="C14">
            <v>33.299999999999997</v>
          </cell>
          <cell r="D14">
            <v>17.100000000000001</v>
          </cell>
          <cell r="E14">
            <v>41.333333333333336</v>
          </cell>
          <cell r="F14">
            <v>60</v>
          </cell>
          <cell r="G14">
            <v>22</v>
          </cell>
          <cell r="H14">
            <v>23.759999999999998</v>
          </cell>
          <cell r="I14" t="str">
            <v>NE</v>
          </cell>
          <cell r="J14">
            <v>45</v>
          </cell>
          <cell r="K14">
            <v>0</v>
          </cell>
        </row>
        <row r="15">
          <cell r="B15">
            <v>25.512499999999999</v>
          </cell>
          <cell r="C15">
            <v>33.9</v>
          </cell>
          <cell r="D15">
            <v>18.2</v>
          </cell>
          <cell r="E15">
            <v>43.416666666666664</v>
          </cell>
          <cell r="F15">
            <v>68</v>
          </cell>
          <cell r="G15">
            <v>19</v>
          </cell>
          <cell r="H15">
            <v>18</v>
          </cell>
          <cell r="I15" t="str">
            <v>NE</v>
          </cell>
          <cell r="J15">
            <v>26.64</v>
          </cell>
          <cell r="K15">
            <v>0</v>
          </cell>
        </row>
        <row r="16">
          <cell r="B16">
            <v>26.104166666666661</v>
          </cell>
          <cell r="C16">
            <v>34.6</v>
          </cell>
          <cell r="D16">
            <v>18.3</v>
          </cell>
          <cell r="E16">
            <v>39.416666666666664</v>
          </cell>
          <cell r="F16">
            <v>66</v>
          </cell>
          <cell r="G16">
            <v>15</v>
          </cell>
          <cell r="H16">
            <v>26.64</v>
          </cell>
          <cell r="I16" t="str">
            <v>NE</v>
          </cell>
          <cell r="J16">
            <v>41.76</v>
          </cell>
          <cell r="K16">
            <v>0</v>
          </cell>
        </row>
        <row r="17">
          <cell r="B17">
            <v>26.466666666666665</v>
          </cell>
          <cell r="C17">
            <v>34.5</v>
          </cell>
          <cell r="D17">
            <v>18.2</v>
          </cell>
          <cell r="E17">
            <v>27.166666666666668</v>
          </cell>
          <cell r="F17">
            <v>45</v>
          </cell>
          <cell r="G17">
            <v>13</v>
          </cell>
          <cell r="H17">
            <v>21.240000000000002</v>
          </cell>
          <cell r="I17" t="str">
            <v>L</v>
          </cell>
          <cell r="J17">
            <v>37.440000000000005</v>
          </cell>
          <cell r="K17">
            <v>0</v>
          </cell>
        </row>
        <row r="18">
          <cell r="B18">
            <v>26.916666666666661</v>
          </cell>
          <cell r="C18">
            <v>35.4</v>
          </cell>
          <cell r="D18">
            <v>18.3</v>
          </cell>
          <cell r="E18">
            <v>28.291666666666668</v>
          </cell>
          <cell r="F18">
            <v>47</v>
          </cell>
          <cell r="G18">
            <v>15</v>
          </cell>
          <cell r="H18">
            <v>21.96</v>
          </cell>
          <cell r="I18" t="str">
            <v>NE</v>
          </cell>
          <cell r="J18">
            <v>39.24</v>
          </cell>
          <cell r="K18">
            <v>0</v>
          </cell>
        </row>
        <row r="19">
          <cell r="B19">
            <v>24.116666666666664</v>
          </cell>
          <cell r="C19">
            <v>29.9</v>
          </cell>
          <cell r="D19">
            <v>19.899999999999999</v>
          </cell>
          <cell r="E19">
            <v>51.291666666666664</v>
          </cell>
          <cell r="F19">
            <v>65</v>
          </cell>
          <cell r="G19">
            <v>31</v>
          </cell>
          <cell r="H19">
            <v>24.48</v>
          </cell>
          <cell r="I19" t="str">
            <v>S</v>
          </cell>
          <cell r="J19">
            <v>41.76</v>
          </cell>
          <cell r="K19">
            <v>0</v>
          </cell>
        </row>
        <row r="20">
          <cell r="B20">
            <v>22.975000000000005</v>
          </cell>
          <cell r="C20">
            <v>31</v>
          </cell>
          <cell r="D20">
            <v>15.7</v>
          </cell>
          <cell r="E20">
            <v>66.583333333333329</v>
          </cell>
          <cell r="F20">
            <v>94</v>
          </cell>
          <cell r="G20">
            <v>38</v>
          </cell>
          <cell r="H20">
            <v>14.76</v>
          </cell>
          <cell r="I20" t="str">
            <v>SE</v>
          </cell>
          <cell r="J20">
            <v>26.64</v>
          </cell>
          <cell r="K20">
            <v>0</v>
          </cell>
        </row>
        <row r="21">
          <cell r="B21">
            <v>25.854166666666661</v>
          </cell>
          <cell r="C21">
            <v>34.5</v>
          </cell>
          <cell r="D21">
            <v>18.7</v>
          </cell>
          <cell r="E21">
            <v>55.458333333333336</v>
          </cell>
          <cell r="F21">
            <v>83</v>
          </cell>
          <cell r="G21">
            <v>26</v>
          </cell>
          <cell r="H21">
            <v>21.240000000000002</v>
          </cell>
          <cell r="I21" t="str">
            <v>NE</v>
          </cell>
          <cell r="J21">
            <v>36.72</v>
          </cell>
          <cell r="K21">
            <v>0.4</v>
          </cell>
        </row>
        <row r="22">
          <cell r="B22">
            <v>26.879166666666663</v>
          </cell>
          <cell r="C22">
            <v>36.6</v>
          </cell>
          <cell r="D22">
            <v>20.5</v>
          </cell>
          <cell r="E22">
            <v>55.125</v>
          </cell>
          <cell r="F22">
            <v>87</v>
          </cell>
          <cell r="G22">
            <v>20</v>
          </cell>
          <cell r="H22">
            <v>20.16</v>
          </cell>
          <cell r="I22" t="str">
            <v>NE</v>
          </cell>
          <cell r="J22">
            <v>32.76</v>
          </cell>
          <cell r="K22">
            <v>1.2</v>
          </cell>
        </row>
        <row r="23">
          <cell r="B23">
            <v>25.766666666666666</v>
          </cell>
          <cell r="C23">
            <v>32.5</v>
          </cell>
          <cell r="D23">
            <v>21</v>
          </cell>
          <cell r="E23">
            <v>56.875</v>
          </cell>
          <cell r="F23">
            <v>76</v>
          </cell>
          <cell r="G23">
            <v>32</v>
          </cell>
          <cell r="H23">
            <v>24.12</v>
          </cell>
          <cell r="I23" t="str">
            <v>NO</v>
          </cell>
          <cell r="J23">
            <v>38.880000000000003</v>
          </cell>
          <cell r="K23">
            <v>0</v>
          </cell>
        </row>
        <row r="24">
          <cell r="B24">
            <v>22.208333333333332</v>
          </cell>
          <cell r="C24">
            <v>26.4</v>
          </cell>
          <cell r="D24">
            <v>18.399999999999999</v>
          </cell>
          <cell r="E24">
            <v>81.833333333333329</v>
          </cell>
          <cell r="F24">
            <v>99</v>
          </cell>
          <cell r="G24">
            <v>57</v>
          </cell>
          <cell r="H24">
            <v>24.840000000000003</v>
          </cell>
          <cell r="I24" t="str">
            <v>NE</v>
          </cell>
          <cell r="J24">
            <v>41.76</v>
          </cell>
          <cell r="K24">
            <v>41.400000000000006</v>
          </cell>
        </row>
        <row r="25">
          <cell r="B25">
            <v>20.633333333333336</v>
          </cell>
          <cell r="C25">
            <v>25.9</v>
          </cell>
          <cell r="D25">
            <v>17.100000000000001</v>
          </cell>
          <cell r="E25">
            <v>85.125</v>
          </cell>
          <cell r="F25">
            <v>99</v>
          </cell>
          <cell r="G25">
            <v>57</v>
          </cell>
          <cell r="H25">
            <v>20.52</v>
          </cell>
          <cell r="I25" t="str">
            <v>S</v>
          </cell>
          <cell r="J25">
            <v>34.200000000000003</v>
          </cell>
          <cell r="K25">
            <v>11.399999999999999</v>
          </cell>
        </row>
        <row r="26">
          <cell r="B26">
            <v>23.095833333333335</v>
          </cell>
          <cell r="C26">
            <v>32.299999999999997</v>
          </cell>
          <cell r="D26">
            <v>15.8</v>
          </cell>
          <cell r="E26">
            <v>61.875</v>
          </cell>
          <cell r="F26">
            <v>88</v>
          </cell>
          <cell r="G26">
            <v>31</v>
          </cell>
          <cell r="H26">
            <v>20.16</v>
          </cell>
          <cell r="I26" t="str">
            <v>L</v>
          </cell>
          <cell r="J26">
            <v>33.119999999999997</v>
          </cell>
          <cell r="K26">
            <v>0</v>
          </cell>
        </row>
        <row r="27">
          <cell r="B27">
            <v>26.308333333333334</v>
          </cell>
          <cell r="C27">
            <v>34.799999999999997</v>
          </cell>
          <cell r="D27">
            <v>20.2</v>
          </cell>
          <cell r="E27">
            <v>51.5</v>
          </cell>
          <cell r="F27">
            <v>75</v>
          </cell>
          <cell r="G27">
            <v>26</v>
          </cell>
          <cell r="H27">
            <v>20.52</v>
          </cell>
          <cell r="I27" t="str">
            <v>NE</v>
          </cell>
          <cell r="J27">
            <v>39.96</v>
          </cell>
          <cell r="K27">
            <v>0</v>
          </cell>
        </row>
        <row r="28">
          <cell r="B28">
            <v>24.462499999999995</v>
          </cell>
          <cell r="C28">
            <v>29.9</v>
          </cell>
          <cell r="D28">
            <v>20.2</v>
          </cell>
          <cell r="E28">
            <v>64.791666666666671</v>
          </cell>
          <cell r="F28">
            <v>85</v>
          </cell>
          <cell r="G28">
            <v>47</v>
          </cell>
          <cell r="H28">
            <v>32.4</v>
          </cell>
          <cell r="I28" t="str">
            <v>NE</v>
          </cell>
          <cell r="J28">
            <v>47.519999999999996</v>
          </cell>
          <cell r="K28">
            <v>0</v>
          </cell>
        </row>
        <row r="29">
          <cell r="B29">
            <v>22.874999999999996</v>
          </cell>
          <cell r="C29">
            <v>30</v>
          </cell>
          <cell r="D29">
            <v>19.7</v>
          </cell>
          <cell r="E29">
            <v>81.166666666666671</v>
          </cell>
          <cell r="F29">
            <v>98</v>
          </cell>
          <cell r="G29">
            <v>46</v>
          </cell>
          <cell r="H29">
            <v>23.400000000000002</v>
          </cell>
          <cell r="I29" t="str">
            <v>NE</v>
          </cell>
          <cell r="J29">
            <v>34.200000000000003</v>
          </cell>
          <cell r="K29">
            <v>1.4</v>
          </cell>
        </row>
        <row r="30">
          <cell r="B30">
            <v>24.850000000000005</v>
          </cell>
          <cell r="C30">
            <v>32.799999999999997</v>
          </cell>
          <cell r="D30">
            <v>19</v>
          </cell>
          <cell r="E30">
            <v>69.875</v>
          </cell>
          <cell r="F30">
            <v>92</v>
          </cell>
          <cell r="G30">
            <v>36</v>
          </cell>
          <cell r="H30">
            <v>22.68</v>
          </cell>
          <cell r="I30" t="str">
            <v>N</v>
          </cell>
          <cell r="J30">
            <v>37.080000000000005</v>
          </cell>
          <cell r="K30">
            <v>0</v>
          </cell>
        </row>
        <row r="31">
          <cell r="B31">
            <v>23.879166666666666</v>
          </cell>
          <cell r="C31">
            <v>33.1</v>
          </cell>
          <cell r="D31">
            <v>20</v>
          </cell>
          <cell r="E31">
            <v>76.708333333333329</v>
          </cell>
          <cell r="F31">
            <v>96</v>
          </cell>
          <cell r="G31">
            <v>36</v>
          </cell>
          <cell r="H31">
            <v>28.8</v>
          </cell>
          <cell r="I31" t="str">
            <v>NE</v>
          </cell>
          <cell r="J31">
            <v>55.800000000000004</v>
          </cell>
          <cell r="K31">
            <v>0</v>
          </cell>
        </row>
        <row r="32">
          <cell r="B32">
            <v>24.624999999999996</v>
          </cell>
          <cell r="C32">
            <v>32.799999999999997</v>
          </cell>
          <cell r="D32">
            <v>19.5</v>
          </cell>
          <cell r="E32">
            <v>70.333333333333329</v>
          </cell>
          <cell r="F32">
            <v>95</v>
          </cell>
          <cell r="G32">
            <v>34</v>
          </cell>
          <cell r="H32">
            <v>22.68</v>
          </cell>
          <cell r="I32" t="str">
            <v>NE</v>
          </cell>
          <cell r="J32">
            <v>39.6</v>
          </cell>
          <cell r="K32">
            <v>0</v>
          </cell>
        </row>
        <row r="33">
          <cell r="B33">
            <v>26.575000000000003</v>
          </cell>
          <cell r="C33">
            <v>34.4</v>
          </cell>
          <cell r="D33">
            <v>20.6</v>
          </cell>
          <cell r="E33">
            <v>62.666666666666664</v>
          </cell>
          <cell r="F33">
            <v>90</v>
          </cell>
          <cell r="G33">
            <v>28</v>
          </cell>
          <cell r="H33">
            <v>39.24</v>
          </cell>
          <cell r="I33" t="str">
            <v>NE</v>
          </cell>
          <cell r="J33">
            <v>72.72</v>
          </cell>
          <cell r="K33">
            <v>0</v>
          </cell>
        </row>
        <row r="34">
          <cell r="B34">
            <v>24.229166666666668</v>
          </cell>
          <cell r="C34">
            <v>32.200000000000003</v>
          </cell>
          <cell r="D34">
            <v>19.7</v>
          </cell>
          <cell r="E34">
            <v>76.625</v>
          </cell>
          <cell r="F34">
            <v>96</v>
          </cell>
          <cell r="G34">
            <v>41</v>
          </cell>
          <cell r="H34">
            <v>20.88</v>
          </cell>
          <cell r="I34" t="str">
            <v>NE</v>
          </cell>
          <cell r="J34">
            <v>68.400000000000006</v>
          </cell>
          <cell r="K34">
            <v>5.3999999999999995</v>
          </cell>
        </row>
        <row r="35">
          <cell r="I35" t="str">
            <v>NE</v>
          </cell>
        </row>
      </sheetData>
      <sheetData sheetId="9">
        <row r="5">
          <cell r="B5">
            <v>25.733333333333331</v>
          </cell>
        </row>
      </sheetData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26.625</v>
          </cell>
          <cell r="C5">
            <v>36.6</v>
          </cell>
          <cell r="D5">
            <v>19.399999999999999</v>
          </cell>
          <cell r="E5">
            <v>65.833333333333329</v>
          </cell>
          <cell r="F5">
            <v>93</v>
          </cell>
          <cell r="G5">
            <v>29</v>
          </cell>
          <cell r="H5">
            <v>11.520000000000001</v>
          </cell>
          <cell r="I5" t="str">
            <v>SE</v>
          </cell>
          <cell r="J5">
            <v>32.76</v>
          </cell>
          <cell r="K5">
            <v>0</v>
          </cell>
        </row>
        <row r="6">
          <cell r="B6">
            <v>26.983333333333331</v>
          </cell>
          <cell r="C6">
            <v>36.6</v>
          </cell>
          <cell r="D6">
            <v>19.8</v>
          </cell>
          <cell r="E6">
            <v>65.708333333333329</v>
          </cell>
          <cell r="F6">
            <v>93</v>
          </cell>
          <cell r="G6">
            <v>31</v>
          </cell>
          <cell r="H6">
            <v>17.28</v>
          </cell>
          <cell r="I6" t="str">
            <v>NO</v>
          </cell>
          <cell r="J6">
            <v>33.480000000000004</v>
          </cell>
          <cell r="K6">
            <v>0</v>
          </cell>
        </row>
        <row r="7">
          <cell r="B7">
            <v>27.191666666666666</v>
          </cell>
          <cell r="C7">
            <v>37.700000000000003</v>
          </cell>
          <cell r="D7">
            <v>20.7</v>
          </cell>
          <cell r="E7">
            <v>67.291666666666671</v>
          </cell>
          <cell r="F7">
            <v>93</v>
          </cell>
          <cell r="G7">
            <v>27</v>
          </cell>
          <cell r="H7">
            <v>23.759999999999998</v>
          </cell>
          <cell r="I7" t="str">
            <v>SE</v>
          </cell>
          <cell r="J7">
            <v>50.04</v>
          </cell>
          <cell r="K7">
            <v>0.4</v>
          </cell>
        </row>
        <row r="8">
          <cell r="B8">
            <v>25.824999999999999</v>
          </cell>
          <cell r="C8">
            <v>33.299999999999997</v>
          </cell>
          <cell r="D8">
            <v>20.399999999999999</v>
          </cell>
          <cell r="E8">
            <v>66.291666666666671</v>
          </cell>
          <cell r="F8">
            <v>88</v>
          </cell>
          <cell r="G8">
            <v>38</v>
          </cell>
          <cell r="H8">
            <v>14.76</v>
          </cell>
          <cell r="I8" t="str">
            <v>NO</v>
          </cell>
          <cell r="J8">
            <v>41.4</v>
          </cell>
          <cell r="K8">
            <v>0</v>
          </cell>
        </row>
        <row r="9">
          <cell r="B9">
            <v>26.383333333333336</v>
          </cell>
          <cell r="C9">
            <v>35.700000000000003</v>
          </cell>
          <cell r="D9">
            <v>19.899999999999999</v>
          </cell>
          <cell r="E9">
            <v>61.958333333333336</v>
          </cell>
          <cell r="F9">
            <v>90</v>
          </cell>
          <cell r="G9">
            <v>29</v>
          </cell>
          <cell r="H9">
            <v>10.8</v>
          </cell>
          <cell r="I9" t="str">
            <v>SE</v>
          </cell>
          <cell r="J9">
            <v>29.16</v>
          </cell>
          <cell r="K9">
            <v>0</v>
          </cell>
        </row>
        <row r="10">
          <cell r="B10">
            <v>27.016666666666666</v>
          </cell>
          <cell r="C10">
            <v>37</v>
          </cell>
          <cell r="D10">
            <v>19.5</v>
          </cell>
          <cell r="E10">
            <v>56.958333333333336</v>
          </cell>
          <cell r="F10">
            <v>83</v>
          </cell>
          <cell r="G10">
            <v>29</v>
          </cell>
          <cell r="H10">
            <v>13.32</v>
          </cell>
          <cell r="I10" t="str">
            <v>SE</v>
          </cell>
          <cell r="J10">
            <v>36.36</v>
          </cell>
          <cell r="K10">
            <v>0.8</v>
          </cell>
        </row>
        <row r="11">
          <cell r="B11">
            <v>25.462500000000002</v>
          </cell>
          <cell r="C11">
            <v>35.4</v>
          </cell>
          <cell r="D11">
            <v>20</v>
          </cell>
          <cell r="E11">
            <v>71.291666666666671</v>
          </cell>
          <cell r="F11">
            <v>92</v>
          </cell>
          <cell r="G11">
            <v>32</v>
          </cell>
          <cell r="H11">
            <v>15.120000000000001</v>
          </cell>
          <cell r="I11" t="str">
            <v>SO</v>
          </cell>
          <cell r="J11">
            <v>42.12</v>
          </cell>
          <cell r="K11">
            <v>2.8</v>
          </cell>
        </row>
        <row r="12">
          <cell r="B12">
            <v>26.012500000000003</v>
          </cell>
          <cell r="C12">
            <v>35.4</v>
          </cell>
          <cell r="D12">
            <v>19.8</v>
          </cell>
          <cell r="E12">
            <v>65.208333333333329</v>
          </cell>
          <cell r="F12">
            <v>94</v>
          </cell>
          <cell r="G12">
            <v>25</v>
          </cell>
          <cell r="H12">
            <v>11.520000000000001</v>
          </cell>
          <cell r="I12" t="str">
            <v>L</v>
          </cell>
          <cell r="J12">
            <v>32.76</v>
          </cell>
          <cell r="K12">
            <v>0.2</v>
          </cell>
        </row>
        <row r="13">
          <cell r="B13">
            <v>26.233333333333334</v>
          </cell>
          <cell r="C13">
            <v>36.700000000000003</v>
          </cell>
          <cell r="D13">
            <v>17.5</v>
          </cell>
          <cell r="E13">
            <v>54.041666666666664</v>
          </cell>
          <cell r="F13">
            <v>91</v>
          </cell>
          <cell r="G13">
            <v>16</v>
          </cell>
          <cell r="H13">
            <v>14.4</v>
          </cell>
          <cell r="I13" t="str">
            <v>SE</v>
          </cell>
          <cell r="J13">
            <v>36</v>
          </cell>
          <cell r="K13">
            <v>0</v>
          </cell>
        </row>
        <row r="14">
          <cell r="B14">
            <v>25.037499999999998</v>
          </cell>
          <cell r="C14">
            <v>37.700000000000003</v>
          </cell>
          <cell r="D14">
            <v>14.9</v>
          </cell>
          <cell r="E14">
            <v>55.416666666666664</v>
          </cell>
          <cell r="F14">
            <v>93</v>
          </cell>
          <cell r="G14">
            <v>17</v>
          </cell>
          <cell r="H14">
            <v>20.52</v>
          </cell>
          <cell r="I14" t="str">
            <v>NO</v>
          </cell>
          <cell r="J14">
            <v>47.16</v>
          </cell>
          <cell r="K14">
            <v>0</v>
          </cell>
        </row>
        <row r="15">
          <cell r="B15">
            <v>26.575000000000003</v>
          </cell>
          <cell r="C15">
            <v>37.700000000000003</v>
          </cell>
          <cell r="D15">
            <v>17.899999999999999</v>
          </cell>
          <cell r="E15">
            <v>55.125</v>
          </cell>
          <cell r="F15">
            <v>91</v>
          </cell>
          <cell r="G15">
            <v>19</v>
          </cell>
          <cell r="H15">
            <v>8.2799999999999994</v>
          </cell>
          <cell r="I15" t="str">
            <v>SE</v>
          </cell>
          <cell r="J15">
            <v>19.079999999999998</v>
          </cell>
          <cell r="K15">
            <v>0</v>
          </cell>
        </row>
        <row r="16">
          <cell r="B16">
            <v>28.162500000000005</v>
          </cell>
          <cell r="C16">
            <v>38.6</v>
          </cell>
          <cell r="D16">
            <v>19.5</v>
          </cell>
          <cell r="E16">
            <v>51.958333333333336</v>
          </cell>
          <cell r="F16">
            <v>89</v>
          </cell>
          <cell r="G16">
            <v>15</v>
          </cell>
          <cell r="H16">
            <v>10.08</v>
          </cell>
          <cell r="I16" t="str">
            <v>L</v>
          </cell>
          <cell r="J16">
            <v>30.240000000000002</v>
          </cell>
          <cell r="K16">
            <v>0</v>
          </cell>
        </row>
        <row r="17">
          <cell r="B17">
            <v>27.824999999999999</v>
          </cell>
          <cell r="C17">
            <v>38.799999999999997</v>
          </cell>
          <cell r="D17">
            <v>18.100000000000001</v>
          </cell>
          <cell r="E17">
            <v>44.291666666666664</v>
          </cell>
          <cell r="F17">
            <v>84</v>
          </cell>
          <cell r="G17">
            <v>13</v>
          </cell>
          <cell r="H17">
            <v>7.5600000000000005</v>
          </cell>
          <cell r="I17" t="str">
            <v>SE</v>
          </cell>
          <cell r="J17">
            <v>25.2</v>
          </cell>
          <cell r="K17">
            <v>0</v>
          </cell>
        </row>
        <row r="18">
          <cell r="B18">
            <v>26.825000000000003</v>
          </cell>
          <cell r="C18">
            <v>39.4</v>
          </cell>
          <cell r="D18">
            <v>15.9</v>
          </cell>
          <cell r="E18">
            <v>47.958333333333336</v>
          </cell>
          <cell r="F18">
            <v>87</v>
          </cell>
          <cell r="G18">
            <v>14</v>
          </cell>
          <cell r="H18">
            <v>21.96</v>
          </cell>
          <cell r="I18" t="str">
            <v>NO</v>
          </cell>
          <cell r="J18">
            <v>38.880000000000003</v>
          </cell>
          <cell r="K18">
            <v>0</v>
          </cell>
        </row>
        <row r="19">
          <cell r="B19">
            <v>26.291666666666668</v>
          </cell>
          <cell r="C19">
            <v>31.1</v>
          </cell>
          <cell r="D19">
            <v>21.8</v>
          </cell>
          <cell r="E19">
            <v>57.416666666666664</v>
          </cell>
          <cell r="F19">
            <v>80</v>
          </cell>
          <cell r="G19">
            <v>43</v>
          </cell>
          <cell r="H19">
            <v>11.16</v>
          </cell>
          <cell r="I19" t="str">
            <v>SE</v>
          </cell>
          <cell r="J19">
            <v>23.759999999999998</v>
          </cell>
          <cell r="K19">
            <v>0.2</v>
          </cell>
        </row>
        <row r="20">
          <cell r="B20">
            <v>25.525000000000006</v>
          </cell>
          <cell r="C20">
            <v>34.1</v>
          </cell>
          <cell r="D20">
            <v>18.7</v>
          </cell>
          <cell r="E20">
            <v>65.625</v>
          </cell>
          <cell r="F20">
            <v>94</v>
          </cell>
          <cell r="G20">
            <v>34</v>
          </cell>
          <cell r="H20">
            <v>12.24</v>
          </cell>
          <cell r="I20" t="str">
            <v>SO</v>
          </cell>
          <cell r="J20">
            <v>24.48</v>
          </cell>
          <cell r="K20">
            <v>0</v>
          </cell>
        </row>
        <row r="21">
          <cell r="B21">
            <v>27.104166666666661</v>
          </cell>
          <cell r="C21">
            <v>37.1</v>
          </cell>
          <cell r="D21">
            <v>19.7</v>
          </cell>
          <cell r="E21">
            <v>60.5</v>
          </cell>
          <cell r="F21">
            <v>91</v>
          </cell>
          <cell r="G21">
            <v>22</v>
          </cell>
          <cell r="H21">
            <v>11.879999999999999</v>
          </cell>
          <cell r="I21" t="str">
            <v>SE</v>
          </cell>
          <cell r="J21">
            <v>22.68</v>
          </cell>
          <cell r="K21">
            <v>0</v>
          </cell>
        </row>
        <row r="22">
          <cell r="C22">
            <v>37.6</v>
          </cell>
          <cell r="D22">
            <v>21</v>
          </cell>
          <cell r="E22">
            <v>61.125</v>
          </cell>
          <cell r="F22">
            <v>91</v>
          </cell>
          <cell r="G22">
            <v>26</v>
          </cell>
          <cell r="H22">
            <v>15.120000000000001</v>
          </cell>
          <cell r="I22" t="str">
            <v>N</v>
          </cell>
          <cell r="J22">
            <v>58.32</v>
          </cell>
          <cell r="K22">
            <v>18</v>
          </cell>
        </row>
        <row r="23">
          <cell r="B23">
            <v>28.325000000000003</v>
          </cell>
          <cell r="C23">
            <v>36</v>
          </cell>
          <cell r="D23">
            <v>22.1</v>
          </cell>
          <cell r="E23">
            <v>63.958333333333336</v>
          </cell>
          <cell r="F23">
            <v>93</v>
          </cell>
          <cell r="G23">
            <v>33</v>
          </cell>
          <cell r="H23">
            <v>15.120000000000001</v>
          </cell>
          <cell r="I23" t="str">
            <v>NO</v>
          </cell>
          <cell r="J23">
            <v>36.72</v>
          </cell>
          <cell r="K23">
            <v>0</v>
          </cell>
        </row>
        <row r="24">
          <cell r="B24">
            <v>26.095833333333335</v>
          </cell>
          <cell r="C24">
            <v>31.5</v>
          </cell>
          <cell r="D24">
            <v>22.2</v>
          </cell>
          <cell r="E24">
            <v>72.708333333333329</v>
          </cell>
          <cell r="F24">
            <v>91</v>
          </cell>
          <cell r="G24">
            <v>50</v>
          </cell>
          <cell r="H24">
            <v>23.040000000000003</v>
          </cell>
          <cell r="I24" t="str">
            <v>NE</v>
          </cell>
          <cell r="J24">
            <v>61.2</v>
          </cell>
          <cell r="K24">
            <v>9.2000000000000011</v>
          </cell>
        </row>
        <row r="25">
          <cell r="B25">
            <v>24.908333333333335</v>
          </cell>
          <cell r="C25">
            <v>31.4</v>
          </cell>
          <cell r="D25">
            <v>20.9</v>
          </cell>
          <cell r="E25">
            <v>69.583333333333329</v>
          </cell>
          <cell r="F25">
            <v>93</v>
          </cell>
          <cell r="G25">
            <v>33</v>
          </cell>
          <cell r="H25">
            <v>7.5600000000000005</v>
          </cell>
          <cell r="I25" t="str">
            <v>S</v>
          </cell>
          <cell r="J25">
            <v>21.6</v>
          </cell>
          <cell r="K25">
            <v>0</v>
          </cell>
        </row>
        <row r="26">
          <cell r="B26">
            <v>24.6875</v>
          </cell>
          <cell r="C26">
            <v>33.799999999999997</v>
          </cell>
          <cell r="D26">
            <v>16.7</v>
          </cell>
          <cell r="E26">
            <v>58.041666666666664</v>
          </cell>
          <cell r="F26">
            <v>88</v>
          </cell>
          <cell r="G26">
            <v>31</v>
          </cell>
          <cell r="H26">
            <v>11.16</v>
          </cell>
          <cell r="I26" t="str">
            <v>SE</v>
          </cell>
          <cell r="J26">
            <v>29.16</v>
          </cell>
          <cell r="K26">
            <v>0</v>
          </cell>
        </row>
        <row r="27">
          <cell r="B27">
            <v>27.104166666666671</v>
          </cell>
          <cell r="C27">
            <v>36.9</v>
          </cell>
          <cell r="D27">
            <v>19.100000000000001</v>
          </cell>
          <cell r="E27">
            <v>60.916666666666664</v>
          </cell>
          <cell r="F27">
            <v>89</v>
          </cell>
          <cell r="G27">
            <v>27</v>
          </cell>
          <cell r="H27">
            <v>5.7600000000000007</v>
          </cell>
          <cell r="I27" t="str">
            <v>SE</v>
          </cell>
          <cell r="J27">
            <v>24.48</v>
          </cell>
          <cell r="K27">
            <v>0</v>
          </cell>
        </row>
        <row r="28">
          <cell r="B28">
            <v>26.254166666666674</v>
          </cell>
          <cell r="C28">
            <v>34.1</v>
          </cell>
          <cell r="D28">
            <v>21.4</v>
          </cell>
          <cell r="E28">
            <v>70.875</v>
          </cell>
          <cell r="F28">
            <v>91</v>
          </cell>
          <cell r="G28">
            <v>39</v>
          </cell>
          <cell r="H28">
            <v>12.24</v>
          </cell>
          <cell r="I28" t="str">
            <v>NO</v>
          </cell>
          <cell r="J28">
            <v>41.76</v>
          </cell>
          <cell r="K28">
            <v>0.2</v>
          </cell>
        </row>
        <row r="29">
          <cell r="B29">
            <v>25.920833333333334</v>
          </cell>
          <cell r="C29">
            <v>33.1</v>
          </cell>
          <cell r="D29">
            <v>21.9</v>
          </cell>
          <cell r="E29">
            <v>78</v>
          </cell>
          <cell r="F29">
            <v>93</v>
          </cell>
          <cell r="G29">
            <v>44</v>
          </cell>
          <cell r="H29">
            <v>7.2</v>
          </cell>
          <cell r="I29" t="str">
            <v>SE</v>
          </cell>
          <cell r="J29">
            <v>36</v>
          </cell>
          <cell r="K29">
            <v>7.6000000000000005</v>
          </cell>
        </row>
        <row r="30">
          <cell r="B30">
            <v>27.804166666666671</v>
          </cell>
          <cell r="C30">
            <v>35.700000000000003</v>
          </cell>
          <cell r="D30">
            <v>20.9</v>
          </cell>
          <cell r="E30">
            <v>63.5</v>
          </cell>
          <cell r="F30">
            <v>92</v>
          </cell>
          <cell r="G30">
            <v>30</v>
          </cell>
          <cell r="H30">
            <v>15.840000000000002</v>
          </cell>
          <cell r="I30" t="str">
            <v>NO</v>
          </cell>
          <cell r="J30">
            <v>38.159999999999997</v>
          </cell>
          <cell r="K30">
            <v>0</v>
          </cell>
        </row>
        <row r="31">
          <cell r="B31">
            <v>27.562499999999996</v>
          </cell>
          <cell r="C31">
            <v>36</v>
          </cell>
          <cell r="D31">
            <v>22.4</v>
          </cell>
          <cell r="E31">
            <v>66.75</v>
          </cell>
          <cell r="F31">
            <v>89</v>
          </cell>
          <cell r="G31">
            <v>34</v>
          </cell>
          <cell r="H31">
            <v>12.96</v>
          </cell>
          <cell r="I31" t="str">
            <v>O</v>
          </cell>
          <cell r="J31">
            <v>33.480000000000004</v>
          </cell>
          <cell r="K31">
            <v>0</v>
          </cell>
        </row>
        <row r="32">
          <cell r="B32">
            <v>26.716666666666665</v>
          </cell>
          <cell r="C32">
            <v>36.6</v>
          </cell>
          <cell r="D32">
            <v>20.100000000000001</v>
          </cell>
          <cell r="E32">
            <v>67.583333333333329</v>
          </cell>
          <cell r="F32">
            <v>92</v>
          </cell>
          <cell r="G32">
            <v>30</v>
          </cell>
          <cell r="H32">
            <v>10.44</v>
          </cell>
          <cell r="I32" t="str">
            <v>SE</v>
          </cell>
          <cell r="J32">
            <v>29.16</v>
          </cell>
          <cell r="K32">
            <v>0</v>
          </cell>
        </row>
        <row r="33">
          <cell r="B33">
            <v>28.633333333333329</v>
          </cell>
          <cell r="C33">
            <v>37.5</v>
          </cell>
          <cell r="D33">
            <v>21</v>
          </cell>
          <cell r="E33">
            <v>63.708333333333336</v>
          </cell>
          <cell r="F33">
            <v>94</v>
          </cell>
          <cell r="G33">
            <v>30</v>
          </cell>
          <cell r="H33">
            <v>17.64</v>
          </cell>
          <cell r="I33" t="str">
            <v>NO</v>
          </cell>
          <cell r="J33">
            <v>35.64</v>
          </cell>
          <cell r="K33">
            <v>0</v>
          </cell>
        </row>
        <row r="34">
          <cell r="B34">
            <v>29.55416666666666</v>
          </cell>
          <cell r="C34">
            <v>38.200000000000003</v>
          </cell>
          <cell r="D34">
            <v>22.3</v>
          </cell>
          <cell r="E34">
            <v>56.541666666666664</v>
          </cell>
          <cell r="F34">
            <v>87</v>
          </cell>
          <cell r="G34">
            <v>27</v>
          </cell>
          <cell r="H34">
            <v>16.2</v>
          </cell>
          <cell r="I34" t="str">
            <v>NO</v>
          </cell>
          <cell r="J34">
            <v>36.36</v>
          </cell>
          <cell r="K34">
            <v>0</v>
          </cell>
        </row>
        <row r="35">
          <cell r="I35" t="str">
            <v>SE</v>
          </cell>
        </row>
      </sheetData>
      <sheetData sheetId="9">
        <row r="5">
          <cell r="B5">
            <v>28.5625</v>
          </cell>
        </row>
      </sheetData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Setembro-embrapa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B5">
            <v>23.987499999999997</v>
          </cell>
          <cell r="C5">
            <v>33.5</v>
          </cell>
          <cell r="D5">
            <v>18.3</v>
          </cell>
          <cell r="E5">
            <v>71.541666666666671</v>
          </cell>
          <cell r="F5">
            <v>95</v>
          </cell>
          <cell r="G5">
            <v>35</v>
          </cell>
          <cell r="H5">
            <v>16.920000000000002</v>
          </cell>
          <cell r="I5" t="str">
            <v>N</v>
          </cell>
          <cell r="J5">
            <v>34.92</v>
          </cell>
          <cell r="K5">
            <v>1</v>
          </cell>
        </row>
        <row r="6">
          <cell r="B6">
            <v>27.483333333333334</v>
          </cell>
          <cell r="C6">
            <v>34.5</v>
          </cell>
          <cell r="D6">
            <v>21.1</v>
          </cell>
          <cell r="E6">
            <v>58.375</v>
          </cell>
          <cell r="F6">
            <v>81</v>
          </cell>
          <cell r="G6">
            <v>37</v>
          </cell>
          <cell r="H6">
            <v>27</v>
          </cell>
          <cell r="I6" t="str">
            <v>NE</v>
          </cell>
          <cell r="J6">
            <v>56.88</v>
          </cell>
          <cell r="K6">
            <v>0</v>
          </cell>
        </row>
        <row r="7">
          <cell r="B7">
            <v>25.8125</v>
          </cell>
          <cell r="C7">
            <v>34.5</v>
          </cell>
          <cell r="D7">
            <v>21.3</v>
          </cell>
          <cell r="E7">
            <v>67</v>
          </cell>
          <cell r="F7">
            <v>87</v>
          </cell>
          <cell r="G7">
            <v>38</v>
          </cell>
          <cell r="H7">
            <v>18.36</v>
          </cell>
          <cell r="I7" t="str">
            <v>N</v>
          </cell>
          <cell r="J7">
            <v>41.4</v>
          </cell>
          <cell r="K7">
            <v>0.2</v>
          </cell>
        </row>
        <row r="8">
          <cell r="B8">
            <v>24.529166666666665</v>
          </cell>
          <cell r="C8">
            <v>30.7</v>
          </cell>
          <cell r="D8">
            <v>19.100000000000001</v>
          </cell>
          <cell r="E8">
            <v>68.583333333333329</v>
          </cell>
          <cell r="F8">
            <v>87</v>
          </cell>
          <cell r="G8">
            <v>47</v>
          </cell>
          <cell r="H8">
            <v>20.16</v>
          </cell>
          <cell r="I8" t="str">
            <v>L</v>
          </cell>
          <cell r="J8">
            <v>41.4</v>
          </cell>
          <cell r="K8">
            <v>0.4</v>
          </cell>
        </row>
        <row r="9">
          <cell r="B9">
            <v>22.345833333333335</v>
          </cell>
          <cell r="C9">
            <v>28.6</v>
          </cell>
          <cell r="D9">
            <v>16.100000000000001</v>
          </cell>
          <cell r="E9">
            <v>58.833333333333336</v>
          </cell>
          <cell r="F9">
            <v>76</v>
          </cell>
          <cell r="G9">
            <v>41</v>
          </cell>
          <cell r="H9">
            <v>18.720000000000002</v>
          </cell>
          <cell r="I9" t="str">
            <v>L</v>
          </cell>
          <cell r="J9">
            <v>41.76</v>
          </cell>
          <cell r="K9">
            <v>0</v>
          </cell>
        </row>
        <row r="10">
          <cell r="B10">
            <v>25.466666666666669</v>
          </cell>
          <cell r="C10">
            <v>34.9</v>
          </cell>
          <cell r="D10">
            <v>18.399999999999999</v>
          </cell>
          <cell r="E10">
            <v>49.5</v>
          </cell>
          <cell r="F10">
            <v>70</v>
          </cell>
          <cell r="G10">
            <v>28</v>
          </cell>
          <cell r="H10">
            <v>18.36</v>
          </cell>
          <cell r="I10" t="str">
            <v>NE</v>
          </cell>
          <cell r="J10">
            <v>41.4</v>
          </cell>
          <cell r="K10">
            <v>0</v>
          </cell>
        </row>
        <row r="11">
          <cell r="B11">
            <v>21.4375</v>
          </cell>
          <cell r="C11">
            <v>29.5</v>
          </cell>
          <cell r="D11">
            <v>17.7</v>
          </cell>
          <cell r="E11">
            <v>81.208333333333329</v>
          </cell>
          <cell r="F11">
            <v>95</v>
          </cell>
          <cell r="G11">
            <v>42</v>
          </cell>
          <cell r="H11">
            <v>22.68</v>
          </cell>
          <cell r="I11" t="str">
            <v>SE</v>
          </cell>
          <cell r="J11">
            <v>44.28</v>
          </cell>
          <cell r="K11">
            <v>0.60000000000000009</v>
          </cell>
        </row>
        <row r="12">
          <cell r="B12">
            <v>21.750000000000004</v>
          </cell>
          <cell r="C12">
            <v>30.4</v>
          </cell>
          <cell r="D12">
            <v>16.600000000000001</v>
          </cell>
          <cell r="E12">
            <v>76.875</v>
          </cell>
          <cell r="F12">
            <v>97</v>
          </cell>
          <cell r="G12">
            <v>37</v>
          </cell>
          <cell r="H12">
            <v>15.840000000000002</v>
          </cell>
          <cell r="I12" t="str">
            <v>NE</v>
          </cell>
          <cell r="J12">
            <v>33.480000000000004</v>
          </cell>
          <cell r="K12">
            <v>0.2</v>
          </cell>
        </row>
        <row r="13">
          <cell r="B13">
            <v>26.366666666666671</v>
          </cell>
          <cell r="C13">
            <v>34.200000000000003</v>
          </cell>
          <cell r="D13">
            <v>20.100000000000001</v>
          </cell>
          <cell r="E13">
            <v>45.541666666666664</v>
          </cell>
          <cell r="F13">
            <v>67</v>
          </cell>
          <cell r="G13">
            <v>22</v>
          </cell>
          <cell r="H13">
            <v>22.68</v>
          </cell>
          <cell r="I13" t="str">
            <v>NE</v>
          </cell>
          <cell r="J13">
            <v>47.519999999999996</v>
          </cell>
          <cell r="K13">
            <v>0.4</v>
          </cell>
        </row>
        <row r="14">
          <cell r="B14">
            <v>26.495833333333337</v>
          </cell>
          <cell r="C14">
            <v>35.799999999999997</v>
          </cell>
          <cell r="D14">
            <v>18.899999999999999</v>
          </cell>
          <cell r="E14">
            <v>43.166666666666664</v>
          </cell>
          <cell r="F14">
            <v>68</v>
          </cell>
          <cell r="G14">
            <v>19</v>
          </cell>
          <cell r="H14">
            <v>23.400000000000002</v>
          </cell>
          <cell r="I14" t="str">
            <v>N</v>
          </cell>
          <cell r="J14">
            <v>52.56</v>
          </cell>
          <cell r="K14">
            <v>0.2</v>
          </cell>
        </row>
        <row r="15">
          <cell r="B15">
            <v>26.875000000000004</v>
          </cell>
          <cell r="C15">
            <v>35.6</v>
          </cell>
          <cell r="D15">
            <v>19.3</v>
          </cell>
          <cell r="E15">
            <v>47.5</v>
          </cell>
          <cell r="F15">
            <v>68</v>
          </cell>
          <cell r="G15">
            <v>25</v>
          </cell>
          <cell r="H15">
            <v>14.76</v>
          </cell>
          <cell r="I15" t="str">
            <v>NO</v>
          </cell>
          <cell r="J15">
            <v>40.32</v>
          </cell>
          <cell r="K15">
            <v>0</v>
          </cell>
        </row>
        <row r="16">
          <cell r="B16">
            <v>25.266666666666662</v>
          </cell>
          <cell r="C16">
            <v>35.1</v>
          </cell>
          <cell r="D16">
            <v>17.2</v>
          </cell>
          <cell r="E16">
            <v>63</v>
          </cell>
          <cell r="F16">
            <v>95</v>
          </cell>
          <cell r="G16">
            <v>22</v>
          </cell>
          <cell r="H16">
            <v>15.840000000000002</v>
          </cell>
          <cell r="I16" t="str">
            <v>S</v>
          </cell>
          <cell r="J16">
            <v>34.56</v>
          </cell>
          <cell r="K16">
            <v>0</v>
          </cell>
        </row>
        <row r="17">
          <cell r="B17">
            <v>27.729166666666671</v>
          </cell>
          <cell r="C17">
            <v>35.1</v>
          </cell>
          <cell r="D17">
            <v>20.399999999999999</v>
          </cell>
          <cell r="E17">
            <v>31.958333333333332</v>
          </cell>
          <cell r="F17">
            <v>49</v>
          </cell>
          <cell r="G17">
            <v>15</v>
          </cell>
          <cell r="H17">
            <v>20.88</v>
          </cell>
          <cell r="I17" t="str">
            <v>NE</v>
          </cell>
          <cell r="J17">
            <v>38.519999999999996</v>
          </cell>
          <cell r="K17">
            <v>0</v>
          </cell>
        </row>
        <row r="18">
          <cell r="B18">
            <v>27.829166666666669</v>
          </cell>
          <cell r="C18">
            <v>36.200000000000003</v>
          </cell>
          <cell r="D18">
            <v>20.5</v>
          </cell>
          <cell r="E18">
            <v>34.625</v>
          </cell>
          <cell r="F18">
            <v>56</v>
          </cell>
          <cell r="G18">
            <v>15</v>
          </cell>
          <cell r="H18">
            <v>16.2</v>
          </cell>
          <cell r="I18" t="str">
            <v>NE</v>
          </cell>
          <cell r="J18">
            <v>34.56</v>
          </cell>
          <cell r="K18">
            <v>0</v>
          </cell>
        </row>
        <row r="19">
          <cell r="B19">
            <v>22.241666666666664</v>
          </cell>
          <cell r="C19">
            <v>29.8</v>
          </cell>
          <cell r="D19">
            <v>19.399999999999999</v>
          </cell>
          <cell r="E19">
            <v>71.333333333333329</v>
          </cell>
          <cell r="F19">
            <v>95</v>
          </cell>
          <cell r="G19">
            <v>29</v>
          </cell>
          <cell r="H19">
            <v>19.079999999999998</v>
          </cell>
          <cell r="I19" t="str">
            <v>SO</v>
          </cell>
          <cell r="J19">
            <v>43.92</v>
          </cell>
          <cell r="K19">
            <v>0.60000000000000009</v>
          </cell>
        </row>
        <row r="20">
          <cell r="B20">
            <v>19.05</v>
          </cell>
          <cell r="C20">
            <v>27.8</v>
          </cell>
          <cell r="D20">
            <v>12</v>
          </cell>
          <cell r="E20">
            <v>63.958333333333336</v>
          </cell>
          <cell r="F20">
            <v>95</v>
          </cell>
          <cell r="G20">
            <v>25</v>
          </cell>
          <cell r="H20">
            <v>13.32</v>
          </cell>
          <cell r="I20" t="str">
            <v>S</v>
          </cell>
          <cell r="J20">
            <v>30.6</v>
          </cell>
          <cell r="K20">
            <v>0.2</v>
          </cell>
        </row>
        <row r="21">
          <cell r="B21">
            <v>24.745833333333326</v>
          </cell>
          <cell r="C21">
            <v>33.799999999999997</v>
          </cell>
          <cell r="D21">
            <v>16.600000000000001</v>
          </cell>
          <cell r="E21">
            <v>48</v>
          </cell>
          <cell r="F21">
            <v>76</v>
          </cell>
          <cell r="G21">
            <v>30</v>
          </cell>
          <cell r="H21">
            <v>12.6</v>
          </cell>
          <cell r="I21" t="str">
            <v>NE</v>
          </cell>
          <cell r="J21">
            <v>25.2</v>
          </cell>
          <cell r="K21">
            <v>0</v>
          </cell>
        </row>
        <row r="22">
          <cell r="B22">
            <v>27.933333333333334</v>
          </cell>
          <cell r="C22">
            <v>36.6</v>
          </cell>
          <cell r="D22">
            <v>22.3</v>
          </cell>
          <cell r="E22">
            <v>49.666666666666664</v>
          </cell>
          <cell r="F22">
            <v>69</v>
          </cell>
          <cell r="G22">
            <v>26</v>
          </cell>
          <cell r="H22">
            <v>20.52</v>
          </cell>
          <cell r="I22" t="str">
            <v>NE</v>
          </cell>
          <cell r="J22">
            <v>44.28</v>
          </cell>
          <cell r="K22">
            <v>0</v>
          </cell>
        </row>
        <row r="23">
          <cell r="B23">
            <v>23.854166666666668</v>
          </cell>
          <cell r="C23">
            <v>30.1</v>
          </cell>
          <cell r="D23">
            <v>19.899999999999999</v>
          </cell>
          <cell r="E23">
            <v>70.875</v>
          </cell>
          <cell r="F23">
            <v>92</v>
          </cell>
          <cell r="G23">
            <v>44</v>
          </cell>
          <cell r="H23">
            <v>21.240000000000002</v>
          </cell>
          <cell r="I23" t="str">
            <v>SE</v>
          </cell>
          <cell r="J23">
            <v>38.159999999999997</v>
          </cell>
          <cell r="K23">
            <v>0.60000000000000009</v>
          </cell>
        </row>
        <row r="24">
          <cell r="B24">
            <v>20.974999999999998</v>
          </cell>
          <cell r="C24">
            <v>24</v>
          </cell>
          <cell r="D24">
            <v>19.3</v>
          </cell>
          <cell r="E24">
            <v>89.333333333333329</v>
          </cell>
          <cell r="F24">
            <v>97</v>
          </cell>
          <cell r="G24">
            <v>75</v>
          </cell>
          <cell r="H24">
            <v>15.840000000000002</v>
          </cell>
          <cell r="I24" t="str">
            <v>SO</v>
          </cell>
          <cell r="J24">
            <v>38.519999999999996</v>
          </cell>
          <cell r="K24">
            <v>1.2</v>
          </cell>
        </row>
        <row r="25">
          <cell r="B25">
            <v>19.983333333333334</v>
          </cell>
          <cell r="C25">
            <v>26.6</v>
          </cell>
          <cell r="D25">
            <v>13.1</v>
          </cell>
          <cell r="E25">
            <v>64.833333333333329</v>
          </cell>
          <cell r="F25">
            <v>93</v>
          </cell>
          <cell r="G25">
            <v>27</v>
          </cell>
          <cell r="H25">
            <v>14.4</v>
          </cell>
          <cell r="I25" t="str">
            <v>S</v>
          </cell>
          <cell r="J25">
            <v>30.96</v>
          </cell>
          <cell r="K25">
            <v>0.60000000000000009</v>
          </cell>
        </row>
        <row r="26">
          <cell r="B26">
            <v>21.712500000000002</v>
          </cell>
          <cell r="C26">
            <v>29.5</v>
          </cell>
          <cell r="D26">
            <v>14.9</v>
          </cell>
          <cell r="E26">
            <v>44.958333333333336</v>
          </cell>
          <cell r="F26">
            <v>65</v>
          </cell>
          <cell r="G26">
            <v>26</v>
          </cell>
          <cell r="H26">
            <v>14.4</v>
          </cell>
          <cell r="I26" t="str">
            <v>SE</v>
          </cell>
          <cell r="J26">
            <v>31.319999999999997</v>
          </cell>
          <cell r="K26">
            <v>0.8</v>
          </cell>
        </row>
        <row r="27">
          <cell r="B27">
            <v>24.3</v>
          </cell>
          <cell r="C27">
            <v>33.5</v>
          </cell>
          <cell r="D27">
            <v>16.8</v>
          </cell>
          <cell r="E27">
            <v>52.041666666666664</v>
          </cell>
          <cell r="F27">
            <v>76</v>
          </cell>
          <cell r="G27">
            <v>32</v>
          </cell>
          <cell r="H27">
            <v>21.240000000000002</v>
          </cell>
          <cell r="I27" t="str">
            <v>NE</v>
          </cell>
          <cell r="J27">
            <v>33.840000000000003</v>
          </cell>
          <cell r="K27">
            <v>0.4</v>
          </cell>
        </row>
        <row r="28">
          <cell r="B28">
            <v>22.400000000000002</v>
          </cell>
          <cell r="C28">
            <v>27.8</v>
          </cell>
          <cell r="D28">
            <v>18.3</v>
          </cell>
          <cell r="E28">
            <v>75.625</v>
          </cell>
          <cell r="F28">
            <v>95</v>
          </cell>
          <cell r="G28">
            <v>49</v>
          </cell>
          <cell r="H28">
            <v>25.92</v>
          </cell>
          <cell r="I28" t="str">
            <v>NE</v>
          </cell>
          <cell r="J28">
            <v>48.96</v>
          </cell>
          <cell r="K28">
            <v>0.4</v>
          </cell>
        </row>
        <row r="29">
          <cell r="B29">
            <v>22.412499999999998</v>
          </cell>
          <cell r="C29">
            <v>31.4</v>
          </cell>
          <cell r="D29">
            <v>18.100000000000001</v>
          </cell>
          <cell r="E29">
            <v>84.333333333333329</v>
          </cell>
          <cell r="F29">
            <v>97</v>
          </cell>
          <cell r="G29">
            <v>54</v>
          </cell>
          <cell r="H29">
            <v>23.759999999999998</v>
          </cell>
          <cell r="I29" t="str">
            <v>N</v>
          </cell>
          <cell r="J29">
            <v>44.64</v>
          </cell>
          <cell r="K29">
            <v>0.60000000000000009</v>
          </cell>
        </row>
        <row r="30">
          <cell r="B30">
            <v>23.870833333333334</v>
          </cell>
          <cell r="C30">
            <v>33.5</v>
          </cell>
          <cell r="D30">
            <v>19.2</v>
          </cell>
          <cell r="E30">
            <v>80.333333333333329</v>
          </cell>
          <cell r="F30">
            <v>95</v>
          </cell>
          <cell r="G30">
            <v>43</v>
          </cell>
          <cell r="H30">
            <v>31.319999999999997</v>
          </cell>
          <cell r="I30" t="str">
            <v>N</v>
          </cell>
          <cell r="J30">
            <v>54.36</v>
          </cell>
          <cell r="K30">
            <v>0.60000000000000009</v>
          </cell>
        </row>
        <row r="31">
          <cell r="B31">
            <v>20.008333333333329</v>
          </cell>
          <cell r="C31">
            <v>22.7</v>
          </cell>
          <cell r="D31">
            <v>18.899999999999999</v>
          </cell>
          <cell r="E31">
            <v>92.875</v>
          </cell>
          <cell r="F31">
            <v>97</v>
          </cell>
          <cell r="G31">
            <v>80</v>
          </cell>
          <cell r="H31">
            <v>19.8</v>
          </cell>
          <cell r="I31" t="str">
            <v>NE</v>
          </cell>
          <cell r="J31">
            <v>39.6</v>
          </cell>
          <cell r="K31">
            <v>0.4</v>
          </cell>
        </row>
        <row r="32">
          <cell r="B32">
            <v>23.633333333333336</v>
          </cell>
          <cell r="C32">
            <v>31.7</v>
          </cell>
          <cell r="D32">
            <v>19</v>
          </cell>
          <cell r="E32">
            <v>78.208333333333329</v>
          </cell>
          <cell r="F32">
            <v>96</v>
          </cell>
          <cell r="G32">
            <v>49</v>
          </cell>
          <cell r="H32">
            <v>17.28</v>
          </cell>
          <cell r="I32" t="str">
            <v>NE</v>
          </cell>
          <cell r="J32">
            <v>36.72</v>
          </cell>
          <cell r="K32">
            <v>0.60000000000000009</v>
          </cell>
        </row>
        <row r="33">
          <cell r="B33">
            <v>27.658333333333331</v>
          </cell>
          <cell r="C33">
            <v>34.9</v>
          </cell>
          <cell r="D33">
            <v>21.9</v>
          </cell>
          <cell r="E33">
            <v>65.5</v>
          </cell>
          <cell r="F33">
            <v>87</v>
          </cell>
          <cell r="G33">
            <v>38</v>
          </cell>
          <cell r="H33">
            <v>24.12</v>
          </cell>
          <cell r="I33" t="str">
            <v>NE</v>
          </cell>
          <cell r="J33">
            <v>50.04</v>
          </cell>
          <cell r="K33">
            <v>0.60000000000000009</v>
          </cell>
        </row>
        <row r="34">
          <cell r="B34">
            <v>26.133333333333336</v>
          </cell>
          <cell r="C34">
            <v>35.299999999999997</v>
          </cell>
          <cell r="D34">
            <v>19.600000000000001</v>
          </cell>
          <cell r="E34">
            <v>68.458333333333329</v>
          </cell>
          <cell r="F34">
            <v>95</v>
          </cell>
          <cell r="G34">
            <v>37</v>
          </cell>
          <cell r="H34">
            <v>21.6</v>
          </cell>
          <cell r="I34" t="str">
            <v>NE</v>
          </cell>
          <cell r="J34">
            <v>42.480000000000004</v>
          </cell>
          <cell r="K34">
            <v>0.60000000000000009</v>
          </cell>
        </row>
        <row r="35">
          <cell r="I35" t="str">
            <v>NE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23.349999999999998</v>
          </cell>
          <cell r="C5">
            <v>32.4</v>
          </cell>
          <cell r="D5">
            <v>17.5</v>
          </cell>
          <cell r="E5">
            <v>71.166666666666671</v>
          </cell>
          <cell r="F5">
            <v>92</v>
          </cell>
          <cell r="G5">
            <v>42</v>
          </cell>
          <cell r="H5">
            <v>19.8</v>
          </cell>
          <cell r="I5" t="str">
            <v>N</v>
          </cell>
          <cell r="J5">
            <v>35.28</v>
          </cell>
          <cell r="K5">
            <v>0</v>
          </cell>
        </row>
        <row r="6">
          <cell r="B6">
            <v>27.245833333333326</v>
          </cell>
          <cell r="C6">
            <v>35.5</v>
          </cell>
          <cell r="D6">
            <v>20.399999999999999</v>
          </cell>
          <cell r="E6">
            <v>59.25</v>
          </cell>
          <cell r="F6">
            <v>82</v>
          </cell>
          <cell r="G6">
            <v>35</v>
          </cell>
          <cell r="H6">
            <v>26.28</v>
          </cell>
          <cell r="I6" t="str">
            <v>NE</v>
          </cell>
          <cell r="J6">
            <v>54.72</v>
          </cell>
          <cell r="K6">
            <v>0</v>
          </cell>
        </row>
        <row r="7">
          <cell r="B7">
            <v>26.154166666666658</v>
          </cell>
          <cell r="C7">
            <v>33.200000000000003</v>
          </cell>
          <cell r="D7">
            <v>21.4</v>
          </cell>
          <cell r="E7">
            <v>69</v>
          </cell>
          <cell r="F7">
            <v>88</v>
          </cell>
          <cell r="G7">
            <v>46</v>
          </cell>
          <cell r="H7">
            <v>16.559999999999999</v>
          </cell>
          <cell r="I7" t="str">
            <v>NE</v>
          </cell>
          <cell r="J7">
            <v>28.08</v>
          </cell>
          <cell r="K7">
            <v>0</v>
          </cell>
        </row>
        <row r="8">
          <cell r="B8">
            <v>24.929166666666671</v>
          </cell>
          <cell r="C8">
            <v>29.4</v>
          </cell>
          <cell r="D8">
            <v>21.7</v>
          </cell>
          <cell r="E8">
            <v>69.458333333333329</v>
          </cell>
          <cell r="F8">
            <v>89</v>
          </cell>
          <cell r="G8">
            <v>48</v>
          </cell>
          <cell r="H8">
            <v>30.6</v>
          </cell>
          <cell r="I8" t="str">
            <v>NE</v>
          </cell>
          <cell r="J8">
            <v>50.76</v>
          </cell>
          <cell r="K8">
            <v>0</v>
          </cell>
        </row>
        <row r="9">
          <cell r="B9">
            <v>21.991666666666664</v>
          </cell>
          <cell r="C9">
            <v>28.3</v>
          </cell>
          <cell r="D9">
            <v>16.100000000000001</v>
          </cell>
          <cell r="E9">
            <v>57.291666666666664</v>
          </cell>
          <cell r="F9">
            <v>72</v>
          </cell>
          <cell r="G9">
            <v>40</v>
          </cell>
          <cell r="H9">
            <v>29.16</v>
          </cell>
          <cell r="I9" t="str">
            <v>NE</v>
          </cell>
          <cell r="J9">
            <v>51.480000000000004</v>
          </cell>
          <cell r="K9">
            <v>0</v>
          </cell>
        </row>
        <row r="10">
          <cell r="B10">
            <v>23.754166666666666</v>
          </cell>
          <cell r="C10">
            <v>33.4</v>
          </cell>
          <cell r="D10">
            <v>15.9</v>
          </cell>
          <cell r="E10">
            <v>57.25</v>
          </cell>
          <cell r="F10">
            <v>83</v>
          </cell>
          <cell r="G10">
            <v>32</v>
          </cell>
          <cell r="H10">
            <v>24.12</v>
          </cell>
          <cell r="I10" t="str">
            <v>NE</v>
          </cell>
          <cell r="J10">
            <v>39.24</v>
          </cell>
          <cell r="K10">
            <v>0</v>
          </cell>
        </row>
        <row r="11">
          <cell r="B11">
            <v>20.995833333333334</v>
          </cell>
          <cell r="C11">
            <v>27.3</v>
          </cell>
          <cell r="D11">
            <v>17.899999999999999</v>
          </cell>
          <cell r="E11">
            <v>80.875</v>
          </cell>
          <cell r="F11">
            <v>96</v>
          </cell>
          <cell r="G11">
            <v>51</v>
          </cell>
          <cell r="H11">
            <v>38.880000000000003</v>
          </cell>
          <cell r="I11" t="str">
            <v>NE</v>
          </cell>
          <cell r="J11">
            <v>68.760000000000005</v>
          </cell>
          <cell r="K11">
            <v>27.599999999999998</v>
          </cell>
        </row>
        <row r="12">
          <cell r="B12">
            <v>21.837500000000002</v>
          </cell>
          <cell r="C12">
            <v>29.9</v>
          </cell>
          <cell r="D12">
            <v>16.100000000000001</v>
          </cell>
          <cell r="E12">
            <v>77.375</v>
          </cell>
          <cell r="F12">
            <v>100</v>
          </cell>
          <cell r="G12">
            <v>43</v>
          </cell>
          <cell r="H12">
            <v>18.36</v>
          </cell>
          <cell r="I12" t="str">
            <v>NE</v>
          </cell>
          <cell r="J12">
            <v>32.4</v>
          </cell>
          <cell r="K12">
            <v>0</v>
          </cell>
        </row>
        <row r="13">
          <cell r="B13">
            <v>25.341666666666669</v>
          </cell>
          <cell r="C13">
            <v>33</v>
          </cell>
          <cell r="D13">
            <v>18.399999999999999</v>
          </cell>
          <cell r="E13">
            <v>56.208333333333336</v>
          </cell>
          <cell r="F13">
            <v>86</v>
          </cell>
          <cell r="G13">
            <v>25</v>
          </cell>
          <cell r="H13">
            <v>23.040000000000003</v>
          </cell>
          <cell r="I13" t="str">
            <v>NE</v>
          </cell>
          <cell r="J13">
            <v>42.84</v>
          </cell>
          <cell r="K13">
            <v>0</v>
          </cell>
        </row>
        <row r="14">
          <cell r="B14">
            <v>26.608333333333334</v>
          </cell>
          <cell r="C14">
            <v>35.299999999999997</v>
          </cell>
          <cell r="D14">
            <v>18.600000000000001</v>
          </cell>
          <cell r="E14">
            <v>42.041666666666664</v>
          </cell>
          <cell r="F14">
            <v>66</v>
          </cell>
          <cell r="G14">
            <v>19</v>
          </cell>
          <cell r="H14">
            <v>22.68</v>
          </cell>
          <cell r="I14" t="str">
            <v>N</v>
          </cell>
          <cell r="J14">
            <v>47.519999999999996</v>
          </cell>
          <cell r="K14">
            <v>0</v>
          </cell>
        </row>
        <row r="15">
          <cell r="B15">
            <v>26.608333333333334</v>
          </cell>
          <cell r="C15">
            <v>34.200000000000003</v>
          </cell>
          <cell r="D15">
            <v>19.3</v>
          </cell>
          <cell r="E15">
            <v>49.958333333333336</v>
          </cell>
          <cell r="F15">
            <v>75</v>
          </cell>
          <cell r="G15">
            <v>31</v>
          </cell>
          <cell r="H15">
            <v>14.76</v>
          </cell>
          <cell r="I15" t="str">
            <v>NO</v>
          </cell>
          <cell r="J15">
            <v>25.2</v>
          </cell>
          <cell r="K15">
            <v>0</v>
          </cell>
        </row>
        <row r="16">
          <cell r="B16">
            <v>25.270833333333332</v>
          </cell>
          <cell r="C16">
            <v>34.200000000000003</v>
          </cell>
          <cell r="D16">
            <v>18.600000000000001</v>
          </cell>
          <cell r="E16">
            <v>65.5</v>
          </cell>
          <cell r="F16">
            <v>92</v>
          </cell>
          <cell r="G16">
            <v>30</v>
          </cell>
          <cell r="H16">
            <v>19.8</v>
          </cell>
          <cell r="I16" t="str">
            <v>S</v>
          </cell>
          <cell r="J16">
            <v>30.96</v>
          </cell>
          <cell r="K16">
            <v>0</v>
          </cell>
        </row>
        <row r="17">
          <cell r="B17">
            <v>26.033333333333328</v>
          </cell>
          <cell r="C17">
            <v>32.9</v>
          </cell>
          <cell r="D17">
            <v>20.100000000000001</v>
          </cell>
          <cell r="E17">
            <v>46.958333333333336</v>
          </cell>
          <cell r="F17">
            <v>65</v>
          </cell>
          <cell r="G17">
            <v>28</v>
          </cell>
          <cell r="H17">
            <v>23.759999999999998</v>
          </cell>
          <cell r="I17" t="str">
            <v>NE</v>
          </cell>
          <cell r="J17">
            <v>45</v>
          </cell>
          <cell r="K17">
            <v>0</v>
          </cell>
        </row>
        <row r="18">
          <cell r="B18">
            <v>26.199999999999992</v>
          </cell>
          <cell r="C18">
            <v>35.4</v>
          </cell>
          <cell r="D18">
            <v>18.5</v>
          </cell>
          <cell r="E18">
            <v>47.75</v>
          </cell>
          <cell r="F18">
            <v>73</v>
          </cell>
          <cell r="G18">
            <v>20</v>
          </cell>
          <cell r="H18">
            <v>19.8</v>
          </cell>
          <cell r="I18" t="str">
            <v>NE</v>
          </cell>
          <cell r="J18">
            <v>34.200000000000003</v>
          </cell>
          <cell r="K18">
            <v>0</v>
          </cell>
        </row>
        <row r="19">
          <cell r="B19">
            <v>21.916666666666668</v>
          </cell>
          <cell r="C19">
            <v>29.1</v>
          </cell>
          <cell r="D19">
            <v>17.899999999999999</v>
          </cell>
          <cell r="E19">
            <v>72.333333333333329</v>
          </cell>
          <cell r="F19">
            <v>96</v>
          </cell>
          <cell r="G19">
            <v>40</v>
          </cell>
          <cell r="H19">
            <v>26.28</v>
          </cell>
          <cell r="I19" t="str">
            <v>SO</v>
          </cell>
          <cell r="J19">
            <v>51.480000000000004</v>
          </cell>
          <cell r="K19">
            <v>9.1999999999999993</v>
          </cell>
        </row>
        <row r="20">
          <cell r="B20">
            <v>18.483333333333334</v>
          </cell>
          <cell r="C20">
            <v>25.6</v>
          </cell>
          <cell r="D20">
            <v>12.9</v>
          </cell>
          <cell r="E20">
            <v>69.625</v>
          </cell>
          <cell r="F20">
            <v>92</v>
          </cell>
          <cell r="G20">
            <v>39</v>
          </cell>
          <cell r="H20">
            <v>13.32</v>
          </cell>
          <cell r="I20" t="str">
            <v>S</v>
          </cell>
          <cell r="J20">
            <v>25.92</v>
          </cell>
          <cell r="K20">
            <v>0</v>
          </cell>
        </row>
        <row r="21">
          <cell r="B21">
            <v>22.058333333333334</v>
          </cell>
          <cell r="C21">
            <v>31.9</v>
          </cell>
          <cell r="D21">
            <v>14.1</v>
          </cell>
          <cell r="E21">
            <v>62.833333333333336</v>
          </cell>
          <cell r="F21">
            <v>91</v>
          </cell>
          <cell r="G21">
            <v>35</v>
          </cell>
          <cell r="H21">
            <v>14.4</v>
          </cell>
          <cell r="I21" t="str">
            <v>L</v>
          </cell>
          <cell r="J21">
            <v>23.759999999999998</v>
          </cell>
          <cell r="K21">
            <v>0</v>
          </cell>
        </row>
        <row r="22">
          <cell r="B22">
            <v>24.741666666666664</v>
          </cell>
          <cell r="C22">
            <v>34</v>
          </cell>
          <cell r="D22">
            <v>20.3</v>
          </cell>
          <cell r="E22">
            <v>64.375</v>
          </cell>
          <cell r="F22">
            <v>92</v>
          </cell>
          <cell r="G22">
            <v>32</v>
          </cell>
          <cell r="H22">
            <v>18.720000000000002</v>
          </cell>
          <cell r="I22" t="str">
            <v>NE</v>
          </cell>
          <cell r="J22">
            <v>40.32</v>
          </cell>
          <cell r="K22">
            <v>10.199999999999999</v>
          </cell>
        </row>
        <row r="23">
          <cell r="B23">
            <v>20.612500000000004</v>
          </cell>
          <cell r="C23">
            <v>24.9</v>
          </cell>
          <cell r="D23">
            <v>18.5</v>
          </cell>
          <cell r="E23">
            <v>86.25</v>
          </cell>
          <cell r="F23">
            <v>94</v>
          </cell>
          <cell r="G23">
            <v>63</v>
          </cell>
          <cell r="H23">
            <v>30.6</v>
          </cell>
          <cell r="I23" t="str">
            <v>L</v>
          </cell>
          <cell r="J23">
            <v>52.2</v>
          </cell>
          <cell r="K23">
            <v>7.9999999999999991</v>
          </cell>
        </row>
        <row r="24">
          <cell r="B24">
            <v>20.645833333333329</v>
          </cell>
          <cell r="C24">
            <v>25</v>
          </cell>
          <cell r="D24">
            <v>18.899999999999999</v>
          </cell>
          <cell r="E24">
            <v>88.166666666666671</v>
          </cell>
          <cell r="F24">
            <v>96</v>
          </cell>
          <cell r="G24">
            <v>68</v>
          </cell>
          <cell r="H24">
            <v>24.840000000000003</v>
          </cell>
          <cell r="I24" t="str">
            <v>SE</v>
          </cell>
          <cell r="J24">
            <v>37.800000000000004</v>
          </cell>
          <cell r="K24">
            <v>3.8000000000000007</v>
          </cell>
        </row>
        <row r="25">
          <cell r="B25">
            <v>20</v>
          </cell>
          <cell r="C25">
            <v>26.5</v>
          </cell>
          <cell r="D25">
            <v>14.9</v>
          </cell>
          <cell r="E25">
            <v>63.458333333333336</v>
          </cell>
          <cell r="F25">
            <v>89</v>
          </cell>
          <cell r="G25">
            <v>26</v>
          </cell>
          <cell r="H25">
            <v>19.079999999999998</v>
          </cell>
          <cell r="I25" t="str">
            <v>S</v>
          </cell>
          <cell r="J25">
            <v>38.159999999999997</v>
          </cell>
          <cell r="K25">
            <v>0</v>
          </cell>
        </row>
        <row r="26">
          <cell r="B26">
            <v>19.870833333333334</v>
          </cell>
          <cell r="C26">
            <v>28.4</v>
          </cell>
          <cell r="D26">
            <v>10.1</v>
          </cell>
          <cell r="E26">
            <v>59.666666666666664</v>
          </cell>
          <cell r="F26">
            <v>93</v>
          </cell>
          <cell r="G26">
            <v>35</v>
          </cell>
          <cell r="H26">
            <v>20.52</v>
          </cell>
          <cell r="I26" t="str">
            <v>NE</v>
          </cell>
          <cell r="J26">
            <v>36.72</v>
          </cell>
          <cell r="K26">
            <v>0</v>
          </cell>
        </row>
        <row r="27">
          <cell r="B27">
            <v>22.683333333333334</v>
          </cell>
          <cell r="C27">
            <v>31.6</v>
          </cell>
          <cell r="D27">
            <v>15.8</v>
          </cell>
          <cell r="E27">
            <v>58.166666666666664</v>
          </cell>
          <cell r="F27">
            <v>77</v>
          </cell>
          <cell r="G27">
            <v>36</v>
          </cell>
          <cell r="H27">
            <v>23.759999999999998</v>
          </cell>
          <cell r="I27" t="str">
            <v>NE</v>
          </cell>
          <cell r="J27">
            <v>36.72</v>
          </cell>
          <cell r="K27">
            <v>0</v>
          </cell>
        </row>
        <row r="28">
          <cell r="B28">
            <v>21.008333333333336</v>
          </cell>
          <cell r="C28">
            <v>25</v>
          </cell>
          <cell r="D28">
            <v>18.100000000000001</v>
          </cell>
          <cell r="E28">
            <v>80</v>
          </cell>
          <cell r="F28">
            <v>97</v>
          </cell>
          <cell r="G28">
            <v>59</v>
          </cell>
          <cell r="H28">
            <v>39.24</v>
          </cell>
          <cell r="I28" t="str">
            <v>NE</v>
          </cell>
          <cell r="J28">
            <v>69.48</v>
          </cell>
          <cell r="K28">
            <v>50.20000000000001</v>
          </cell>
        </row>
        <row r="29">
          <cell r="B29">
            <v>21.991666666666671</v>
          </cell>
          <cell r="C29">
            <v>28.3</v>
          </cell>
          <cell r="D29">
            <v>18.2</v>
          </cell>
          <cell r="E29">
            <v>86.625</v>
          </cell>
          <cell r="F29">
            <v>97</v>
          </cell>
          <cell r="G29">
            <v>66</v>
          </cell>
          <cell r="H29">
            <v>21.6</v>
          </cell>
          <cell r="I29" t="str">
            <v>N</v>
          </cell>
          <cell r="J29">
            <v>41.76</v>
          </cell>
          <cell r="K29">
            <v>10</v>
          </cell>
        </row>
        <row r="30">
          <cell r="B30">
            <v>21.658333333333335</v>
          </cell>
          <cell r="C30">
            <v>25.7</v>
          </cell>
          <cell r="D30">
            <v>19.100000000000001</v>
          </cell>
          <cell r="E30">
            <v>88.416666666666671</v>
          </cell>
          <cell r="F30">
            <v>95</v>
          </cell>
          <cell r="G30">
            <v>79</v>
          </cell>
          <cell r="H30">
            <v>25.92</v>
          </cell>
          <cell r="I30" t="str">
            <v>NE</v>
          </cell>
          <cell r="J30">
            <v>42.84</v>
          </cell>
          <cell r="K30">
            <v>12.799999999999999</v>
          </cell>
        </row>
        <row r="31">
          <cell r="B31">
            <v>20.462500000000002</v>
          </cell>
          <cell r="C31">
            <v>23.6</v>
          </cell>
          <cell r="D31">
            <v>18.8</v>
          </cell>
          <cell r="E31">
            <v>90.625</v>
          </cell>
          <cell r="F31">
            <v>97</v>
          </cell>
          <cell r="G31">
            <v>78</v>
          </cell>
          <cell r="H31">
            <v>18.36</v>
          </cell>
          <cell r="I31" t="str">
            <v>NE</v>
          </cell>
          <cell r="J31">
            <v>29.880000000000003</v>
          </cell>
          <cell r="K31">
            <v>8.8000000000000007</v>
          </cell>
        </row>
        <row r="32">
          <cell r="B32">
            <v>22.770833333333332</v>
          </cell>
          <cell r="C32">
            <v>28.4</v>
          </cell>
          <cell r="D32">
            <v>19.7</v>
          </cell>
          <cell r="E32">
            <v>83.5</v>
          </cell>
          <cell r="F32">
            <v>95</v>
          </cell>
          <cell r="G32">
            <v>64</v>
          </cell>
          <cell r="H32">
            <v>25.92</v>
          </cell>
          <cell r="I32" t="str">
            <v>NE</v>
          </cell>
          <cell r="J32">
            <v>38.519999999999996</v>
          </cell>
          <cell r="K32">
            <v>0</v>
          </cell>
        </row>
        <row r="33">
          <cell r="B33">
            <v>25.69583333333334</v>
          </cell>
          <cell r="C33">
            <v>34.9</v>
          </cell>
          <cell r="D33">
            <v>19.5</v>
          </cell>
          <cell r="E33">
            <v>74.875</v>
          </cell>
          <cell r="F33">
            <v>94</v>
          </cell>
          <cell r="G33">
            <v>41</v>
          </cell>
          <cell r="H33">
            <v>42.480000000000004</v>
          </cell>
          <cell r="I33" t="str">
            <v>N</v>
          </cell>
          <cell r="J33">
            <v>68.400000000000006</v>
          </cell>
          <cell r="K33">
            <v>0.8</v>
          </cell>
        </row>
        <row r="34">
          <cell r="B34">
            <v>25.154166666666672</v>
          </cell>
          <cell r="C34">
            <v>34.4</v>
          </cell>
          <cell r="D34">
            <v>19.100000000000001</v>
          </cell>
          <cell r="E34">
            <v>73.125</v>
          </cell>
          <cell r="F34">
            <v>93</v>
          </cell>
          <cell r="G34">
            <v>44</v>
          </cell>
          <cell r="H34">
            <v>20.52</v>
          </cell>
          <cell r="I34" t="str">
            <v>N</v>
          </cell>
          <cell r="J34">
            <v>61.560000000000009</v>
          </cell>
          <cell r="K34">
            <v>1.4</v>
          </cell>
        </row>
        <row r="35">
          <cell r="I35" t="str">
            <v>NE</v>
          </cell>
        </row>
      </sheetData>
      <sheetData sheetId="9">
        <row r="5">
          <cell r="B5">
            <v>25.425000000000001</v>
          </cell>
        </row>
      </sheetData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24.354166666666668</v>
          </cell>
          <cell r="C5">
            <v>33.9</v>
          </cell>
          <cell r="D5">
            <v>18.3</v>
          </cell>
          <cell r="E5">
            <v>66.958333333333329</v>
          </cell>
          <cell r="F5">
            <v>92</v>
          </cell>
          <cell r="G5">
            <v>33</v>
          </cell>
          <cell r="H5">
            <v>20.52</v>
          </cell>
          <cell r="I5" t="str">
            <v>L</v>
          </cell>
          <cell r="J5">
            <v>34.56</v>
          </cell>
          <cell r="K5">
            <v>0</v>
          </cell>
        </row>
        <row r="6">
          <cell r="B6">
            <v>28.383333333333326</v>
          </cell>
          <cell r="C6">
            <v>36.299999999999997</v>
          </cell>
          <cell r="D6">
            <v>23.4</v>
          </cell>
          <cell r="E6">
            <v>53.125</v>
          </cell>
          <cell r="F6">
            <v>69</v>
          </cell>
          <cell r="G6">
            <v>30</v>
          </cell>
          <cell r="H6">
            <v>33.840000000000003</v>
          </cell>
          <cell r="I6" t="str">
            <v>L</v>
          </cell>
          <cell r="J6">
            <v>50.04</v>
          </cell>
          <cell r="K6">
            <v>0</v>
          </cell>
        </row>
        <row r="7">
          <cell r="B7">
            <v>26.362499999999997</v>
          </cell>
          <cell r="C7">
            <v>32.9</v>
          </cell>
          <cell r="D7">
            <v>22.1</v>
          </cell>
          <cell r="E7">
            <v>67.125</v>
          </cell>
          <cell r="F7">
            <v>88</v>
          </cell>
          <cell r="G7">
            <v>45</v>
          </cell>
          <cell r="H7">
            <v>9</v>
          </cell>
          <cell r="I7" t="str">
            <v>L</v>
          </cell>
          <cell r="J7">
            <v>19.8</v>
          </cell>
          <cell r="K7">
            <v>3.2</v>
          </cell>
        </row>
        <row r="8">
          <cell r="B8">
            <v>24.879166666666666</v>
          </cell>
          <cell r="C8">
            <v>30.3</v>
          </cell>
          <cell r="D8">
            <v>20.7</v>
          </cell>
          <cell r="E8">
            <v>68.458333333333329</v>
          </cell>
          <cell r="F8">
            <v>91</v>
          </cell>
          <cell r="G8">
            <v>41</v>
          </cell>
          <cell r="H8">
            <v>22.68</v>
          </cell>
          <cell r="I8" t="str">
            <v>L</v>
          </cell>
          <cell r="J8">
            <v>43.56</v>
          </cell>
          <cell r="K8">
            <v>0</v>
          </cell>
        </row>
        <row r="9">
          <cell r="B9">
            <v>22.208333333333332</v>
          </cell>
          <cell r="C9">
            <v>28.8</v>
          </cell>
          <cell r="D9">
            <v>16.100000000000001</v>
          </cell>
          <cell r="E9">
            <v>56.166666666666664</v>
          </cell>
          <cell r="F9">
            <v>77</v>
          </cell>
          <cell r="G9">
            <v>34</v>
          </cell>
          <cell r="H9">
            <v>24.48</v>
          </cell>
          <cell r="I9" t="str">
            <v>L</v>
          </cell>
          <cell r="J9">
            <v>48.24</v>
          </cell>
          <cell r="K9">
            <v>0</v>
          </cell>
        </row>
        <row r="10">
          <cell r="B10">
            <v>25.120833333333334</v>
          </cell>
          <cell r="C10">
            <v>35.200000000000003</v>
          </cell>
          <cell r="D10">
            <v>17.7</v>
          </cell>
          <cell r="E10">
            <v>51.25</v>
          </cell>
          <cell r="F10">
            <v>72</v>
          </cell>
          <cell r="G10">
            <v>27</v>
          </cell>
          <cell r="H10">
            <v>20.52</v>
          </cell>
          <cell r="I10" t="str">
            <v>L</v>
          </cell>
          <cell r="J10">
            <v>39.24</v>
          </cell>
          <cell r="K10">
            <v>0</v>
          </cell>
        </row>
        <row r="11">
          <cell r="B11">
            <v>21.129166666666666</v>
          </cell>
          <cell r="C11">
            <v>27.7</v>
          </cell>
          <cell r="D11">
            <v>18.399999999999999</v>
          </cell>
          <cell r="E11">
            <v>82.416666666666671</v>
          </cell>
          <cell r="F11">
            <v>95</v>
          </cell>
          <cell r="G11">
            <v>46</v>
          </cell>
          <cell r="H11">
            <v>24.48</v>
          </cell>
          <cell r="I11" t="str">
            <v>L</v>
          </cell>
          <cell r="J11">
            <v>48.24</v>
          </cell>
          <cell r="K11">
            <v>17.8</v>
          </cell>
        </row>
        <row r="12">
          <cell r="B12">
            <v>22.737500000000001</v>
          </cell>
          <cell r="C12">
            <v>31.5</v>
          </cell>
          <cell r="D12">
            <v>17</v>
          </cell>
          <cell r="E12">
            <v>71.666666666666671</v>
          </cell>
          <cell r="F12">
            <v>97</v>
          </cell>
          <cell r="G12">
            <v>30</v>
          </cell>
          <cell r="H12">
            <v>17.28</v>
          </cell>
          <cell r="I12" t="str">
            <v>L</v>
          </cell>
          <cell r="J12">
            <v>32.76</v>
          </cell>
          <cell r="K12">
            <v>0</v>
          </cell>
        </row>
        <row r="13">
          <cell r="B13">
            <v>26.366666666666664</v>
          </cell>
          <cell r="C13">
            <v>34.299999999999997</v>
          </cell>
          <cell r="D13">
            <v>19.3</v>
          </cell>
          <cell r="E13">
            <v>46.791666666666664</v>
          </cell>
          <cell r="F13">
            <v>73</v>
          </cell>
          <cell r="G13">
            <v>19</v>
          </cell>
          <cell r="H13">
            <v>24.840000000000003</v>
          </cell>
          <cell r="I13" t="str">
            <v>L</v>
          </cell>
          <cell r="J13">
            <v>42.84</v>
          </cell>
          <cell r="K13">
            <v>0</v>
          </cell>
        </row>
        <row r="14">
          <cell r="B14">
            <v>27.224999999999994</v>
          </cell>
          <cell r="C14">
            <v>36.799999999999997</v>
          </cell>
          <cell r="D14">
            <v>19.3</v>
          </cell>
          <cell r="E14">
            <v>37.916666666666664</v>
          </cell>
          <cell r="F14">
            <v>58</v>
          </cell>
          <cell r="G14">
            <v>16</v>
          </cell>
          <cell r="H14">
            <v>29.52</v>
          </cell>
          <cell r="I14" t="str">
            <v>L</v>
          </cell>
          <cell r="J14">
            <v>51.84</v>
          </cell>
          <cell r="K14">
            <v>0</v>
          </cell>
        </row>
        <row r="15">
          <cell r="B15">
            <v>27.791666666666671</v>
          </cell>
          <cell r="C15">
            <v>36.6</v>
          </cell>
          <cell r="D15">
            <v>20</v>
          </cell>
          <cell r="E15">
            <v>43.916666666666664</v>
          </cell>
          <cell r="F15">
            <v>68</v>
          </cell>
          <cell r="G15">
            <v>21</v>
          </cell>
          <cell r="H15">
            <v>15.840000000000002</v>
          </cell>
          <cell r="I15" t="str">
            <v>L</v>
          </cell>
          <cell r="J15">
            <v>34.56</v>
          </cell>
          <cell r="K15">
            <v>0</v>
          </cell>
        </row>
        <row r="16">
          <cell r="B16">
            <v>28.066666666666666</v>
          </cell>
          <cell r="C16">
            <v>36.6</v>
          </cell>
          <cell r="D16">
            <v>20.6</v>
          </cell>
          <cell r="E16">
            <v>50.25</v>
          </cell>
          <cell r="F16">
            <v>85</v>
          </cell>
          <cell r="G16">
            <v>14</v>
          </cell>
          <cell r="H16">
            <v>15.840000000000002</v>
          </cell>
          <cell r="I16" t="str">
            <v>L</v>
          </cell>
          <cell r="J16">
            <v>28.44</v>
          </cell>
          <cell r="K16">
            <v>0</v>
          </cell>
        </row>
        <row r="17">
          <cell r="B17">
            <v>27.362499999999997</v>
          </cell>
          <cell r="C17">
            <v>34.200000000000003</v>
          </cell>
          <cell r="D17">
            <v>21.6</v>
          </cell>
          <cell r="E17">
            <v>38.666666666666664</v>
          </cell>
          <cell r="F17">
            <v>60</v>
          </cell>
          <cell r="G17">
            <v>23</v>
          </cell>
          <cell r="H17">
            <v>21.96</v>
          </cell>
          <cell r="I17" t="str">
            <v>L</v>
          </cell>
          <cell r="J17">
            <v>41.76</v>
          </cell>
          <cell r="K17">
            <v>0</v>
          </cell>
        </row>
        <row r="18">
          <cell r="B18">
            <v>27.875</v>
          </cell>
          <cell r="C18">
            <v>36.299999999999997</v>
          </cell>
          <cell r="D18">
            <v>20.399999999999999</v>
          </cell>
          <cell r="E18">
            <v>36.5</v>
          </cell>
          <cell r="F18">
            <v>58</v>
          </cell>
          <cell r="G18">
            <v>16</v>
          </cell>
          <cell r="H18">
            <v>17.28</v>
          </cell>
          <cell r="I18" t="str">
            <v>L</v>
          </cell>
          <cell r="J18">
            <v>29.880000000000003</v>
          </cell>
          <cell r="K18">
            <v>0</v>
          </cell>
        </row>
        <row r="19">
          <cell r="B19">
            <v>23.733333333333331</v>
          </cell>
          <cell r="C19">
            <v>29.4</v>
          </cell>
          <cell r="D19">
            <v>20.100000000000001</v>
          </cell>
          <cell r="E19">
            <v>66.291666666666671</v>
          </cell>
          <cell r="F19">
            <v>92</v>
          </cell>
          <cell r="G19">
            <v>30</v>
          </cell>
          <cell r="H19">
            <v>20.16</v>
          </cell>
          <cell r="I19" t="str">
            <v>L</v>
          </cell>
          <cell r="J19">
            <v>40.680000000000007</v>
          </cell>
          <cell r="K19">
            <v>1</v>
          </cell>
        </row>
        <row r="20">
          <cell r="B20">
            <v>20.31666666666667</v>
          </cell>
          <cell r="C20">
            <v>27.9</v>
          </cell>
          <cell r="D20">
            <v>14.1</v>
          </cell>
          <cell r="E20">
            <v>60.416666666666664</v>
          </cell>
          <cell r="F20">
            <v>87</v>
          </cell>
          <cell r="G20">
            <v>28</v>
          </cell>
          <cell r="H20">
            <v>17.28</v>
          </cell>
          <cell r="I20" t="str">
            <v>L</v>
          </cell>
          <cell r="J20">
            <v>32.4</v>
          </cell>
          <cell r="K20">
            <v>0</v>
          </cell>
        </row>
        <row r="21">
          <cell r="B21">
            <v>24.787499999999998</v>
          </cell>
          <cell r="C21">
            <v>33.4</v>
          </cell>
          <cell r="D21">
            <v>18</v>
          </cell>
          <cell r="E21">
            <v>49.25</v>
          </cell>
          <cell r="F21">
            <v>69</v>
          </cell>
          <cell r="G21">
            <v>31</v>
          </cell>
          <cell r="H21">
            <v>11.520000000000001</v>
          </cell>
          <cell r="I21" t="str">
            <v>L</v>
          </cell>
          <cell r="J21">
            <v>24.12</v>
          </cell>
          <cell r="K21">
            <v>0</v>
          </cell>
        </row>
        <row r="22">
          <cell r="B22">
            <v>26.570833333333336</v>
          </cell>
          <cell r="C22">
            <v>34.200000000000003</v>
          </cell>
          <cell r="D22">
            <v>21.8</v>
          </cell>
          <cell r="E22">
            <v>53.291666666666664</v>
          </cell>
          <cell r="F22">
            <v>68</v>
          </cell>
          <cell r="G22">
            <v>29</v>
          </cell>
          <cell r="H22">
            <v>19.8</v>
          </cell>
          <cell r="I22" t="str">
            <v>L</v>
          </cell>
          <cell r="J22">
            <v>41.4</v>
          </cell>
          <cell r="K22">
            <v>0.60000000000000009</v>
          </cell>
        </row>
        <row r="23">
          <cell r="B23">
            <v>23.845833333333335</v>
          </cell>
          <cell r="C23">
            <v>27.3</v>
          </cell>
          <cell r="D23">
            <v>20.7</v>
          </cell>
          <cell r="E23">
            <v>66.75</v>
          </cell>
          <cell r="F23">
            <v>79</v>
          </cell>
          <cell r="G23">
            <v>54</v>
          </cell>
          <cell r="H23">
            <v>23.400000000000002</v>
          </cell>
          <cell r="I23" t="str">
            <v>L</v>
          </cell>
          <cell r="J23">
            <v>42.12</v>
          </cell>
          <cell r="K23">
            <v>0</v>
          </cell>
        </row>
        <row r="24">
          <cell r="B24">
            <v>21.358333333333334</v>
          </cell>
          <cell r="C24">
            <v>23.4</v>
          </cell>
          <cell r="D24">
            <v>19.899999999999999</v>
          </cell>
          <cell r="E24">
            <v>89.166666666666671</v>
          </cell>
          <cell r="F24">
            <v>96</v>
          </cell>
          <cell r="G24">
            <v>73</v>
          </cell>
          <cell r="H24">
            <v>20.52</v>
          </cell>
          <cell r="I24" t="str">
            <v>L</v>
          </cell>
          <cell r="J24">
            <v>37.440000000000005</v>
          </cell>
          <cell r="K24">
            <v>16.399999999999999</v>
          </cell>
        </row>
        <row r="25">
          <cell r="B25">
            <v>21.341666666666665</v>
          </cell>
          <cell r="C25">
            <v>26.9</v>
          </cell>
          <cell r="D25">
            <v>15.9</v>
          </cell>
          <cell r="E25">
            <v>63.833333333333336</v>
          </cell>
          <cell r="F25">
            <v>92</v>
          </cell>
          <cell r="G25">
            <v>27</v>
          </cell>
          <cell r="H25">
            <v>15.120000000000001</v>
          </cell>
          <cell r="I25" t="str">
            <v>L</v>
          </cell>
          <cell r="J25">
            <v>32.04</v>
          </cell>
          <cell r="K25">
            <v>0</v>
          </cell>
        </row>
        <row r="26">
          <cell r="B26">
            <v>22.108333333333334</v>
          </cell>
          <cell r="C26">
            <v>29.6</v>
          </cell>
          <cell r="D26">
            <v>15.4</v>
          </cell>
          <cell r="E26">
            <v>48.25</v>
          </cell>
          <cell r="F26">
            <v>67</v>
          </cell>
          <cell r="G26">
            <v>29</v>
          </cell>
          <cell r="H26">
            <v>18.720000000000002</v>
          </cell>
          <cell r="I26" t="str">
            <v>L</v>
          </cell>
          <cell r="J26">
            <v>33.840000000000003</v>
          </cell>
          <cell r="K26">
            <v>0</v>
          </cell>
        </row>
        <row r="27">
          <cell r="B27">
            <v>24.074999999999999</v>
          </cell>
          <cell r="C27">
            <v>32.6</v>
          </cell>
          <cell r="D27">
            <v>16.600000000000001</v>
          </cell>
          <cell r="E27">
            <v>52.666666666666664</v>
          </cell>
          <cell r="F27">
            <v>74</v>
          </cell>
          <cell r="G27">
            <v>32</v>
          </cell>
          <cell r="H27">
            <v>15.48</v>
          </cell>
          <cell r="I27" t="str">
            <v>L</v>
          </cell>
          <cell r="J27">
            <v>31.680000000000003</v>
          </cell>
          <cell r="K27">
            <v>0</v>
          </cell>
        </row>
        <row r="28">
          <cell r="B28">
            <v>22.716666666666672</v>
          </cell>
          <cell r="C28">
            <v>27.6</v>
          </cell>
          <cell r="D28">
            <v>18.5</v>
          </cell>
          <cell r="E28">
            <v>71.916666666666671</v>
          </cell>
          <cell r="F28">
            <v>97</v>
          </cell>
          <cell r="G28">
            <v>52</v>
          </cell>
          <cell r="H28">
            <v>32.76</v>
          </cell>
          <cell r="I28" t="str">
            <v>L</v>
          </cell>
          <cell r="J28">
            <v>62.28</v>
          </cell>
          <cell r="K28">
            <v>27.599999999999998</v>
          </cell>
        </row>
        <row r="29">
          <cell r="B29">
            <v>22.441666666666663</v>
          </cell>
          <cell r="C29">
            <v>30</v>
          </cell>
          <cell r="D29">
            <v>18.2</v>
          </cell>
          <cell r="E29">
            <v>84.375</v>
          </cell>
          <cell r="F29">
            <v>97</v>
          </cell>
          <cell r="G29">
            <v>59</v>
          </cell>
          <cell r="H29">
            <v>27.720000000000002</v>
          </cell>
          <cell r="I29" t="str">
            <v>L</v>
          </cell>
          <cell r="J29">
            <v>45.36</v>
          </cell>
          <cell r="K29">
            <v>41.599999999999994</v>
          </cell>
        </row>
        <row r="30">
          <cell r="B30">
            <v>23.849999999999998</v>
          </cell>
          <cell r="C30">
            <v>31.4</v>
          </cell>
          <cell r="D30">
            <v>19.3</v>
          </cell>
          <cell r="E30">
            <v>80.625</v>
          </cell>
          <cell r="F30">
            <v>92</v>
          </cell>
          <cell r="G30">
            <v>50</v>
          </cell>
          <cell r="H30">
            <v>33.480000000000004</v>
          </cell>
          <cell r="I30" t="str">
            <v>L</v>
          </cell>
          <cell r="J30">
            <v>59.04</v>
          </cell>
          <cell r="K30">
            <v>2</v>
          </cell>
        </row>
        <row r="31">
          <cell r="B31">
            <v>19.670833333333331</v>
          </cell>
          <cell r="C31">
            <v>20.9</v>
          </cell>
          <cell r="D31">
            <v>19</v>
          </cell>
          <cell r="E31">
            <v>93.458333333333329</v>
          </cell>
          <cell r="F31">
            <v>96</v>
          </cell>
          <cell r="G31">
            <v>90</v>
          </cell>
          <cell r="H31">
            <v>22.32</v>
          </cell>
          <cell r="I31" t="str">
            <v>L</v>
          </cell>
          <cell r="J31">
            <v>47.88</v>
          </cell>
          <cell r="K31">
            <v>39.399999999999991</v>
          </cell>
        </row>
        <row r="32">
          <cell r="B32">
            <v>23.429166666666671</v>
          </cell>
          <cell r="C32">
            <v>30.1</v>
          </cell>
          <cell r="D32">
            <v>18.899999999999999</v>
          </cell>
          <cell r="E32">
            <v>81.791666666666671</v>
          </cell>
          <cell r="F32">
            <v>96</v>
          </cell>
          <cell r="G32">
            <v>56</v>
          </cell>
          <cell r="H32">
            <v>21.96</v>
          </cell>
          <cell r="I32" t="str">
            <v>L</v>
          </cell>
          <cell r="J32">
            <v>36.36</v>
          </cell>
          <cell r="K32">
            <v>0</v>
          </cell>
        </row>
        <row r="33">
          <cell r="B33">
            <v>27.650000000000002</v>
          </cell>
          <cell r="C33">
            <v>35.299999999999997</v>
          </cell>
          <cell r="D33">
            <v>22</v>
          </cell>
          <cell r="E33">
            <v>68.208333333333329</v>
          </cell>
          <cell r="F33">
            <v>89</v>
          </cell>
          <cell r="G33">
            <v>37</v>
          </cell>
          <cell r="H33">
            <v>25.92</v>
          </cell>
          <cell r="I33" t="str">
            <v>L</v>
          </cell>
          <cell r="J33">
            <v>48.6</v>
          </cell>
          <cell r="K33">
            <v>0</v>
          </cell>
        </row>
        <row r="34">
          <cell r="B34">
            <v>25.745833333333334</v>
          </cell>
          <cell r="C34">
            <v>34.4</v>
          </cell>
          <cell r="D34">
            <v>19.7</v>
          </cell>
          <cell r="E34">
            <v>69.958333333333329</v>
          </cell>
          <cell r="F34">
            <v>94</v>
          </cell>
          <cell r="G34">
            <v>40</v>
          </cell>
          <cell r="H34">
            <v>24.840000000000003</v>
          </cell>
          <cell r="I34" t="str">
            <v>L</v>
          </cell>
          <cell r="J34">
            <v>51.12</v>
          </cell>
          <cell r="K34">
            <v>0</v>
          </cell>
        </row>
        <row r="35">
          <cell r="I35" t="str">
            <v>L</v>
          </cell>
        </row>
      </sheetData>
      <sheetData sheetId="9">
        <row r="5">
          <cell r="B5">
            <v>27.658333333333328</v>
          </cell>
        </row>
      </sheetData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27.212500000000006</v>
          </cell>
          <cell r="C5">
            <v>35.1</v>
          </cell>
          <cell r="D5">
            <v>21</v>
          </cell>
          <cell r="E5">
            <v>64.041666666666671</v>
          </cell>
          <cell r="F5">
            <v>87</v>
          </cell>
          <cell r="G5">
            <v>35</v>
          </cell>
          <cell r="H5">
            <v>15.840000000000002</v>
          </cell>
          <cell r="I5" t="str">
            <v>N</v>
          </cell>
          <cell r="J5">
            <v>30.240000000000002</v>
          </cell>
          <cell r="K5">
            <v>0.2</v>
          </cell>
        </row>
        <row r="6">
          <cell r="B6">
            <v>28.733333333333331</v>
          </cell>
          <cell r="C6">
            <v>34.299999999999997</v>
          </cell>
          <cell r="D6">
            <v>24</v>
          </cell>
          <cell r="E6">
            <v>59.25</v>
          </cell>
          <cell r="F6">
            <v>77</v>
          </cell>
          <cell r="G6">
            <v>40</v>
          </cell>
          <cell r="H6">
            <v>21.6</v>
          </cell>
          <cell r="I6" t="str">
            <v>N</v>
          </cell>
          <cell r="J6">
            <v>49.32</v>
          </cell>
          <cell r="K6">
            <v>0</v>
          </cell>
        </row>
        <row r="7">
          <cell r="B7">
            <v>29.141666666666669</v>
          </cell>
          <cell r="C7">
            <v>36.6</v>
          </cell>
          <cell r="D7">
            <v>22.2</v>
          </cell>
          <cell r="E7">
            <v>58.916666666666664</v>
          </cell>
          <cell r="F7">
            <v>86</v>
          </cell>
          <cell r="G7">
            <v>32</v>
          </cell>
          <cell r="H7">
            <v>12.24</v>
          </cell>
          <cell r="I7" t="str">
            <v>N</v>
          </cell>
          <cell r="J7">
            <v>25.2</v>
          </cell>
          <cell r="K7">
            <v>0</v>
          </cell>
        </row>
        <row r="8">
          <cell r="B8">
            <v>27.391666666666666</v>
          </cell>
          <cell r="C8">
            <v>32.700000000000003</v>
          </cell>
          <cell r="D8">
            <v>21.5</v>
          </cell>
          <cell r="E8">
            <v>60.791666666666664</v>
          </cell>
          <cell r="F8">
            <v>89</v>
          </cell>
          <cell r="G8">
            <v>39</v>
          </cell>
          <cell r="H8">
            <v>18.720000000000002</v>
          </cell>
          <cell r="I8" t="str">
            <v>NE</v>
          </cell>
          <cell r="J8">
            <v>36.36</v>
          </cell>
          <cell r="K8">
            <v>0</v>
          </cell>
        </row>
        <row r="9">
          <cell r="B9">
            <v>26.195833333333329</v>
          </cell>
          <cell r="C9">
            <v>32.299999999999997</v>
          </cell>
          <cell r="D9">
            <v>21</v>
          </cell>
          <cell r="E9">
            <v>57.625</v>
          </cell>
          <cell r="F9">
            <v>76</v>
          </cell>
          <cell r="G9">
            <v>37</v>
          </cell>
          <cell r="H9">
            <v>16.2</v>
          </cell>
          <cell r="I9" t="str">
            <v>L</v>
          </cell>
          <cell r="J9">
            <v>29.52</v>
          </cell>
          <cell r="K9">
            <v>0</v>
          </cell>
        </row>
        <row r="10">
          <cell r="B10">
            <v>27.970833333333331</v>
          </cell>
          <cell r="C10">
            <v>35.299999999999997</v>
          </cell>
          <cell r="D10">
            <v>22</v>
          </cell>
          <cell r="E10">
            <v>47.208333333333336</v>
          </cell>
          <cell r="F10">
            <v>63</v>
          </cell>
          <cell r="G10">
            <v>31</v>
          </cell>
          <cell r="H10">
            <v>15.48</v>
          </cell>
          <cell r="I10" t="str">
            <v>N</v>
          </cell>
          <cell r="J10">
            <v>31.319999999999997</v>
          </cell>
          <cell r="K10">
            <v>0</v>
          </cell>
        </row>
        <row r="11">
          <cell r="B11">
            <v>25.266666666666669</v>
          </cell>
          <cell r="C11">
            <v>29.2</v>
          </cell>
          <cell r="D11">
            <v>22.5</v>
          </cell>
          <cell r="E11">
            <v>67.25</v>
          </cell>
          <cell r="F11">
            <v>78</v>
          </cell>
          <cell r="G11">
            <v>49</v>
          </cell>
          <cell r="H11">
            <v>13.68</v>
          </cell>
          <cell r="I11" t="str">
            <v>SE</v>
          </cell>
          <cell r="J11">
            <v>33.480000000000004</v>
          </cell>
          <cell r="K11">
            <v>0</v>
          </cell>
        </row>
        <row r="12">
          <cell r="B12">
            <v>25.287500000000005</v>
          </cell>
          <cell r="C12">
            <v>34</v>
          </cell>
          <cell r="D12">
            <v>18.3</v>
          </cell>
          <cell r="E12">
            <v>66.958333333333329</v>
          </cell>
          <cell r="F12">
            <v>95</v>
          </cell>
          <cell r="G12">
            <v>29</v>
          </cell>
          <cell r="H12">
            <v>15.120000000000001</v>
          </cell>
          <cell r="I12" t="str">
            <v>L</v>
          </cell>
          <cell r="J12">
            <v>30.240000000000002</v>
          </cell>
          <cell r="K12">
            <v>0</v>
          </cell>
        </row>
        <row r="13">
          <cell r="B13">
            <v>27.743478260869573</v>
          </cell>
          <cell r="C13">
            <v>35.299999999999997</v>
          </cell>
          <cell r="D13">
            <v>20.6</v>
          </cell>
          <cell r="E13">
            <v>48.652173913043477</v>
          </cell>
          <cell r="F13">
            <v>75</v>
          </cell>
          <cell r="G13">
            <v>22</v>
          </cell>
          <cell r="H13">
            <v>23.759999999999998</v>
          </cell>
          <cell r="I13" t="str">
            <v>N</v>
          </cell>
          <cell r="J13">
            <v>46.440000000000005</v>
          </cell>
          <cell r="K13">
            <v>0</v>
          </cell>
        </row>
        <row r="14">
          <cell r="B14">
            <v>28.341666666666669</v>
          </cell>
          <cell r="C14">
            <v>35.5</v>
          </cell>
          <cell r="D14">
            <v>20.8</v>
          </cell>
          <cell r="E14">
            <v>39.625</v>
          </cell>
          <cell r="F14">
            <v>68</v>
          </cell>
          <cell r="G14">
            <v>23</v>
          </cell>
          <cell r="H14">
            <v>25.2</v>
          </cell>
          <cell r="I14" t="str">
            <v>N</v>
          </cell>
          <cell r="J14">
            <v>47.88</v>
          </cell>
          <cell r="K14">
            <v>0</v>
          </cell>
        </row>
        <row r="15">
          <cell r="B15">
            <v>25.066666666666663</v>
          </cell>
          <cell r="C15">
            <v>30.3</v>
          </cell>
          <cell r="D15">
            <v>19.2</v>
          </cell>
          <cell r="E15">
            <v>60.166666666666664</v>
          </cell>
          <cell r="F15">
            <v>84</v>
          </cell>
          <cell r="G15">
            <v>37</v>
          </cell>
          <cell r="H15">
            <v>11.879999999999999</v>
          </cell>
          <cell r="I15" t="str">
            <v>SO</v>
          </cell>
          <cell r="J15">
            <v>26.28</v>
          </cell>
          <cell r="K15">
            <v>0</v>
          </cell>
        </row>
        <row r="16">
          <cell r="B16">
            <v>24.191666666666666</v>
          </cell>
          <cell r="C16">
            <v>34.9</v>
          </cell>
          <cell r="D16">
            <v>17.100000000000001</v>
          </cell>
          <cell r="E16">
            <v>67.458333333333329</v>
          </cell>
          <cell r="F16">
            <v>91</v>
          </cell>
          <cell r="G16">
            <v>29</v>
          </cell>
          <cell r="H16">
            <v>8.64</v>
          </cell>
          <cell r="I16" t="str">
            <v>SO</v>
          </cell>
          <cell r="J16">
            <v>18.36</v>
          </cell>
          <cell r="K16">
            <v>0</v>
          </cell>
        </row>
        <row r="17">
          <cell r="B17">
            <v>28.579166666666666</v>
          </cell>
          <cell r="C17">
            <v>37.4</v>
          </cell>
          <cell r="D17">
            <v>21.5</v>
          </cell>
          <cell r="E17">
            <v>51.208333333333336</v>
          </cell>
          <cell r="F17">
            <v>90</v>
          </cell>
          <cell r="G17">
            <v>14</v>
          </cell>
          <cell r="H17">
            <v>19.079999999999998</v>
          </cell>
          <cell r="I17" t="str">
            <v>NE</v>
          </cell>
          <cell r="J17">
            <v>34.200000000000003</v>
          </cell>
          <cell r="K17">
            <v>0</v>
          </cell>
        </row>
        <row r="18">
          <cell r="B18">
            <v>27.975000000000005</v>
          </cell>
          <cell r="C18">
            <v>36.1</v>
          </cell>
          <cell r="D18">
            <v>21.2</v>
          </cell>
          <cell r="E18">
            <v>42.5</v>
          </cell>
          <cell r="F18">
            <v>73</v>
          </cell>
          <cell r="G18">
            <v>21</v>
          </cell>
          <cell r="H18">
            <v>13.68</v>
          </cell>
          <cell r="I18" t="str">
            <v>SE</v>
          </cell>
          <cell r="J18">
            <v>26.28</v>
          </cell>
          <cell r="K18">
            <v>0</v>
          </cell>
        </row>
        <row r="19">
          <cell r="B19">
            <v>23.354166666666668</v>
          </cell>
          <cell r="C19">
            <v>30.8</v>
          </cell>
          <cell r="D19">
            <v>19</v>
          </cell>
          <cell r="E19">
            <v>71.791666666666671</v>
          </cell>
          <cell r="F19">
            <v>94</v>
          </cell>
          <cell r="G19">
            <v>34</v>
          </cell>
          <cell r="H19">
            <v>18.36</v>
          </cell>
          <cell r="I19" t="str">
            <v>SO</v>
          </cell>
          <cell r="J19">
            <v>45.36</v>
          </cell>
          <cell r="K19">
            <v>12.799999999999999</v>
          </cell>
        </row>
        <row r="20">
          <cell r="B20">
            <v>20.87916666666667</v>
          </cell>
          <cell r="C20">
            <v>29.5</v>
          </cell>
          <cell r="D20">
            <v>13.4</v>
          </cell>
          <cell r="E20">
            <v>65.708333333333329</v>
          </cell>
          <cell r="F20">
            <v>95</v>
          </cell>
          <cell r="G20">
            <v>33</v>
          </cell>
          <cell r="H20">
            <v>7.5600000000000005</v>
          </cell>
          <cell r="I20" t="str">
            <v>S</v>
          </cell>
          <cell r="J20">
            <v>17.64</v>
          </cell>
          <cell r="K20">
            <v>0</v>
          </cell>
        </row>
        <row r="21">
          <cell r="B21">
            <v>24.820833333333336</v>
          </cell>
          <cell r="C21">
            <v>34.5</v>
          </cell>
          <cell r="D21">
            <v>16.399999999999999</v>
          </cell>
          <cell r="E21">
            <v>60.458333333333336</v>
          </cell>
          <cell r="F21">
            <v>89</v>
          </cell>
          <cell r="G21">
            <v>32</v>
          </cell>
          <cell r="H21">
            <v>10.08</v>
          </cell>
          <cell r="I21" t="str">
            <v>NE</v>
          </cell>
          <cell r="J21">
            <v>30.6</v>
          </cell>
          <cell r="K21">
            <v>0</v>
          </cell>
        </row>
        <row r="22">
          <cell r="B22">
            <v>28.633333333333329</v>
          </cell>
          <cell r="C22">
            <v>35.700000000000003</v>
          </cell>
          <cell r="D22">
            <v>21.9</v>
          </cell>
          <cell r="E22">
            <v>55.625</v>
          </cell>
          <cell r="F22">
            <v>83</v>
          </cell>
          <cell r="G22">
            <v>33</v>
          </cell>
          <cell r="H22">
            <v>16.920000000000002</v>
          </cell>
          <cell r="I22" t="str">
            <v>N</v>
          </cell>
          <cell r="J22">
            <v>33.840000000000003</v>
          </cell>
          <cell r="K22">
            <v>0</v>
          </cell>
        </row>
        <row r="23">
          <cell r="B23">
            <v>28.487500000000008</v>
          </cell>
          <cell r="C23">
            <v>36</v>
          </cell>
          <cell r="D23">
            <v>23.7</v>
          </cell>
          <cell r="E23">
            <v>60.375</v>
          </cell>
          <cell r="F23">
            <v>85</v>
          </cell>
          <cell r="G23">
            <v>30</v>
          </cell>
          <cell r="H23">
            <v>20.16</v>
          </cell>
          <cell r="I23" t="str">
            <v>NO</v>
          </cell>
          <cell r="J23">
            <v>43.2</v>
          </cell>
          <cell r="K23">
            <v>0.8</v>
          </cell>
        </row>
        <row r="24">
          <cell r="B24">
            <v>22.579166666666662</v>
          </cell>
          <cell r="C24">
            <v>25.1</v>
          </cell>
          <cell r="D24">
            <v>20.9</v>
          </cell>
          <cell r="E24">
            <v>86</v>
          </cell>
          <cell r="F24">
            <v>95</v>
          </cell>
          <cell r="G24">
            <v>68</v>
          </cell>
          <cell r="H24">
            <v>13.32</v>
          </cell>
          <cell r="I24" t="str">
            <v>SO</v>
          </cell>
          <cell r="J24">
            <v>31.680000000000003</v>
          </cell>
          <cell r="K24">
            <v>6</v>
          </cell>
        </row>
        <row r="25">
          <cell r="B25">
            <v>22.158333333333331</v>
          </cell>
          <cell r="C25">
            <v>30.1</v>
          </cell>
          <cell r="D25">
            <v>13.6</v>
          </cell>
          <cell r="E25">
            <v>59.375</v>
          </cell>
          <cell r="F25">
            <v>95</v>
          </cell>
          <cell r="G25">
            <v>25</v>
          </cell>
          <cell r="H25">
            <v>8.2799999999999994</v>
          </cell>
          <cell r="I25" t="str">
            <v>S</v>
          </cell>
          <cell r="J25">
            <v>21.96</v>
          </cell>
          <cell r="K25">
            <v>0</v>
          </cell>
        </row>
        <row r="26">
          <cell r="B26">
            <v>22.591666666666665</v>
          </cell>
          <cell r="C26">
            <v>31.9</v>
          </cell>
          <cell r="D26">
            <v>12.8</v>
          </cell>
          <cell r="E26">
            <v>51.125</v>
          </cell>
          <cell r="F26">
            <v>81</v>
          </cell>
          <cell r="G26">
            <v>26</v>
          </cell>
          <cell r="H26">
            <v>11.879999999999999</v>
          </cell>
          <cell r="I26" t="str">
            <v>SE</v>
          </cell>
          <cell r="J26">
            <v>26.64</v>
          </cell>
          <cell r="K26">
            <v>0</v>
          </cell>
        </row>
        <row r="27">
          <cell r="B27">
            <v>25.8</v>
          </cell>
          <cell r="C27">
            <v>34.700000000000003</v>
          </cell>
          <cell r="D27">
            <v>17.2</v>
          </cell>
          <cell r="E27">
            <v>55.125</v>
          </cell>
          <cell r="F27">
            <v>85</v>
          </cell>
          <cell r="G27">
            <v>33</v>
          </cell>
          <cell r="H27">
            <v>16.920000000000002</v>
          </cell>
          <cell r="I27" t="str">
            <v>SE</v>
          </cell>
          <cell r="J27">
            <v>35.64</v>
          </cell>
          <cell r="K27">
            <v>0</v>
          </cell>
        </row>
        <row r="28">
          <cell r="B28">
            <v>26.066666666666663</v>
          </cell>
          <cell r="C28">
            <v>34.700000000000003</v>
          </cell>
          <cell r="D28">
            <v>21.6</v>
          </cell>
          <cell r="E28">
            <v>69</v>
          </cell>
          <cell r="F28">
            <v>85</v>
          </cell>
          <cell r="G28">
            <v>38</v>
          </cell>
          <cell r="H28">
            <v>16.559999999999999</v>
          </cell>
          <cell r="I28" t="str">
            <v>L</v>
          </cell>
          <cell r="J28">
            <v>54</v>
          </cell>
          <cell r="K28">
            <v>1</v>
          </cell>
        </row>
        <row r="29">
          <cell r="B29">
            <v>24.845833333333335</v>
          </cell>
          <cell r="C29">
            <v>32</v>
          </cell>
          <cell r="D29">
            <v>20</v>
          </cell>
          <cell r="E29">
            <v>78.041666666666671</v>
          </cell>
          <cell r="F29">
            <v>95</v>
          </cell>
          <cell r="G29">
            <v>52</v>
          </cell>
          <cell r="H29">
            <v>21.240000000000002</v>
          </cell>
          <cell r="I29" t="str">
            <v>L</v>
          </cell>
          <cell r="J29">
            <v>44.28</v>
          </cell>
          <cell r="K29">
            <v>19.2</v>
          </cell>
        </row>
        <row r="30">
          <cell r="B30">
            <v>28.345833333333342</v>
          </cell>
          <cell r="C30">
            <v>34.9</v>
          </cell>
          <cell r="D30">
            <v>24</v>
          </cell>
          <cell r="E30">
            <v>68.583333333333329</v>
          </cell>
          <cell r="F30">
            <v>88</v>
          </cell>
          <cell r="G30">
            <v>42</v>
          </cell>
          <cell r="H30">
            <v>16.2</v>
          </cell>
          <cell r="I30" t="str">
            <v>L</v>
          </cell>
          <cell r="J30">
            <v>36.72</v>
          </cell>
          <cell r="K30">
            <v>2.2000000000000002</v>
          </cell>
        </row>
        <row r="31">
          <cell r="B31">
            <v>23.725000000000005</v>
          </cell>
          <cell r="C31">
            <v>28.2</v>
          </cell>
          <cell r="D31">
            <v>21.5</v>
          </cell>
          <cell r="E31">
            <v>83.125</v>
          </cell>
          <cell r="F31">
            <v>93</v>
          </cell>
          <cell r="G31">
            <v>65</v>
          </cell>
          <cell r="H31">
            <v>14.4</v>
          </cell>
          <cell r="I31" t="str">
            <v>L</v>
          </cell>
          <cell r="J31">
            <v>30.6</v>
          </cell>
          <cell r="K31">
            <v>3.0000000000000009</v>
          </cell>
        </row>
        <row r="32">
          <cell r="B32">
            <v>26.145833333333329</v>
          </cell>
          <cell r="C32">
            <v>32.700000000000003</v>
          </cell>
          <cell r="D32">
            <v>21.7</v>
          </cell>
          <cell r="E32">
            <v>73.833333333333329</v>
          </cell>
          <cell r="F32">
            <v>93</v>
          </cell>
          <cell r="G32">
            <v>50</v>
          </cell>
          <cell r="H32">
            <v>19.440000000000001</v>
          </cell>
          <cell r="I32" t="str">
            <v>L</v>
          </cell>
          <cell r="J32">
            <v>34.56</v>
          </cell>
          <cell r="K32">
            <v>0.2</v>
          </cell>
        </row>
        <row r="33">
          <cell r="B33">
            <v>28.895833333333332</v>
          </cell>
          <cell r="C33">
            <v>35.200000000000003</v>
          </cell>
          <cell r="D33">
            <v>22.7</v>
          </cell>
          <cell r="E33">
            <v>63.875</v>
          </cell>
          <cell r="F33">
            <v>89</v>
          </cell>
          <cell r="G33">
            <v>36</v>
          </cell>
          <cell r="H33">
            <v>20.16</v>
          </cell>
          <cell r="I33" t="str">
            <v>L</v>
          </cell>
          <cell r="J33">
            <v>38.519999999999996</v>
          </cell>
          <cell r="K33">
            <v>0</v>
          </cell>
        </row>
        <row r="34">
          <cell r="B34">
            <v>29.279166666666665</v>
          </cell>
          <cell r="C34">
            <v>36</v>
          </cell>
          <cell r="D34">
            <v>22.4</v>
          </cell>
          <cell r="E34">
            <v>59</v>
          </cell>
          <cell r="F34">
            <v>84</v>
          </cell>
          <cell r="G34">
            <v>33</v>
          </cell>
          <cell r="H34">
            <v>23.040000000000003</v>
          </cell>
          <cell r="I34" t="str">
            <v>L</v>
          </cell>
          <cell r="J34">
            <v>41.76</v>
          </cell>
          <cell r="K34">
            <v>0</v>
          </cell>
        </row>
        <row r="35">
          <cell r="I35" t="str">
            <v>N</v>
          </cell>
        </row>
      </sheetData>
      <sheetData sheetId="9">
        <row r="5">
          <cell r="B5">
            <v>29.249999999999996</v>
          </cell>
        </row>
      </sheetData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24.662499999999998</v>
          </cell>
          <cell r="C5">
            <v>33.700000000000003</v>
          </cell>
          <cell r="D5">
            <v>19</v>
          </cell>
          <cell r="E5">
            <v>65.916666666666671</v>
          </cell>
          <cell r="F5">
            <v>90</v>
          </cell>
          <cell r="G5">
            <v>36</v>
          </cell>
          <cell r="H5">
            <v>14.4</v>
          </cell>
          <cell r="I5" t="str">
            <v>N</v>
          </cell>
          <cell r="J5">
            <v>36.36</v>
          </cell>
          <cell r="K5">
            <v>0</v>
          </cell>
        </row>
        <row r="6">
          <cell r="B6">
            <v>28.108333333333331</v>
          </cell>
          <cell r="C6">
            <v>35.1</v>
          </cell>
          <cell r="D6">
            <v>23.4</v>
          </cell>
          <cell r="E6">
            <v>56.458333333333336</v>
          </cell>
          <cell r="F6">
            <v>71</v>
          </cell>
          <cell r="G6">
            <v>35</v>
          </cell>
          <cell r="H6">
            <v>18</v>
          </cell>
          <cell r="I6" t="str">
            <v>N</v>
          </cell>
          <cell r="J6">
            <v>50.04</v>
          </cell>
          <cell r="K6">
            <v>0</v>
          </cell>
        </row>
        <row r="7">
          <cell r="B7">
            <v>26.391666666666662</v>
          </cell>
          <cell r="C7">
            <v>34.799999999999997</v>
          </cell>
          <cell r="D7">
            <v>21.5</v>
          </cell>
          <cell r="E7">
            <v>66.25</v>
          </cell>
          <cell r="F7">
            <v>87</v>
          </cell>
          <cell r="G7">
            <v>39</v>
          </cell>
          <cell r="H7">
            <v>0</v>
          </cell>
          <cell r="I7" t="str">
            <v>N</v>
          </cell>
          <cell r="J7">
            <v>0</v>
          </cell>
          <cell r="K7">
            <v>0</v>
          </cell>
        </row>
        <row r="8">
          <cell r="B8">
            <v>24.816666666666663</v>
          </cell>
          <cell r="C8">
            <v>30.4</v>
          </cell>
          <cell r="D8">
            <v>20.100000000000001</v>
          </cell>
          <cell r="E8">
            <v>69</v>
          </cell>
          <cell r="F8">
            <v>91</v>
          </cell>
          <cell r="G8">
            <v>43</v>
          </cell>
          <cell r="H8">
            <v>18</v>
          </cell>
          <cell r="I8" t="str">
            <v>L</v>
          </cell>
          <cell r="J8">
            <v>44.64</v>
          </cell>
          <cell r="K8">
            <v>0</v>
          </cell>
        </row>
        <row r="9">
          <cell r="B9">
            <v>22.566666666666666</v>
          </cell>
          <cell r="C9">
            <v>29.2</v>
          </cell>
          <cell r="D9">
            <v>16.100000000000001</v>
          </cell>
          <cell r="E9">
            <v>56.125</v>
          </cell>
          <cell r="F9">
            <v>77</v>
          </cell>
          <cell r="G9">
            <v>39</v>
          </cell>
          <cell r="H9">
            <v>18</v>
          </cell>
          <cell r="I9" t="str">
            <v>L</v>
          </cell>
          <cell r="J9">
            <v>50.4</v>
          </cell>
          <cell r="K9">
            <v>0</v>
          </cell>
        </row>
        <row r="10">
          <cell r="B10">
            <v>25.55</v>
          </cell>
          <cell r="C10">
            <v>34.5</v>
          </cell>
          <cell r="D10">
            <v>19</v>
          </cell>
          <cell r="E10">
            <v>49.791666666666664</v>
          </cell>
          <cell r="F10">
            <v>67</v>
          </cell>
          <cell r="G10">
            <v>29</v>
          </cell>
          <cell r="H10">
            <v>12.96</v>
          </cell>
          <cell r="I10" t="str">
            <v>NE</v>
          </cell>
          <cell r="J10">
            <v>34.92</v>
          </cell>
          <cell r="K10">
            <v>0</v>
          </cell>
        </row>
        <row r="11">
          <cell r="B11">
            <v>21.416666666666668</v>
          </cell>
          <cell r="C11">
            <v>28.7</v>
          </cell>
          <cell r="D11">
            <v>17.899999999999999</v>
          </cell>
          <cell r="E11">
            <v>80.833333333333329</v>
          </cell>
          <cell r="F11">
            <v>96</v>
          </cell>
          <cell r="G11">
            <v>47</v>
          </cell>
          <cell r="H11">
            <v>18.36</v>
          </cell>
          <cell r="I11" t="str">
            <v>NE</v>
          </cell>
          <cell r="J11">
            <v>48.24</v>
          </cell>
          <cell r="K11">
            <v>16.2</v>
          </cell>
        </row>
        <row r="12">
          <cell r="B12">
            <v>22.637500000000003</v>
          </cell>
          <cell r="C12">
            <v>31</v>
          </cell>
          <cell r="D12">
            <v>18</v>
          </cell>
          <cell r="E12">
            <v>74</v>
          </cell>
          <cell r="F12">
            <v>94</v>
          </cell>
          <cell r="G12">
            <v>36</v>
          </cell>
          <cell r="H12">
            <v>6.84</v>
          </cell>
          <cell r="I12" t="str">
            <v>NE</v>
          </cell>
          <cell r="J12">
            <v>29.880000000000003</v>
          </cell>
          <cell r="K12">
            <v>0</v>
          </cell>
        </row>
        <row r="13">
          <cell r="B13">
            <v>26.725000000000005</v>
          </cell>
          <cell r="C13">
            <v>33.6</v>
          </cell>
          <cell r="D13">
            <v>20.100000000000001</v>
          </cell>
          <cell r="E13">
            <v>45.666666666666664</v>
          </cell>
          <cell r="F13">
            <v>70</v>
          </cell>
          <cell r="G13">
            <v>22</v>
          </cell>
          <cell r="H13">
            <v>20.88</v>
          </cell>
          <cell r="I13" t="str">
            <v>NE</v>
          </cell>
          <cell r="J13">
            <v>42.84</v>
          </cell>
          <cell r="K13">
            <v>0</v>
          </cell>
        </row>
        <row r="14">
          <cell r="B14">
            <v>27.245833333333334</v>
          </cell>
          <cell r="C14">
            <v>36.200000000000003</v>
          </cell>
          <cell r="D14">
            <v>19.600000000000001</v>
          </cell>
          <cell r="E14">
            <v>40.25</v>
          </cell>
          <cell r="F14">
            <v>64</v>
          </cell>
          <cell r="G14">
            <v>17</v>
          </cell>
          <cell r="H14">
            <v>18.720000000000002</v>
          </cell>
          <cell r="I14" t="str">
            <v>NE</v>
          </cell>
          <cell r="J14">
            <v>50.76</v>
          </cell>
          <cell r="K14">
            <v>0</v>
          </cell>
        </row>
        <row r="15">
          <cell r="B15">
            <v>26.966666666666665</v>
          </cell>
          <cell r="C15">
            <v>36.299999999999997</v>
          </cell>
          <cell r="D15">
            <v>20.2</v>
          </cell>
          <cell r="E15">
            <v>47.458333333333336</v>
          </cell>
          <cell r="F15">
            <v>69</v>
          </cell>
          <cell r="G15">
            <v>26</v>
          </cell>
          <cell r="H15">
            <v>9.3600000000000012</v>
          </cell>
          <cell r="I15" t="str">
            <v>N</v>
          </cell>
          <cell r="J15">
            <v>28.08</v>
          </cell>
          <cell r="K15">
            <v>0</v>
          </cell>
        </row>
        <row r="16">
          <cell r="B16">
            <v>25.379166666666663</v>
          </cell>
          <cell r="C16">
            <v>36</v>
          </cell>
          <cell r="D16">
            <v>17.8</v>
          </cell>
          <cell r="E16">
            <v>64.291666666666671</v>
          </cell>
          <cell r="F16">
            <v>94</v>
          </cell>
          <cell r="G16">
            <v>18</v>
          </cell>
          <cell r="H16">
            <v>10.44</v>
          </cell>
          <cell r="I16" t="str">
            <v>SO</v>
          </cell>
          <cell r="J16">
            <v>25.56</v>
          </cell>
          <cell r="K16">
            <v>0</v>
          </cell>
        </row>
        <row r="17">
          <cell r="B17">
            <v>27.691666666666677</v>
          </cell>
          <cell r="C17">
            <v>34.9</v>
          </cell>
          <cell r="D17">
            <v>22.2</v>
          </cell>
          <cell r="E17">
            <v>39.5</v>
          </cell>
          <cell r="F17">
            <v>55</v>
          </cell>
          <cell r="G17">
            <v>20</v>
          </cell>
          <cell r="H17">
            <v>10.8</v>
          </cell>
          <cell r="I17" t="str">
            <v>L</v>
          </cell>
          <cell r="J17">
            <v>37.080000000000005</v>
          </cell>
          <cell r="K17">
            <v>0</v>
          </cell>
        </row>
        <row r="18">
          <cell r="B18">
            <v>27.849999999999998</v>
          </cell>
          <cell r="C18">
            <v>36</v>
          </cell>
          <cell r="D18">
            <v>19.8</v>
          </cell>
          <cell r="E18">
            <v>38.875</v>
          </cell>
          <cell r="F18">
            <v>67</v>
          </cell>
          <cell r="G18">
            <v>18</v>
          </cell>
          <cell r="H18">
            <v>15.840000000000002</v>
          </cell>
          <cell r="I18" t="str">
            <v>NE</v>
          </cell>
          <cell r="J18">
            <v>36.36</v>
          </cell>
          <cell r="K18">
            <v>0</v>
          </cell>
        </row>
        <row r="19">
          <cell r="B19">
            <v>21.912499999999994</v>
          </cell>
          <cell r="C19">
            <v>29.2</v>
          </cell>
          <cell r="D19">
            <v>18.899999999999999</v>
          </cell>
          <cell r="E19">
            <v>72.583333333333329</v>
          </cell>
          <cell r="F19">
            <v>95</v>
          </cell>
          <cell r="G19">
            <v>33</v>
          </cell>
          <cell r="H19">
            <v>17.28</v>
          </cell>
          <cell r="I19" t="str">
            <v>SO</v>
          </cell>
          <cell r="J19">
            <v>38.880000000000003</v>
          </cell>
          <cell r="K19">
            <v>4.4000000000000004</v>
          </cell>
        </row>
        <row r="20">
          <cell r="B20">
            <v>18.774999999999999</v>
          </cell>
          <cell r="C20">
            <v>27.3</v>
          </cell>
          <cell r="D20">
            <v>12.1</v>
          </cell>
          <cell r="E20">
            <v>67.875</v>
          </cell>
          <cell r="F20">
            <v>93</v>
          </cell>
          <cell r="G20">
            <v>32</v>
          </cell>
          <cell r="H20">
            <v>0.36000000000000004</v>
          </cell>
          <cell r="I20" t="str">
            <v>S</v>
          </cell>
          <cell r="J20">
            <v>19.079999999999998</v>
          </cell>
          <cell r="K20">
            <v>0.2</v>
          </cell>
        </row>
        <row r="21">
          <cell r="B21">
            <v>23.424999999999997</v>
          </cell>
          <cell r="C21">
            <v>34</v>
          </cell>
          <cell r="D21">
            <v>14.9</v>
          </cell>
          <cell r="E21">
            <v>56.666666666666664</v>
          </cell>
          <cell r="F21">
            <v>86</v>
          </cell>
          <cell r="G21">
            <v>28</v>
          </cell>
          <cell r="H21">
            <v>4.32</v>
          </cell>
          <cell r="I21" t="str">
            <v>L</v>
          </cell>
          <cell r="J21">
            <v>24.48</v>
          </cell>
          <cell r="K21">
            <v>0</v>
          </cell>
        </row>
        <row r="22">
          <cell r="B22">
            <v>27.095833333333335</v>
          </cell>
          <cell r="C22">
            <v>35.799999999999997</v>
          </cell>
          <cell r="D22">
            <v>20.3</v>
          </cell>
          <cell r="E22">
            <v>54.375</v>
          </cell>
          <cell r="F22">
            <v>80</v>
          </cell>
          <cell r="G22">
            <v>29</v>
          </cell>
          <cell r="H22">
            <v>13.68</v>
          </cell>
          <cell r="I22" t="str">
            <v>NE</v>
          </cell>
          <cell r="J22">
            <v>36</v>
          </cell>
          <cell r="K22">
            <v>0</v>
          </cell>
        </row>
        <row r="23">
          <cell r="B23">
            <v>22.854166666666661</v>
          </cell>
          <cell r="C23">
            <v>29.1</v>
          </cell>
          <cell r="D23">
            <v>19.7</v>
          </cell>
          <cell r="E23">
            <v>76.875</v>
          </cell>
          <cell r="F23">
            <v>96</v>
          </cell>
          <cell r="G23">
            <v>49</v>
          </cell>
          <cell r="H23">
            <v>12.6</v>
          </cell>
          <cell r="I23" t="str">
            <v>SE</v>
          </cell>
          <cell r="J23">
            <v>50.76</v>
          </cell>
          <cell r="K23">
            <v>20.6</v>
          </cell>
        </row>
        <row r="24">
          <cell r="B24">
            <v>21.237499999999997</v>
          </cell>
          <cell r="C24">
            <v>24.6</v>
          </cell>
          <cell r="D24">
            <v>19.399999999999999</v>
          </cell>
          <cell r="E24">
            <v>86.916666666666671</v>
          </cell>
          <cell r="F24">
            <v>95</v>
          </cell>
          <cell r="G24">
            <v>68</v>
          </cell>
          <cell r="H24">
            <v>8.2799999999999994</v>
          </cell>
          <cell r="I24" t="str">
            <v>SO</v>
          </cell>
          <cell r="J24">
            <v>37.800000000000004</v>
          </cell>
          <cell r="K24">
            <v>1</v>
          </cell>
        </row>
        <row r="25">
          <cell r="B25">
            <v>20.483333333333331</v>
          </cell>
          <cell r="C25">
            <v>27</v>
          </cell>
          <cell r="D25">
            <v>14</v>
          </cell>
          <cell r="E25">
            <v>62.708333333333336</v>
          </cell>
          <cell r="F25">
            <v>93</v>
          </cell>
          <cell r="G25">
            <v>27</v>
          </cell>
          <cell r="H25">
            <v>12.96</v>
          </cell>
          <cell r="I25" t="str">
            <v>S</v>
          </cell>
          <cell r="J25">
            <v>34.56</v>
          </cell>
          <cell r="K25">
            <v>0</v>
          </cell>
        </row>
        <row r="26">
          <cell r="B26">
            <v>20.233333333333331</v>
          </cell>
          <cell r="C26">
            <v>30.3</v>
          </cell>
          <cell r="D26">
            <v>10.8</v>
          </cell>
          <cell r="E26">
            <v>56.666666666666664</v>
          </cell>
          <cell r="F26">
            <v>92</v>
          </cell>
          <cell r="G26">
            <v>25</v>
          </cell>
          <cell r="H26">
            <v>6.12</v>
          </cell>
          <cell r="I26" t="str">
            <v>NE</v>
          </cell>
          <cell r="J26">
            <v>30.240000000000002</v>
          </cell>
          <cell r="K26">
            <v>0</v>
          </cell>
        </row>
        <row r="27">
          <cell r="B27">
            <v>24.350000000000005</v>
          </cell>
          <cell r="C27">
            <v>32.6</v>
          </cell>
          <cell r="D27">
            <v>17.100000000000001</v>
          </cell>
          <cell r="E27">
            <v>52.375</v>
          </cell>
          <cell r="F27">
            <v>74</v>
          </cell>
          <cell r="G27">
            <v>32</v>
          </cell>
          <cell r="H27">
            <v>8.64</v>
          </cell>
          <cell r="I27" t="str">
            <v>L</v>
          </cell>
          <cell r="J27">
            <v>36</v>
          </cell>
          <cell r="K27">
            <v>0</v>
          </cell>
        </row>
        <row r="28">
          <cell r="B28">
            <v>21.929166666666664</v>
          </cell>
          <cell r="C28">
            <v>27.4</v>
          </cell>
          <cell r="D28">
            <v>18.7</v>
          </cell>
          <cell r="E28">
            <v>76.791666666666671</v>
          </cell>
          <cell r="F28">
            <v>96</v>
          </cell>
          <cell r="G28">
            <v>50</v>
          </cell>
          <cell r="H28">
            <v>16.559999999999999</v>
          </cell>
          <cell r="I28" t="str">
            <v>L</v>
          </cell>
          <cell r="J28">
            <v>44.28</v>
          </cell>
          <cell r="K28">
            <v>38.799999999999997</v>
          </cell>
        </row>
        <row r="29">
          <cell r="B29">
            <v>22.991666666666664</v>
          </cell>
          <cell r="C29">
            <v>30.6</v>
          </cell>
          <cell r="D29">
            <v>18.5</v>
          </cell>
          <cell r="E29">
            <v>81.333333333333329</v>
          </cell>
          <cell r="F29">
            <v>96</v>
          </cell>
          <cell r="G29">
            <v>57</v>
          </cell>
          <cell r="H29">
            <v>11.879999999999999</v>
          </cell>
          <cell r="I29" t="str">
            <v>N</v>
          </cell>
          <cell r="J29">
            <v>45</v>
          </cell>
          <cell r="K29">
            <v>31.799999999999997</v>
          </cell>
        </row>
        <row r="30">
          <cell r="B30">
            <v>23.599999999999998</v>
          </cell>
          <cell r="C30">
            <v>29.4</v>
          </cell>
          <cell r="D30">
            <v>18.7</v>
          </cell>
          <cell r="E30">
            <v>82.25</v>
          </cell>
          <cell r="F30">
            <v>96</v>
          </cell>
          <cell r="G30">
            <v>63</v>
          </cell>
          <cell r="H30">
            <v>23.040000000000003</v>
          </cell>
          <cell r="I30" t="str">
            <v>N</v>
          </cell>
          <cell r="J30">
            <v>50.4</v>
          </cell>
          <cell r="K30">
            <v>18.799999999999997</v>
          </cell>
        </row>
        <row r="31">
          <cell r="B31">
            <v>20.591666666666661</v>
          </cell>
          <cell r="C31">
            <v>23.6</v>
          </cell>
          <cell r="D31">
            <v>19</v>
          </cell>
          <cell r="E31">
            <v>90.208333333333329</v>
          </cell>
          <cell r="F31">
            <v>96</v>
          </cell>
          <cell r="G31">
            <v>78</v>
          </cell>
          <cell r="H31">
            <v>9.3600000000000012</v>
          </cell>
          <cell r="I31" t="str">
            <v>NE</v>
          </cell>
          <cell r="J31">
            <v>34.200000000000003</v>
          </cell>
          <cell r="K31">
            <v>8.8000000000000007</v>
          </cell>
        </row>
        <row r="32">
          <cell r="B32">
            <v>24.058333333333334</v>
          </cell>
          <cell r="C32">
            <v>30.7</v>
          </cell>
          <cell r="D32">
            <v>19.899999999999999</v>
          </cell>
          <cell r="E32">
            <v>77.75</v>
          </cell>
          <cell r="F32">
            <v>93</v>
          </cell>
          <cell r="G32">
            <v>53</v>
          </cell>
          <cell r="H32">
            <v>12.96</v>
          </cell>
          <cell r="I32" t="str">
            <v>NE</v>
          </cell>
          <cell r="J32">
            <v>34.200000000000003</v>
          </cell>
          <cell r="K32">
            <v>0</v>
          </cell>
        </row>
        <row r="33">
          <cell r="B33">
            <v>27.650000000000002</v>
          </cell>
          <cell r="C33">
            <v>35.6</v>
          </cell>
          <cell r="D33">
            <v>22</v>
          </cell>
          <cell r="E33">
            <v>68.375</v>
          </cell>
          <cell r="F33">
            <v>92</v>
          </cell>
          <cell r="G33">
            <v>37</v>
          </cell>
          <cell r="H33">
            <v>11.879999999999999</v>
          </cell>
          <cell r="I33" t="str">
            <v>NE</v>
          </cell>
          <cell r="J33">
            <v>43.56</v>
          </cell>
          <cell r="K33">
            <v>0</v>
          </cell>
        </row>
        <row r="34">
          <cell r="B34">
            <v>26.229166666666671</v>
          </cell>
          <cell r="C34">
            <v>35.200000000000003</v>
          </cell>
          <cell r="D34">
            <v>20.5</v>
          </cell>
          <cell r="E34">
            <v>67.375</v>
          </cell>
          <cell r="F34">
            <v>88</v>
          </cell>
          <cell r="G34">
            <v>35</v>
          </cell>
          <cell r="H34">
            <v>15.48</v>
          </cell>
          <cell r="I34" t="str">
            <v>N</v>
          </cell>
          <cell r="J34">
            <v>46.800000000000004</v>
          </cell>
          <cell r="K34">
            <v>0</v>
          </cell>
        </row>
        <row r="35">
          <cell r="I35" t="str">
            <v>NE</v>
          </cell>
        </row>
      </sheetData>
      <sheetData sheetId="9">
        <row r="5">
          <cell r="B5">
            <v>27.295833333333334</v>
          </cell>
        </row>
      </sheetData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25.229166666666668</v>
          </cell>
          <cell r="C5">
            <v>35.1</v>
          </cell>
          <cell r="D5">
            <v>18.3</v>
          </cell>
          <cell r="E5">
            <v>69.375</v>
          </cell>
          <cell r="F5">
            <v>99</v>
          </cell>
          <cell r="G5">
            <v>31</v>
          </cell>
          <cell r="H5">
            <v>13.68</v>
          </cell>
          <cell r="I5" t="str">
            <v>SO</v>
          </cell>
          <cell r="J5">
            <v>32.76</v>
          </cell>
          <cell r="K5">
            <v>0</v>
          </cell>
        </row>
        <row r="6">
          <cell r="B6">
            <v>26.716666666666669</v>
          </cell>
          <cell r="C6">
            <v>35.6</v>
          </cell>
          <cell r="D6">
            <v>19.3</v>
          </cell>
          <cell r="E6">
            <v>65.333333333333329</v>
          </cell>
          <cell r="F6">
            <v>96</v>
          </cell>
          <cell r="G6">
            <v>34</v>
          </cell>
          <cell r="H6">
            <v>12.96</v>
          </cell>
          <cell r="I6" t="str">
            <v>L</v>
          </cell>
          <cell r="J6">
            <v>45.72</v>
          </cell>
          <cell r="K6">
            <v>0</v>
          </cell>
        </row>
        <row r="7">
          <cell r="B7">
            <v>26.345833333333331</v>
          </cell>
          <cell r="C7">
            <v>36.799999999999997</v>
          </cell>
          <cell r="D7">
            <v>19.100000000000001</v>
          </cell>
          <cell r="E7">
            <v>66.916666666666671</v>
          </cell>
          <cell r="F7">
            <v>98</v>
          </cell>
          <cell r="G7">
            <v>25</v>
          </cell>
          <cell r="H7">
            <v>21.96</v>
          </cell>
          <cell r="I7" t="str">
            <v>NE</v>
          </cell>
          <cell r="J7">
            <v>47.519999999999996</v>
          </cell>
          <cell r="K7">
            <v>0</v>
          </cell>
        </row>
        <row r="8">
          <cell r="B8">
            <v>24.950000000000003</v>
          </cell>
          <cell r="C8">
            <v>34.4</v>
          </cell>
          <cell r="D8">
            <v>18.100000000000001</v>
          </cell>
          <cell r="E8">
            <v>66.875</v>
          </cell>
          <cell r="F8">
            <v>95</v>
          </cell>
          <cell r="G8">
            <v>34</v>
          </cell>
          <cell r="H8">
            <v>14.4</v>
          </cell>
          <cell r="I8" t="str">
            <v>SO</v>
          </cell>
          <cell r="J8">
            <v>36.36</v>
          </cell>
          <cell r="K8">
            <v>0</v>
          </cell>
        </row>
        <row r="9">
          <cell r="B9">
            <v>23.908333333333331</v>
          </cell>
          <cell r="C9">
            <v>31.2</v>
          </cell>
          <cell r="D9">
            <v>17.100000000000001</v>
          </cell>
          <cell r="E9">
            <v>59.25</v>
          </cell>
          <cell r="F9">
            <v>78</v>
          </cell>
          <cell r="G9">
            <v>36</v>
          </cell>
          <cell r="H9">
            <v>13.32</v>
          </cell>
          <cell r="I9" t="str">
            <v>SO</v>
          </cell>
          <cell r="J9">
            <v>31.319999999999997</v>
          </cell>
          <cell r="K9">
            <v>0</v>
          </cell>
        </row>
        <row r="10">
          <cell r="B10">
            <v>25.116666666666664</v>
          </cell>
          <cell r="C10">
            <v>36.299999999999997</v>
          </cell>
          <cell r="D10">
            <v>15.5</v>
          </cell>
          <cell r="E10">
            <v>56.458333333333336</v>
          </cell>
          <cell r="F10">
            <v>90</v>
          </cell>
          <cell r="G10">
            <v>26</v>
          </cell>
          <cell r="H10">
            <v>14.04</v>
          </cell>
          <cell r="I10" t="str">
            <v>SO</v>
          </cell>
          <cell r="J10">
            <v>31.680000000000003</v>
          </cell>
          <cell r="K10">
            <v>0</v>
          </cell>
        </row>
        <row r="11">
          <cell r="B11">
            <v>21.525000000000006</v>
          </cell>
          <cell r="C11">
            <v>26</v>
          </cell>
          <cell r="D11">
            <v>19</v>
          </cell>
          <cell r="E11">
            <v>87.25</v>
          </cell>
          <cell r="F11">
            <v>99</v>
          </cell>
          <cell r="G11">
            <v>57</v>
          </cell>
          <cell r="H11">
            <v>20.16</v>
          </cell>
          <cell r="I11" t="str">
            <v>SO</v>
          </cell>
          <cell r="J11">
            <v>38.880000000000003</v>
          </cell>
          <cell r="K11">
            <v>11.599999999999998</v>
          </cell>
        </row>
        <row r="12">
          <cell r="B12">
            <v>22.712500000000002</v>
          </cell>
          <cell r="C12">
            <v>31.6</v>
          </cell>
          <cell r="D12">
            <v>18.100000000000001</v>
          </cell>
          <cell r="E12">
            <v>79.166666666666671</v>
          </cell>
          <cell r="F12">
            <v>99</v>
          </cell>
          <cell r="G12">
            <v>34</v>
          </cell>
          <cell r="H12">
            <v>11.16</v>
          </cell>
          <cell r="I12" t="str">
            <v>SO</v>
          </cell>
          <cell r="J12">
            <v>25.2</v>
          </cell>
          <cell r="K12">
            <v>0.2</v>
          </cell>
        </row>
        <row r="13">
          <cell r="B13">
            <v>24.591666666666665</v>
          </cell>
          <cell r="C13">
            <v>35.700000000000003</v>
          </cell>
          <cell r="D13">
            <v>14.9</v>
          </cell>
          <cell r="E13">
            <v>61.458333333333336</v>
          </cell>
          <cell r="F13">
            <v>99</v>
          </cell>
          <cell r="G13">
            <v>20</v>
          </cell>
          <cell r="H13">
            <v>11.16</v>
          </cell>
          <cell r="I13" t="str">
            <v>L</v>
          </cell>
          <cell r="J13">
            <v>43.56</v>
          </cell>
          <cell r="K13">
            <v>0</v>
          </cell>
        </row>
        <row r="14">
          <cell r="B14">
            <v>24.929166666666664</v>
          </cell>
          <cell r="C14">
            <v>36</v>
          </cell>
          <cell r="D14">
            <v>15.3</v>
          </cell>
          <cell r="E14">
            <v>52.208333333333336</v>
          </cell>
          <cell r="F14">
            <v>86</v>
          </cell>
          <cell r="G14">
            <v>20</v>
          </cell>
          <cell r="H14">
            <v>12.24</v>
          </cell>
          <cell r="I14" t="str">
            <v>L</v>
          </cell>
          <cell r="J14">
            <v>39.96</v>
          </cell>
          <cell r="K14">
            <v>0</v>
          </cell>
        </row>
        <row r="15">
          <cell r="B15">
            <v>25.208333333333332</v>
          </cell>
          <cell r="C15">
            <v>36.5</v>
          </cell>
          <cell r="D15">
            <v>15.5</v>
          </cell>
          <cell r="E15">
            <v>57.625</v>
          </cell>
          <cell r="F15">
            <v>92</v>
          </cell>
          <cell r="G15">
            <v>23</v>
          </cell>
          <cell r="H15">
            <v>11.879999999999999</v>
          </cell>
          <cell r="I15" t="str">
            <v>NE</v>
          </cell>
          <cell r="J15">
            <v>30.96</v>
          </cell>
          <cell r="K15">
            <v>0</v>
          </cell>
        </row>
        <row r="16">
          <cell r="B16">
            <v>25.3125</v>
          </cell>
          <cell r="C16">
            <v>36.5</v>
          </cell>
          <cell r="D16">
            <v>16.399999999999999</v>
          </cell>
          <cell r="E16">
            <v>63.958333333333336</v>
          </cell>
          <cell r="F16">
            <v>99</v>
          </cell>
          <cell r="G16">
            <v>20</v>
          </cell>
          <cell r="H16">
            <v>7.5600000000000005</v>
          </cell>
          <cell r="I16" t="str">
            <v>NE</v>
          </cell>
          <cell r="J16">
            <v>23.400000000000002</v>
          </cell>
          <cell r="K16">
            <v>0</v>
          </cell>
        </row>
        <row r="17">
          <cell r="B17">
            <v>26.195833333333329</v>
          </cell>
          <cell r="C17">
            <v>36.299999999999997</v>
          </cell>
          <cell r="D17">
            <v>18.3</v>
          </cell>
          <cell r="E17">
            <v>44.791666666666664</v>
          </cell>
          <cell r="F17">
            <v>81</v>
          </cell>
          <cell r="G17">
            <v>14</v>
          </cell>
          <cell r="H17">
            <v>10.08</v>
          </cell>
          <cell r="I17" t="str">
            <v>SO</v>
          </cell>
          <cell r="J17">
            <v>28.8</v>
          </cell>
          <cell r="K17">
            <v>0</v>
          </cell>
        </row>
        <row r="18">
          <cell r="B18">
            <v>25.416666666666668</v>
          </cell>
          <cell r="C18">
            <v>38.1</v>
          </cell>
          <cell r="D18">
            <v>15.8</v>
          </cell>
          <cell r="E18">
            <v>47.791666666666664</v>
          </cell>
          <cell r="F18">
            <v>81</v>
          </cell>
          <cell r="G18">
            <v>13</v>
          </cell>
          <cell r="H18">
            <v>10.44</v>
          </cell>
          <cell r="I18" t="str">
            <v>NE</v>
          </cell>
          <cell r="J18">
            <v>31.680000000000003</v>
          </cell>
          <cell r="K18">
            <v>0</v>
          </cell>
        </row>
        <row r="19">
          <cell r="B19">
            <v>23.370833333333334</v>
          </cell>
          <cell r="C19">
            <v>27.6</v>
          </cell>
          <cell r="D19">
            <v>19.600000000000001</v>
          </cell>
          <cell r="E19">
            <v>70.916666666666671</v>
          </cell>
          <cell r="F19">
            <v>98</v>
          </cell>
          <cell r="G19">
            <v>39</v>
          </cell>
          <cell r="H19">
            <v>14.04</v>
          </cell>
          <cell r="I19" t="str">
            <v>N</v>
          </cell>
          <cell r="J19">
            <v>32.04</v>
          </cell>
          <cell r="K19">
            <v>3.4000000000000004</v>
          </cell>
        </row>
        <row r="20">
          <cell r="B20">
            <v>20</v>
          </cell>
          <cell r="C20">
            <v>28.9</v>
          </cell>
          <cell r="D20">
            <v>12.6</v>
          </cell>
          <cell r="E20">
            <v>64.666666666666671</v>
          </cell>
          <cell r="F20">
            <v>96</v>
          </cell>
          <cell r="G20">
            <v>29</v>
          </cell>
          <cell r="H20">
            <v>9.3600000000000012</v>
          </cell>
          <cell r="I20" t="str">
            <v>O</v>
          </cell>
          <cell r="J20">
            <v>30.240000000000002</v>
          </cell>
          <cell r="K20">
            <v>0</v>
          </cell>
        </row>
        <row r="21">
          <cell r="B21">
            <v>22.758333333333336</v>
          </cell>
          <cell r="C21">
            <v>36.1</v>
          </cell>
          <cell r="D21">
            <v>13.2</v>
          </cell>
          <cell r="E21">
            <v>61.25</v>
          </cell>
          <cell r="F21">
            <v>93</v>
          </cell>
          <cell r="G21">
            <v>26</v>
          </cell>
          <cell r="H21">
            <v>9.7200000000000006</v>
          </cell>
          <cell r="I21" t="str">
            <v>NE</v>
          </cell>
          <cell r="J21">
            <v>31.680000000000003</v>
          </cell>
          <cell r="K21">
            <v>0</v>
          </cell>
        </row>
        <row r="22">
          <cell r="B22">
            <v>26.804166666666664</v>
          </cell>
          <cell r="C22">
            <v>37.5</v>
          </cell>
          <cell r="D22">
            <v>19.100000000000001</v>
          </cell>
          <cell r="E22">
            <v>59.625</v>
          </cell>
          <cell r="F22">
            <v>90</v>
          </cell>
          <cell r="G22">
            <v>25</v>
          </cell>
          <cell r="H22">
            <v>10.8</v>
          </cell>
          <cell r="I22" t="str">
            <v>NE</v>
          </cell>
          <cell r="J22">
            <v>33.840000000000003</v>
          </cell>
          <cell r="K22">
            <v>0</v>
          </cell>
        </row>
        <row r="23">
          <cell r="B23">
            <v>24.329166666666669</v>
          </cell>
          <cell r="C23">
            <v>34.799999999999997</v>
          </cell>
          <cell r="D23">
            <v>19.2</v>
          </cell>
          <cell r="E23">
            <v>75</v>
          </cell>
          <cell r="F23">
            <v>97</v>
          </cell>
          <cell r="G23">
            <v>33</v>
          </cell>
          <cell r="H23">
            <v>27.36</v>
          </cell>
          <cell r="I23" t="str">
            <v>SO</v>
          </cell>
          <cell r="J23">
            <v>66.239999999999995</v>
          </cell>
          <cell r="K23">
            <v>5.1999999999999993</v>
          </cell>
        </row>
        <row r="24">
          <cell r="B24">
            <v>21.704166666666669</v>
          </cell>
          <cell r="C24">
            <v>25.1</v>
          </cell>
          <cell r="D24">
            <v>19.600000000000001</v>
          </cell>
          <cell r="E24">
            <v>92.25</v>
          </cell>
          <cell r="F24">
            <v>99</v>
          </cell>
          <cell r="G24">
            <v>77</v>
          </cell>
          <cell r="H24">
            <v>17.28</v>
          </cell>
          <cell r="I24" t="str">
            <v>NE</v>
          </cell>
          <cell r="J24">
            <v>32.04</v>
          </cell>
          <cell r="K24">
            <v>11.600000000000001</v>
          </cell>
        </row>
        <row r="25">
          <cell r="B25">
            <v>20.933333333333334</v>
          </cell>
          <cell r="C25">
            <v>27.7</v>
          </cell>
          <cell r="D25">
            <v>14.4</v>
          </cell>
          <cell r="E25">
            <v>66.541666666666671</v>
          </cell>
          <cell r="F25">
            <v>94</v>
          </cell>
          <cell r="G25">
            <v>30</v>
          </cell>
          <cell r="H25">
            <v>9.7200000000000006</v>
          </cell>
          <cell r="I25" t="str">
            <v>NE</v>
          </cell>
          <cell r="J25">
            <v>23.759999999999998</v>
          </cell>
          <cell r="K25">
            <v>0</v>
          </cell>
        </row>
        <row r="26">
          <cell r="B26">
            <v>19.412500000000005</v>
          </cell>
          <cell r="C26">
            <v>31.3</v>
          </cell>
          <cell r="D26">
            <v>8.9</v>
          </cell>
          <cell r="E26">
            <v>61.333333333333336</v>
          </cell>
          <cell r="F26">
            <v>97</v>
          </cell>
          <cell r="G26">
            <v>23</v>
          </cell>
          <cell r="H26">
            <v>7.5600000000000005</v>
          </cell>
          <cell r="I26" t="str">
            <v>S</v>
          </cell>
          <cell r="J26">
            <v>29.16</v>
          </cell>
          <cell r="K26">
            <v>0</v>
          </cell>
        </row>
        <row r="27">
          <cell r="B27">
            <v>23.599999999999994</v>
          </cell>
          <cell r="C27">
            <v>35.700000000000003</v>
          </cell>
          <cell r="D27">
            <v>13.7</v>
          </cell>
          <cell r="E27">
            <v>61.916666666666664</v>
          </cell>
          <cell r="F27">
            <v>96</v>
          </cell>
          <cell r="G27">
            <v>27</v>
          </cell>
          <cell r="H27">
            <v>11.520000000000001</v>
          </cell>
          <cell r="I27" t="str">
            <v>SO</v>
          </cell>
          <cell r="J27">
            <v>31.319999999999997</v>
          </cell>
          <cell r="K27">
            <v>0</v>
          </cell>
        </row>
        <row r="28">
          <cell r="B28">
            <v>22.183333333333326</v>
          </cell>
          <cell r="C28">
            <v>28.7</v>
          </cell>
          <cell r="D28">
            <v>19</v>
          </cell>
          <cell r="E28">
            <v>86.916666666666671</v>
          </cell>
          <cell r="F28">
            <v>100</v>
          </cell>
          <cell r="G28">
            <v>60</v>
          </cell>
          <cell r="H28">
            <v>22.32</v>
          </cell>
          <cell r="I28" t="str">
            <v>SO</v>
          </cell>
          <cell r="J28">
            <v>45</v>
          </cell>
          <cell r="K28">
            <v>32.000000000000007</v>
          </cell>
        </row>
        <row r="29">
          <cell r="B29">
            <v>23.633333333333336</v>
          </cell>
          <cell r="C29">
            <v>31.9</v>
          </cell>
          <cell r="D29">
            <v>18.600000000000001</v>
          </cell>
          <cell r="E29">
            <v>84.791666666666671</v>
          </cell>
          <cell r="F29">
            <v>100</v>
          </cell>
          <cell r="G29">
            <v>52</v>
          </cell>
          <cell r="H29">
            <v>12.24</v>
          </cell>
          <cell r="I29" t="str">
            <v>L</v>
          </cell>
          <cell r="J29">
            <v>68.039999999999992</v>
          </cell>
          <cell r="K29">
            <v>18.399999999999999</v>
          </cell>
        </row>
        <row r="30">
          <cell r="B30">
            <v>26.287500000000005</v>
          </cell>
          <cell r="C30">
            <v>34.700000000000003</v>
          </cell>
          <cell r="D30">
            <v>19.8</v>
          </cell>
          <cell r="E30">
            <v>75.708333333333329</v>
          </cell>
          <cell r="F30">
            <v>99</v>
          </cell>
          <cell r="G30">
            <v>39</v>
          </cell>
          <cell r="H30">
            <v>20.52</v>
          </cell>
          <cell r="I30" t="str">
            <v>L</v>
          </cell>
          <cell r="J30">
            <v>44.28</v>
          </cell>
          <cell r="K30">
            <v>4.2</v>
          </cell>
        </row>
        <row r="31">
          <cell r="B31">
            <v>21.2</v>
          </cell>
          <cell r="C31">
            <v>24.3</v>
          </cell>
          <cell r="D31">
            <v>19.100000000000001</v>
          </cell>
          <cell r="E31">
            <v>94.666666666666671</v>
          </cell>
          <cell r="F31">
            <v>100</v>
          </cell>
          <cell r="G31">
            <v>82</v>
          </cell>
          <cell r="H31">
            <v>12.6</v>
          </cell>
          <cell r="I31" t="str">
            <v>SO</v>
          </cell>
          <cell r="J31">
            <v>38.159999999999997</v>
          </cell>
          <cell r="K31">
            <v>34.799999999999997</v>
          </cell>
        </row>
        <row r="32">
          <cell r="B32">
            <v>24.491666666666664</v>
          </cell>
          <cell r="C32">
            <v>33.4</v>
          </cell>
          <cell r="D32">
            <v>19.3</v>
          </cell>
          <cell r="E32">
            <v>79.391304347826093</v>
          </cell>
          <cell r="F32">
            <v>100</v>
          </cell>
          <cell r="G32">
            <v>45</v>
          </cell>
          <cell r="H32">
            <v>11.16</v>
          </cell>
          <cell r="I32" t="str">
            <v>L</v>
          </cell>
          <cell r="J32">
            <v>29.16</v>
          </cell>
          <cell r="K32">
            <v>0.4</v>
          </cell>
        </row>
        <row r="33">
          <cell r="B33">
            <v>27.220833333333331</v>
          </cell>
          <cell r="C33">
            <v>35.200000000000003</v>
          </cell>
          <cell r="D33">
            <v>19.899999999999999</v>
          </cell>
          <cell r="E33">
            <v>71.25</v>
          </cell>
          <cell r="F33">
            <v>99</v>
          </cell>
          <cell r="G33">
            <v>38</v>
          </cell>
          <cell r="H33">
            <v>12.24</v>
          </cell>
          <cell r="I33" t="str">
            <v>L</v>
          </cell>
          <cell r="J33">
            <v>38.159999999999997</v>
          </cell>
          <cell r="K33">
            <v>0</v>
          </cell>
        </row>
        <row r="34">
          <cell r="B34">
            <v>26.94583333333334</v>
          </cell>
          <cell r="C34">
            <v>35.5</v>
          </cell>
          <cell r="D34">
            <v>19.600000000000001</v>
          </cell>
          <cell r="E34">
            <v>69.375</v>
          </cell>
          <cell r="F34">
            <v>99</v>
          </cell>
          <cell r="G34">
            <v>34</v>
          </cell>
          <cell r="H34">
            <v>13.68</v>
          </cell>
          <cell r="I34" t="str">
            <v>L</v>
          </cell>
          <cell r="J34">
            <v>32.4</v>
          </cell>
          <cell r="K34">
            <v>0</v>
          </cell>
        </row>
        <row r="35">
          <cell r="I35" t="str">
            <v>SO</v>
          </cell>
        </row>
      </sheetData>
      <sheetData sheetId="9">
        <row r="5">
          <cell r="B5">
            <v>27.287499999999994</v>
          </cell>
        </row>
      </sheetData>
      <sheetData sheetId="10" refreshError="1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27.975000000000005</v>
          </cell>
          <cell r="C5">
            <v>35.1</v>
          </cell>
          <cell r="D5">
            <v>22</v>
          </cell>
          <cell r="E5">
            <v>63.416666666666664</v>
          </cell>
          <cell r="F5">
            <v>85</v>
          </cell>
          <cell r="G5">
            <v>37</v>
          </cell>
          <cell r="H5">
            <v>12.96</v>
          </cell>
          <cell r="I5" t="str">
            <v>N</v>
          </cell>
          <cell r="J5">
            <v>25.2</v>
          </cell>
          <cell r="K5">
            <v>0</v>
          </cell>
        </row>
        <row r="6">
          <cell r="B6">
            <v>27.891666666666662</v>
          </cell>
          <cell r="C6">
            <v>35.5</v>
          </cell>
          <cell r="D6">
            <v>21.1</v>
          </cell>
          <cell r="E6">
            <v>66.875</v>
          </cell>
          <cell r="F6">
            <v>92</v>
          </cell>
          <cell r="G6">
            <v>40</v>
          </cell>
          <cell r="H6">
            <v>12.96</v>
          </cell>
          <cell r="I6" t="str">
            <v>N</v>
          </cell>
          <cell r="J6">
            <v>34.56</v>
          </cell>
          <cell r="K6">
            <v>0</v>
          </cell>
        </row>
        <row r="7">
          <cell r="B7">
            <v>28.354166666666671</v>
          </cell>
          <cell r="C7">
            <v>36.299999999999997</v>
          </cell>
          <cell r="D7">
            <v>21.5</v>
          </cell>
          <cell r="E7">
            <v>63.791666666666664</v>
          </cell>
          <cell r="F7">
            <v>91</v>
          </cell>
          <cell r="G7">
            <v>34</v>
          </cell>
          <cell r="H7">
            <v>8.2799999999999994</v>
          </cell>
          <cell r="I7" t="str">
            <v>O</v>
          </cell>
          <cell r="J7">
            <v>21.240000000000002</v>
          </cell>
          <cell r="K7">
            <v>0</v>
          </cell>
        </row>
        <row r="8">
          <cell r="B8">
            <v>27.45</v>
          </cell>
          <cell r="C8">
            <v>32.9</v>
          </cell>
          <cell r="D8">
            <v>21.1</v>
          </cell>
          <cell r="E8">
            <v>64.166666666666671</v>
          </cell>
          <cell r="F8">
            <v>90</v>
          </cell>
          <cell r="G8">
            <v>43</v>
          </cell>
          <cell r="H8">
            <v>18.36</v>
          </cell>
          <cell r="I8" t="str">
            <v>NE</v>
          </cell>
          <cell r="J8">
            <v>48.6</v>
          </cell>
          <cell r="K8">
            <v>0</v>
          </cell>
        </row>
        <row r="9">
          <cell r="B9">
            <v>26.379166666666674</v>
          </cell>
          <cell r="C9">
            <v>33.4</v>
          </cell>
          <cell r="D9">
            <v>20.3</v>
          </cell>
          <cell r="E9">
            <v>66.041666666666671</v>
          </cell>
          <cell r="F9">
            <v>91</v>
          </cell>
          <cell r="G9">
            <v>39</v>
          </cell>
          <cell r="H9">
            <v>7.5600000000000005</v>
          </cell>
          <cell r="I9" t="str">
            <v>L</v>
          </cell>
          <cell r="J9">
            <v>29.880000000000003</v>
          </cell>
          <cell r="K9">
            <v>0</v>
          </cell>
        </row>
        <row r="10">
          <cell r="B10">
            <v>27.866666666666664</v>
          </cell>
          <cell r="C10">
            <v>35.6</v>
          </cell>
          <cell r="D10">
            <v>20.399999999999999</v>
          </cell>
          <cell r="E10">
            <v>59.583333333333336</v>
          </cell>
          <cell r="F10">
            <v>88</v>
          </cell>
          <cell r="G10">
            <v>33</v>
          </cell>
          <cell r="H10">
            <v>12.6</v>
          </cell>
          <cell r="I10" t="str">
            <v>SE</v>
          </cell>
          <cell r="J10">
            <v>29.16</v>
          </cell>
          <cell r="K10">
            <v>0</v>
          </cell>
        </row>
        <row r="11">
          <cell r="B11">
            <v>24.733333333333331</v>
          </cell>
          <cell r="C11">
            <v>28.2</v>
          </cell>
          <cell r="D11">
            <v>22.5</v>
          </cell>
          <cell r="E11">
            <v>81</v>
          </cell>
          <cell r="F11">
            <v>91</v>
          </cell>
          <cell r="G11">
            <v>65</v>
          </cell>
          <cell r="H11">
            <v>12.96</v>
          </cell>
          <cell r="I11" t="str">
            <v>SE</v>
          </cell>
          <cell r="J11">
            <v>31.680000000000003</v>
          </cell>
          <cell r="K11">
            <v>0.2</v>
          </cell>
        </row>
        <row r="12">
          <cell r="B12">
            <v>25.779166666666665</v>
          </cell>
          <cell r="C12">
            <v>34.200000000000003</v>
          </cell>
          <cell r="D12">
            <v>19.7</v>
          </cell>
          <cell r="E12">
            <v>71.25</v>
          </cell>
          <cell r="F12">
            <v>96</v>
          </cell>
          <cell r="G12">
            <v>32</v>
          </cell>
          <cell r="H12">
            <v>8.64</v>
          </cell>
          <cell r="I12" t="str">
            <v>S</v>
          </cell>
          <cell r="J12">
            <v>23.759999999999998</v>
          </cell>
          <cell r="K12">
            <v>0</v>
          </cell>
        </row>
        <row r="13">
          <cell r="B13">
            <v>27.691666666666663</v>
          </cell>
          <cell r="C13">
            <v>36.1</v>
          </cell>
          <cell r="D13">
            <v>20</v>
          </cell>
          <cell r="E13">
            <v>58.166666666666664</v>
          </cell>
          <cell r="F13">
            <v>91</v>
          </cell>
          <cell r="G13">
            <v>24</v>
          </cell>
          <cell r="H13">
            <v>17.64</v>
          </cell>
          <cell r="I13" t="str">
            <v>N</v>
          </cell>
          <cell r="J13">
            <v>38.880000000000003</v>
          </cell>
          <cell r="K13">
            <v>0</v>
          </cell>
        </row>
        <row r="14">
          <cell r="B14">
            <v>26.991666666666664</v>
          </cell>
          <cell r="C14">
            <v>35.5</v>
          </cell>
          <cell r="D14">
            <v>17.7</v>
          </cell>
          <cell r="E14">
            <v>52.5</v>
          </cell>
          <cell r="F14">
            <v>87</v>
          </cell>
          <cell r="G14">
            <v>26</v>
          </cell>
          <cell r="H14">
            <v>15.840000000000002</v>
          </cell>
          <cell r="I14" t="str">
            <v>N</v>
          </cell>
          <cell r="J14">
            <v>38.159999999999997</v>
          </cell>
          <cell r="K14">
            <v>0</v>
          </cell>
        </row>
        <row r="15">
          <cell r="B15">
            <v>26.250000000000011</v>
          </cell>
          <cell r="C15">
            <v>33.9</v>
          </cell>
          <cell r="D15">
            <v>19.100000000000001</v>
          </cell>
          <cell r="E15">
            <v>61.25</v>
          </cell>
          <cell r="F15">
            <v>89</v>
          </cell>
          <cell r="G15">
            <v>35</v>
          </cell>
          <cell r="H15">
            <v>7.9200000000000008</v>
          </cell>
          <cell r="I15" t="str">
            <v>O</v>
          </cell>
          <cell r="J15">
            <v>20.52</v>
          </cell>
          <cell r="K15">
            <v>0</v>
          </cell>
        </row>
        <row r="16">
          <cell r="B16">
            <v>25.816666666666663</v>
          </cell>
          <cell r="C16">
            <v>35.4</v>
          </cell>
          <cell r="D16">
            <v>18</v>
          </cell>
          <cell r="E16">
            <v>63.25</v>
          </cell>
          <cell r="F16">
            <v>91</v>
          </cell>
          <cell r="G16">
            <v>30</v>
          </cell>
          <cell r="H16">
            <v>5.04</v>
          </cell>
          <cell r="I16" t="str">
            <v>S</v>
          </cell>
          <cell r="J16">
            <v>20.16</v>
          </cell>
          <cell r="K16">
            <v>0</v>
          </cell>
        </row>
        <row r="17">
          <cell r="B17">
            <v>28.783333333333328</v>
          </cell>
          <cell r="C17">
            <v>38</v>
          </cell>
          <cell r="D17">
            <v>21.8</v>
          </cell>
          <cell r="E17">
            <v>55.208333333333336</v>
          </cell>
          <cell r="F17">
            <v>88</v>
          </cell>
          <cell r="G17">
            <v>15</v>
          </cell>
          <cell r="H17">
            <v>15.48</v>
          </cell>
          <cell r="I17" t="str">
            <v>S</v>
          </cell>
          <cell r="J17">
            <v>32.76</v>
          </cell>
          <cell r="K17">
            <v>0</v>
          </cell>
        </row>
        <row r="18">
          <cell r="B18">
            <v>27.912499999999998</v>
          </cell>
          <cell r="C18">
            <v>37.1</v>
          </cell>
          <cell r="D18">
            <v>20.7</v>
          </cell>
          <cell r="E18">
            <v>53.875</v>
          </cell>
          <cell r="F18">
            <v>85</v>
          </cell>
          <cell r="G18">
            <v>17</v>
          </cell>
          <cell r="H18">
            <v>8.64</v>
          </cell>
          <cell r="I18" t="str">
            <v>N</v>
          </cell>
          <cell r="J18">
            <v>22.32</v>
          </cell>
          <cell r="K18">
            <v>0</v>
          </cell>
        </row>
        <row r="19">
          <cell r="B19">
            <v>24.066666666666663</v>
          </cell>
          <cell r="C19">
            <v>29.9</v>
          </cell>
          <cell r="D19">
            <v>20.5</v>
          </cell>
          <cell r="E19">
            <v>74.125</v>
          </cell>
          <cell r="F19">
            <v>92</v>
          </cell>
          <cell r="G19">
            <v>50</v>
          </cell>
          <cell r="H19">
            <v>14.04</v>
          </cell>
          <cell r="I19" t="str">
            <v>S</v>
          </cell>
          <cell r="J19">
            <v>37.080000000000005</v>
          </cell>
          <cell r="K19">
            <v>12.799999999999999</v>
          </cell>
        </row>
        <row r="20">
          <cell r="B20">
            <v>22.104166666666668</v>
          </cell>
          <cell r="C20">
            <v>29.3</v>
          </cell>
          <cell r="D20">
            <v>16.7</v>
          </cell>
          <cell r="E20">
            <v>65.666666666666671</v>
          </cell>
          <cell r="F20">
            <v>85</v>
          </cell>
          <cell r="G20">
            <v>43</v>
          </cell>
          <cell r="H20">
            <v>10.8</v>
          </cell>
          <cell r="I20" t="str">
            <v>S</v>
          </cell>
          <cell r="J20">
            <v>24.12</v>
          </cell>
          <cell r="K20">
            <v>0</v>
          </cell>
        </row>
        <row r="21">
          <cell r="B21">
            <v>25.608333333333334</v>
          </cell>
          <cell r="C21">
            <v>34.9</v>
          </cell>
          <cell r="D21">
            <v>19</v>
          </cell>
          <cell r="E21">
            <v>65.041666666666671</v>
          </cell>
          <cell r="F21">
            <v>89</v>
          </cell>
          <cell r="G21">
            <v>32</v>
          </cell>
          <cell r="H21">
            <v>6.84</v>
          </cell>
          <cell r="I21" t="str">
            <v>S</v>
          </cell>
          <cell r="J21">
            <v>24.48</v>
          </cell>
          <cell r="K21">
            <v>0</v>
          </cell>
        </row>
        <row r="22">
          <cell r="B22">
            <v>28.454166666666669</v>
          </cell>
          <cell r="C22">
            <v>36.299999999999997</v>
          </cell>
          <cell r="D22">
            <v>22</v>
          </cell>
          <cell r="E22">
            <v>66.25</v>
          </cell>
          <cell r="F22">
            <v>92</v>
          </cell>
          <cell r="G22">
            <v>36</v>
          </cell>
          <cell r="H22">
            <v>11.879999999999999</v>
          </cell>
          <cell r="I22" t="str">
            <v>N</v>
          </cell>
          <cell r="J22">
            <v>39.24</v>
          </cell>
          <cell r="K22">
            <v>0</v>
          </cell>
        </row>
        <row r="23">
          <cell r="B23">
            <v>28.216666666666665</v>
          </cell>
          <cell r="C23">
            <v>37.4</v>
          </cell>
          <cell r="D23">
            <v>21.1</v>
          </cell>
          <cell r="E23">
            <v>67.083333333333329</v>
          </cell>
          <cell r="F23">
            <v>95</v>
          </cell>
          <cell r="G23">
            <v>31</v>
          </cell>
          <cell r="H23">
            <v>13.32</v>
          </cell>
          <cell r="I23" t="str">
            <v>NO</v>
          </cell>
          <cell r="J23">
            <v>62.639999999999993</v>
          </cell>
          <cell r="K23">
            <v>10.8</v>
          </cell>
        </row>
        <row r="24">
          <cell r="B24">
            <v>23.504166666666666</v>
          </cell>
          <cell r="C24">
            <v>28.9</v>
          </cell>
          <cell r="D24">
            <v>20</v>
          </cell>
          <cell r="E24">
            <v>85.375</v>
          </cell>
          <cell r="F24">
            <v>95</v>
          </cell>
          <cell r="G24">
            <v>59</v>
          </cell>
          <cell r="H24">
            <v>12.96</v>
          </cell>
          <cell r="I24" t="str">
            <v>SO</v>
          </cell>
          <cell r="J24">
            <v>35.28</v>
          </cell>
          <cell r="K24">
            <v>46.79999999999999</v>
          </cell>
        </row>
        <row r="25">
          <cell r="B25">
            <v>22.75</v>
          </cell>
          <cell r="C25">
            <v>29.4</v>
          </cell>
          <cell r="D25">
            <v>15.9</v>
          </cell>
          <cell r="E25">
            <v>63.166666666666664</v>
          </cell>
          <cell r="F25">
            <v>92</v>
          </cell>
          <cell r="G25">
            <v>30</v>
          </cell>
          <cell r="H25">
            <v>9</v>
          </cell>
          <cell r="I25" t="str">
            <v>SO</v>
          </cell>
          <cell r="J25">
            <v>24.48</v>
          </cell>
          <cell r="K25">
            <v>0</v>
          </cell>
        </row>
        <row r="26">
          <cell r="B26">
            <v>23.5625</v>
          </cell>
          <cell r="C26">
            <v>32</v>
          </cell>
          <cell r="D26">
            <v>16.5</v>
          </cell>
          <cell r="E26">
            <v>57.291666666666664</v>
          </cell>
          <cell r="F26">
            <v>86</v>
          </cell>
          <cell r="G26">
            <v>31</v>
          </cell>
          <cell r="H26">
            <v>6.12</v>
          </cell>
          <cell r="I26" t="str">
            <v>S</v>
          </cell>
          <cell r="J26">
            <v>21.96</v>
          </cell>
          <cell r="K26">
            <v>0</v>
          </cell>
        </row>
        <row r="27">
          <cell r="B27">
            <v>26.445833333333336</v>
          </cell>
          <cell r="C27">
            <v>35.1</v>
          </cell>
          <cell r="D27">
            <v>19</v>
          </cell>
          <cell r="E27">
            <v>61.5</v>
          </cell>
          <cell r="F27">
            <v>91</v>
          </cell>
          <cell r="G27">
            <v>33</v>
          </cell>
          <cell r="H27">
            <v>11.16</v>
          </cell>
          <cell r="I27" t="str">
            <v>S</v>
          </cell>
          <cell r="J27">
            <v>28.8</v>
          </cell>
          <cell r="K27">
            <v>0</v>
          </cell>
        </row>
        <row r="28">
          <cell r="B28">
            <v>28.041666666666657</v>
          </cell>
          <cell r="C28">
            <v>36.4</v>
          </cell>
          <cell r="D28">
            <v>22.9</v>
          </cell>
          <cell r="E28">
            <v>69.958333333333329</v>
          </cell>
          <cell r="F28">
            <v>92</v>
          </cell>
          <cell r="G28">
            <v>33</v>
          </cell>
          <cell r="H28">
            <v>12.24</v>
          </cell>
          <cell r="I28" t="str">
            <v>N</v>
          </cell>
          <cell r="J28">
            <v>41.76</v>
          </cell>
          <cell r="K28">
            <v>5.4</v>
          </cell>
        </row>
        <row r="29">
          <cell r="B29">
            <v>26.2</v>
          </cell>
          <cell r="C29">
            <v>32.6</v>
          </cell>
          <cell r="D29">
            <v>21.5</v>
          </cell>
          <cell r="E29">
            <v>77.958333333333329</v>
          </cell>
          <cell r="F29">
            <v>96</v>
          </cell>
          <cell r="G29">
            <v>52</v>
          </cell>
          <cell r="H29">
            <v>14.4</v>
          </cell>
          <cell r="I29" t="str">
            <v>N</v>
          </cell>
          <cell r="J29">
            <v>36.36</v>
          </cell>
          <cell r="K29">
            <v>6.2</v>
          </cell>
        </row>
        <row r="30">
          <cell r="B30">
            <v>28.758333333333329</v>
          </cell>
          <cell r="C30">
            <v>34.799999999999997</v>
          </cell>
          <cell r="D30">
            <v>23.8</v>
          </cell>
          <cell r="E30">
            <v>67.416666666666671</v>
          </cell>
          <cell r="F30">
            <v>91</v>
          </cell>
          <cell r="G30">
            <v>39</v>
          </cell>
          <cell r="H30">
            <v>16.559999999999999</v>
          </cell>
          <cell r="I30" t="str">
            <v>N</v>
          </cell>
          <cell r="J30">
            <v>38.159999999999997</v>
          </cell>
          <cell r="K30">
            <v>0</v>
          </cell>
        </row>
        <row r="31">
          <cell r="B31">
            <v>26.312499999999996</v>
          </cell>
          <cell r="C31">
            <v>30</v>
          </cell>
          <cell r="D31">
            <v>22.5</v>
          </cell>
          <cell r="E31">
            <v>78.333333333333329</v>
          </cell>
          <cell r="F31">
            <v>96</v>
          </cell>
          <cell r="G31">
            <v>58</v>
          </cell>
          <cell r="H31">
            <v>9</v>
          </cell>
          <cell r="I31" t="str">
            <v>SE</v>
          </cell>
          <cell r="J31">
            <v>25.92</v>
          </cell>
          <cell r="K31">
            <v>10.199999999999999</v>
          </cell>
        </row>
        <row r="32">
          <cell r="B32">
            <v>27</v>
          </cell>
          <cell r="C32">
            <v>33.799999999999997</v>
          </cell>
          <cell r="D32">
            <v>22.7</v>
          </cell>
          <cell r="E32">
            <v>75</v>
          </cell>
          <cell r="F32">
            <v>94</v>
          </cell>
          <cell r="G32">
            <v>49</v>
          </cell>
          <cell r="H32">
            <v>11.16</v>
          </cell>
          <cell r="I32" t="str">
            <v>N</v>
          </cell>
          <cell r="J32">
            <v>26.28</v>
          </cell>
          <cell r="K32">
            <v>6.200000000000002</v>
          </cell>
        </row>
        <row r="33">
          <cell r="B33">
            <v>29.354166666666671</v>
          </cell>
          <cell r="C33">
            <v>35.5</v>
          </cell>
          <cell r="D33">
            <v>23.5</v>
          </cell>
          <cell r="E33">
            <v>64.916666666666671</v>
          </cell>
          <cell r="F33">
            <v>89</v>
          </cell>
          <cell r="G33">
            <v>38</v>
          </cell>
          <cell r="H33">
            <v>14.76</v>
          </cell>
          <cell r="I33" t="str">
            <v>N</v>
          </cell>
          <cell r="J33">
            <v>37.080000000000005</v>
          </cell>
          <cell r="K33">
            <v>0</v>
          </cell>
        </row>
        <row r="34">
          <cell r="B34">
            <v>29.320833333333336</v>
          </cell>
          <cell r="C34">
            <v>36.4</v>
          </cell>
          <cell r="D34">
            <v>23</v>
          </cell>
          <cell r="E34">
            <v>63.75</v>
          </cell>
          <cell r="F34">
            <v>93</v>
          </cell>
          <cell r="G34">
            <v>30</v>
          </cell>
          <cell r="H34">
            <v>15.840000000000002</v>
          </cell>
          <cell r="I34" t="str">
            <v>N</v>
          </cell>
          <cell r="J34">
            <v>37.800000000000004</v>
          </cell>
          <cell r="K34">
            <v>0</v>
          </cell>
        </row>
        <row r="35">
          <cell r="I35" t="str">
            <v>N</v>
          </cell>
        </row>
      </sheetData>
      <sheetData sheetId="9">
        <row r="5">
          <cell r="B5">
            <v>29.604166666666668</v>
          </cell>
        </row>
      </sheetData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</sheetData>
      <sheetData sheetId="9">
        <row r="5">
          <cell r="B5" t="str">
            <v>*</v>
          </cell>
        </row>
      </sheetData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23.376190476190477</v>
          </cell>
          <cell r="C5">
            <v>34.799999999999997</v>
          </cell>
          <cell r="D5">
            <v>17.7</v>
          </cell>
          <cell r="E5">
            <v>69.476190476190482</v>
          </cell>
          <cell r="F5">
            <v>92</v>
          </cell>
          <cell r="G5">
            <v>30</v>
          </cell>
          <cell r="H5">
            <v>18.36</v>
          </cell>
          <cell r="I5" t="str">
            <v>SO</v>
          </cell>
          <cell r="J5">
            <v>37.080000000000005</v>
          </cell>
          <cell r="K5">
            <v>0</v>
          </cell>
        </row>
        <row r="6">
          <cell r="B6">
            <v>26.266666666666666</v>
          </cell>
          <cell r="C6">
            <v>34.6</v>
          </cell>
          <cell r="D6">
            <v>19.7</v>
          </cell>
          <cell r="E6">
            <v>62.958333333333336</v>
          </cell>
          <cell r="F6">
            <v>88</v>
          </cell>
          <cell r="G6">
            <v>33</v>
          </cell>
          <cell r="H6">
            <v>27.36</v>
          </cell>
          <cell r="I6" t="str">
            <v>SO</v>
          </cell>
          <cell r="J6">
            <v>59.04</v>
          </cell>
          <cell r="K6">
            <v>0</v>
          </cell>
        </row>
        <row r="7">
          <cell r="B7">
            <v>26.037499999999994</v>
          </cell>
          <cell r="C7">
            <v>36.200000000000003</v>
          </cell>
          <cell r="D7">
            <v>19.600000000000001</v>
          </cell>
          <cell r="E7">
            <v>64.708333333333329</v>
          </cell>
          <cell r="F7">
            <v>91</v>
          </cell>
          <cell r="G7">
            <v>29</v>
          </cell>
          <cell r="H7">
            <v>23.040000000000003</v>
          </cell>
          <cell r="I7" t="str">
            <v>SO</v>
          </cell>
          <cell r="J7">
            <v>37.080000000000005</v>
          </cell>
          <cell r="K7">
            <v>0</v>
          </cell>
        </row>
        <row r="8">
          <cell r="B8">
            <v>24.129166666666674</v>
          </cell>
          <cell r="C8">
            <v>31.4</v>
          </cell>
          <cell r="D8">
            <v>18.8</v>
          </cell>
          <cell r="E8">
            <v>70.541666666666671</v>
          </cell>
          <cell r="F8">
            <v>91</v>
          </cell>
          <cell r="G8">
            <v>48</v>
          </cell>
          <cell r="H8">
            <v>27</v>
          </cell>
          <cell r="I8" t="str">
            <v>SO</v>
          </cell>
          <cell r="J8">
            <v>48.24</v>
          </cell>
          <cell r="K8">
            <v>0</v>
          </cell>
        </row>
        <row r="9">
          <cell r="B9">
            <v>22.158333333333335</v>
          </cell>
          <cell r="C9">
            <v>29.8</v>
          </cell>
          <cell r="D9">
            <v>15.2</v>
          </cell>
          <cell r="E9">
            <v>58.75</v>
          </cell>
          <cell r="F9">
            <v>82</v>
          </cell>
          <cell r="G9">
            <v>37</v>
          </cell>
          <cell r="H9">
            <v>27</v>
          </cell>
          <cell r="I9" t="str">
            <v>SO</v>
          </cell>
          <cell r="J9">
            <v>45</v>
          </cell>
          <cell r="K9">
            <v>0</v>
          </cell>
        </row>
        <row r="10">
          <cell r="B10">
            <v>24.145833333333332</v>
          </cell>
          <cell r="C10">
            <v>35.1</v>
          </cell>
          <cell r="D10">
            <v>16.399999999999999</v>
          </cell>
          <cell r="E10">
            <v>56.416666666666664</v>
          </cell>
          <cell r="F10">
            <v>83</v>
          </cell>
          <cell r="G10">
            <v>26</v>
          </cell>
          <cell r="H10">
            <v>19.8</v>
          </cell>
          <cell r="I10" t="str">
            <v>SO</v>
          </cell>
          <cell r="J10">
            <v>37.800000000000004</v>
          </cell>
          <cell r="K10">
            <v>0</v>
          </cell>
        </row>
        <row r="11">
          <cell r="B11">
            <v>21.227272727272723</v>
          </cell>
          <cell r="C11">
            <v>27.4</v>
          </cell>
          <cell r="D11">
            <v>17.100000000000001</v>
          </cell>
          <cell r="E11">
            <v>81</v>
          </cell>
          <cell r="F11">
            <v>96</v>
          </cell>
          <cell r="G11">
            <v>47</v>
          </cell>
          <cell r="H11">
            <v>27.720000000000002</v>
          </cell>
          <cell r="I11" t="str">
            <v>SO</v>
          </cell>
          <cell r="J11">
            <v>64.8</v>
          </cell>
          <cell r="K11">
            <v>13.200000000000001</v>
          </cell>
        </row>
        <row r="12">
          <cell r="B12">
            <v>21.936363636363634</v>
          </cell>
          <cell r="C12">
            <v>30.5</v>
          </cell>
          <cell r="D12">
            <v>17.7</v>
          </cell>
          <cell r="E12">
            <v>77.045454545454547</v>
          </cell>
          <cell r="F12">
            <v>96</v>
          </cell>
          <cell r="G12">
            <v>38</v>
          </cell>
          <cell r="H12">
            <v>18.36</v>
          </cell>
          <cell r="I12" t="str">
            <v>SO</v>
          </cell>
          <cell r="J12">
            <v>33.119999999999997</v>
          </cell>
          <cell r="K12">
            <v>0</v>
          </cell>
        </row>
        <row r="13">
          <cell r="B13">
            <v>24.595833333333331</v>
          </cell>
          <cell r="C13">
            <v>34.1</v>
          </cell>
          <cell r="D13">
            <v>15.9</v>
          </cell>
          <cell r="E13">
            <v>57.25</v>
          </cell>
          <cell r="F13">
            <v>92</v>
          </cell>
          <cell r="G13">
            <v>22</v>
          </cell>
          <cell r="H13">
            <v>21.96</v>
          </cell>
          <cell r="I13" t="str">
            <v>SO</v>
          </cell>
          <cell r="J13">
            <v>51.84</v>
          </cell>
          <cell r="K13">
            <v>0</v>
          </cell>
        </row>
        <row r="14">
          <cell r="B14">
            <v>26.172727272727272</v>
          </cell>
          <cell r="C14">
            <v>35.4</v>
          </cell>
          <cell r="D14">
            <v>16.2</v>
          </cell>
          <cell r="E14">
            <v>46.727272727272727</v>
          </cell>
          <cell r="F14">
            <v>82</v>
          </cell>
          <cell r="G14">
            <v>19</v>
          </cell>
          <cell r="H14">
            <v>29.52</v>
          </cell>
          <cell r="I14" t="str">
            <v>SO</v>
          </cell>
          <cell r="J14">
            <v>60.12</v>
          </cell>
          <cell r="K14">
            <v>0</v>
          </cell>
        </row>
        <row r="15">
          <cell r="B15">
            <v>24.658333333333335</v>
          </cell>
          <cell r="C15">
            <v>32.1</v>
          </cell>
          <cell r="D15">
            <v>18.2</v>
          </cell>
          <cell r="E15">
            <v>58.375</v>
          </cell>
          <cell r="F15">
            <v>80</v>
          </cell>
          <cell r="G15">
            <v>33</v>
          </cell>
          <cell r="H15">
            <v>12.6</v>
          </cell>
          <cell r="I15" t="str">
            <v>SO</v>
          </cell>
          <cell r="J15">
            <v>26.64</v>
          </cell>
          <cell r="K15">
            <v>0</v>
          </cell>
        </row>
        <row r="16">
          <cell r="B16">
            <v>22.612500000000001</v>
          </cell>
          <cell r="C16">
            <v>34.200000000000003</v>
          </cell>
          <cell r="D16">
            <v>15</v>
          </cell>
          <cell r="E16">
            <v>74.125</v>
          </cell>
          <cell r="F16">
            <v>96</v>
          </cell>
          <cell r="G16">
            <v>31</v>
          </cell>
          <cell r="H16">
            <v>11.16</v>
          </cell>
          <cell r="I16" t="str">
            <v>SO</v>
          </cell>
          <cell r="J16">
            <v>27</v>
          </cell>
          <cell r="K16">
            <v>0</v>
          </cell>
        </row>
        <row r="17">
          <cell r="B17">
            <v>26.029166666666665</v>
          </cell>
          <cell r="C17">
            <v>35.200000000000003</v>
          </cell>
          <cell r="D17">
            <v>16.8</v>
          </cell>
          <cell r="E17">
            <v>51</v>
          </cell>
          <cell r="F17">
            <v>90</v>
          </cell>
          <cell r="G17">
            <v>17</v>
          </cell>
          <cell r="H17">
            <v>18.720000000000002</v>
          </cell>
          <cell r="I17" t="str">
            <v>SO</v>
          </cell>
          <cell r="J17">
            <v>36.72</v>
          </cell>
          <cell r="K17">
            <v>0</v>
          </cell>
        </row>
        <row r="18">
          <cell r="B18">
            <v>24.816666666666663</v>
          </cell>
          <cell r="C18">
            <v>36.299999999999997</v>
          </cell>
          <cell r="D18">
            <v>16</v>
          </cell>
          <cell r="E18">
            <v>53.541666666666664</v>
          </cell>
          <cell r="F18">
            <v>88</v>
          </cell>
          <cell r="G18">
            <v>17</v>
          </cell>
          <cell r="H18">
            <v>18</v>
          </cell>
          <cell r="I18" t="str">
            <v>SO</v>
          </cell>
          <cell r="J18">
            <v>36</v>
          </cell>
          <cell r="K18">
            <v>0</v>
          </cell>
        </row>
        <row r="19">
          <cell r="B19">
            <v>20.587500000000002</v>
          </cell>
          <cell r="C19">
            <v>25</v>
          </cell>
          <cell r="D19">
            <v>15.7</v>
          </cell>
          <cell r="E19">
            <v>76.791666666666671</v>
          </cell>
          <cell r="F19">
            <v>96</v>
          </cell>
          <cell r="G19">
            <v>48</v>
          </cell>
          <cell r="H19">
            <v>21.6</v>
          </cell>
          <cell r="I19" t="str">
            <v>SO</v>
          </cell>
          <cell r="J19">
            <v>42.12</v>
          </cell>
          <cell r="K19">
            <v>9.6000000000000014</v>
          </cell>
        </row>
        <row r="20">
          <cell r="B20">
            <v>17.95</v>
          </cell>
          <cell r="C20">
            <v>26.6</v>
          </cell>
          <cell r="D20">
            <v>10.7</v>
          </cell>
          <cell r="E20">
            <v>69.083333333333329</v>
          </cell>
          <cell r="F20">
            <v>95</v>
          </cell>
          <cell r="G20">
            <v>28</v>
          </cell>
          <cell r="H20">
            <v>10.8</v>
          </cell>
          <cell r="I20" t="str">
            <v>SO</v>
          </cell>
          <cell r="J20">
            <v>20.88</v>
          </cell>
          <cell r="K20">
            <v>0</v>
          </cell>
        </row>
        <row r="21">
          <cell r="B21">
            <v>22.358333333333331</v>
          </cell>
          <cell r="C21">
            <v>34.4</v>
          </cell>
          <cell r="D21">
            <v>13.2</v>
          </cell>
          <cell r="E21">
            <v>60.875</v>
          </cell>
          <cell r="F21">
            <v>91</v>
          </cell>
          <cell r="G21">
            <v>27</v>
          </cell>
          <cell r="H21">
            <v>11.520000000000001</v>
          </cell>
          <cell r="I21" t="str">
            <v>SO</v>
          </cell>
          <cell r="J21">
            <v>29.16</v>
          </cell>
          <cell r="K21">
            <v>0</v>
          </cell>
        </row>
        <row r="22">
          <cell r="B22">
            <v>25.329166666666666</v>
          </cell>
          <cell r="C22">
            <v>35.200000000000003</v>
          </cell>
          <cell r="D22">
            <v>18.100000000000001</v>
          </cell>
          <cell r="E22">
            <v>62.25</v>
          </cell>
          <cell r="F22">
            <v>91</v>
          </cell>
          <cell r="G22">
            <v>30</v>
          </cell>
          <cell r="H22">
            <v>22.68</v>
          </cell>
          <cell r="I22" t="str">
            <v>SO</v>
          </cell>
          <cell r="J22">
            <v>43.56</v>
          </cell>
          <cell r="K22">
            <v>0</v>
          </cell>
        </row>
        <row r="23">
          <cell r="B23">
            <v>21.495833333333337</v>
          </cell>
          <cell r="C23">
            <v>29</v>
          </cell>
          <cell r="D23">
            <v>18.2</v>
          </cell>
          <cell r="E23">
            <v>80.791666666666671</v>
          </cell>
          <cell r="F23">
            <v>96</v>
          </cell>
          <cell r="G23">
            <v>48</v>
          </cell>
          <cell r="H23">
            <v>24.12</v>
          </cell>
          <cell r="I23" t="str">
            <v>SO</v>
          </cell>
          <cell r="J23">
            <v>42.84</v>
          </cell>
          <cell r="K23">
            <v>15</v>
          </cell>
        </row>
        <row r="24">
          <cell r="B24">
            <v>21.091666666666672</v>
          </cell>
          <cell r="C24">
            <v>26.3</v>
          </cell>
          <cell r="D24">
            <v>19.3</v>
          </cell>
          <cell r="E24">
            <v>85.791666666666671</v>
          </cell>
          <cell r="F24">
            <v>96</v>
          </cell>
          <cell r="G24">
            <v>50</v>
          </cell>
          <cell r="H24">
            <v>13.68</v>
          </cell>
          <cell r="I24" t="str">
            <v>SO</v>
          </cell>
          <cell r="J24">
            <v>31.319999999999997</v>
          </cell>
          <cell r="K24">
            <v>11.8</v>
          </cell>
        </row>
        <row r="25">
          <cell r="B25">
            <v>19.170833333333334</v>
          </cell>
          <cell r="C25">
            <v>27.2</v>
          </cell>
          <cell r="D25">
            <v>12.7</v>
          </cell>
          <cell r="E25">
            <v>63.541666666666664</v>
          </cell>
          <cell r="F25">
            <v>93</v>
          </cell>
          <cell r="G25">
            <v>24</v>
          </cell>
          <cell r="H25">
            <v>15.840000000000002</v>
          </cell>
          <cell r="I25" t="str">
            <v>SO</v>
          </cell>
          <cell r="J25">
            <v>32.04</v>
          </cell>
          <cell r="K25">
            <v>0</v>
          </cell>
        </row>
        <row r="26">
          <cell r="B26">
            <v>19.429166666666667</v>
          </cell>
          <cell r="C26">
            <v>30.3</v>
          </cell>
          <cell r="D26">
            <v>9.4</v>
          </cell>
          <cell r="E26">
            <v>53.875</v>
          </cell>
          <cell r="F26">
            <v>89</v>
          </cell>
          <cell r="G26">
            <v>21</v>
          </cell>
          <cell r="H26">
            <v>18.720000000000002</v>
          </cell>
          <cell r="I26" t="str">
            <v>SO</v>
          </cell>
          <cell r="J26">
            <v>33.840000000000003</v>
          </cell>
          <cell r="K26">
            <v>0</v>
          </cell>
        </row>
        <row r="27">
          <cell r="B27">
            <v>22.416666666666668</v>
          </cell>
          <cell r="C27">
            <v>33.200000000000003</v>
          </cell>
          <cell r="D27">
            <v>13.8</v>
          </cell>
          <cell r="E27">
            <v>60.291666666666664</v>
          </cell>
          <cell r="F27">
            <v>89</v>
          </cell>
          <cell r="G27">
            <v>30</v>
          </cell>
          <cell r="H27">
            <v>19.079999999999998</v>
          </cell>
          <cell r="I27" t="str">
            <v>SO</v>
          </cell>
          <cell r="J27">
            <v>38.519999999999996</v>
          </cell>
          <cell r="K27">
            <v>0</v>
          </cell>
        </row>
        <row r="28">
          <cell r="B28">
            <v>20.95</v>
          </cell>
          <cell r="C28">
            <v>26.1</v>
          </cell>
          <cell r="D28">
            <v>18.399999999999999</v>
          </cell>
          <cell r="E28">
            <v>81.166666666666671</v>
          </cell>
          <cell r="F28">
            <v>96</v>
          </cell>
          <cell r="G28">
            <v>54</v>
          </cell>
          <cell r="H28">
            <v>28.8</v>
          </cell>
          <cell r="I28" t="str">
            <v>SO</v>
          </cell>
          <cell r="J28">
            <v>52.56</v>
          </cell>
          <cell r="K28">
            <v>49.6</v>
          </cell>
        </row>
        <row r="29">
          <cell r="B29">
            <v>22.512499999999992</v>
          </cell>
          <cell r="C29">
            <v>31</v>
          </cell>
          <cell r="D29">
            <v>18.2</v>
          </cell>
          <cell r="E29">
            <v>83.291666666666671</v>
          </cell>
          <cell r="F29">
            <v>96</v>
          </cell>
          <cell r="G29">
            <v>54</v>
          </cell>
          <cell r="H29">
            <v>22.68</v>
          </cell>
          <cell r="I29" t="str">
            <v>SO</v>
          </cell>
          <cell r="J29">
            <v>44.64</v>
          </cell>
          <cell r="K29">
            <v>5.8000000000000007</v>
          </cell>
        </row>
        <row r="30">
          <cell r="B30">
            <v>23.5</v>
          </cell>
          <cell r="C30">
            <v>31.2</v>
          </cell>
          <cell r="D30">
            <v>18.899999999999999</v>
          </cell>
          <cell r="E30">
            <v>81.541666666666671</v>
          </cell>
          <cell r="F30">
            <v>96</v>
          </cell>
          <cell r="G30">
            <v>54</v>
          </cell>
          <cell r="H30">
            <v>27</v>
          </cell>
          <cell r="I30" t="str">
            <v>SO</v>
          </cell>
          <cell r="J30">
            <v>50.76</v>
          </cell>
          <cell r="K30">
            <v>9</v>
          </cell>
        </row>
        <row r="31">
          <cell r="B31">
            <v>20.495833333333334</v>
          </cell>
          <cell r="C31">
            <v>23.6</v>
          </cell>
          <cell r="D31">
            <v>18.7</v>
          </cell>
          <cell r="E31">
            <v>90.75</v>
          </cell>
          <cell r="F31">
            <v>97</v>
          </cell>
          <cell r="G31">
            <v>78</v>
          </cell>
          <cell r="H31">
            <v>19.079999999999998</v>
          </cell>
          <cell r="I31" t="str">
            <v>SO</v>
          </cell>
          <cell r="J31">
            <v>32.04</v>
          </cell>
          <cell r="K31">
            <v>5.0000000000000009</v>
          </cell>
        </row>
        <row r="32">
          <cell r="B32">
            <v>24.120833333333334</v>
          </cell>
          <cell r="C32">
            <v>31.5</v>
          </cell>
          <cell r="D32">
            <v>19.7</v>
          </cell>
          <cell r="E32">
            <v>77</v>
          </cell>
          <cell r="F32">
            <v>96</v>
          </cell>
          <cell r="G32">
            <v>49</v>
          </cell>
          <cell r="H32">
            <v>20.16</v>
          </cell>
          <cell r="I32" t="str">
            <v>SO</v>
          </cell>
          <cell r="J32">
            <v>47.16</v>
          </cell>
          <cell r="K32">
            <v>0.2</v>
          </cell>
        </row>
        <row r="33">
          <cell r="B33">
            <v>26.970833333333331</v>
          </cell>
          <cell r="C33">
            <v>35.200000000000003</v>
          </cell>
          <cell r="D33">
            <v>20</v>
          </cell>
          <cell r="E33">
            <v>69.333333333333329</v>
          </cell>
          <cell r="F33">
            <v>96</v>
          </cell>
          <cell r="G33">
            <v>35</v>
          </cell>
          <cell r="H33">
            <v>23.759999999999998</v>
          </cell>
          <cell r="I33" t="str">
            <v>SO</v>
          </cell>
          <cell r="J33">
            <v>45.36</v>
          </cell>
          <cell r="K33">
            <v>0</v>
          </cell>
        </row>
        <row r="34">
          <cell r="B34">
            <v>26.684999999999995</v>
          </cell>
          <cell r="C34">
            <v>35.299999999999997</v>
          </cell>
          <cell r="D34">
            <v>18.8</v>
          </cell>
          <cell r="E34">
            <v>65.650000000000006</v>
          </cell>
          <cell r="F34">
            <v>94</v>
          </cell>
          <cell r="G34">
            <v>32</v>
          </cell>
          <cell r="H34">
            <v>27.36</v>
          </cell>
          <cell r="I34" t="str">
            <v>SO</v>
          </cell>
          <cell r="J34">
            <v>52.2</v>
          </cell>
          <cell r="K34">
            <v>0</v>
          </cell>
        </row>
        <row r="35">
          <cell r="I35" t="str">
            <v>SO</v>
          </cell>
        </row>
      </sheetData>
      <sheetData sheetId="9">
        <row r="5">
          <cell r="B5">
            <v>26.808333333333337</v>
          </cell>
        </row>
      </sheetData>
      <sheetData sheetId="10" refreshError="1"/>
      <sheetData sheetId="1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26.666666666666668</v>
          </cell>
          <cell r="C5">
            <v>33.9</v>
          </cell>
          <cell r="D5">
            <v>18.8</v>
          </cell>
          <cell r="E5">
            <v>49</v>
          </cell>
          <cell r="F5">
            <v>78</v>
          </cell>
          <cell r="G5">
            <v>29</v>
          </cell>
          <cell r="H5">
            <v>24.48</v>
          </cell>
          <cell r="I5" t="str">
            <v>SE</v>
          </cell>
          <cell r="J5">
            <v>42.480000000000004</v>
          </cell>
          <cell r="K5">
            <v>0</v>
          </cell>
        </row>
        <row r="6">
          <cell r="B6">
            <v>28.174999999999994</v>
          </cell>
          <cell r="C6">
            <v>36.700000000000003</v>
          </cell>
          <cell r="D6">
            <v>21.3</v>
          </cell>
          <cell r="E6">
            <v>52.125</v>
          </cell>
          <cell r="F6">
            <v>77</v>
          </cell>
          <cell r="G6">
            <v>27</v>
          </cell>
          <cell r="H6">
            <v>19.079999999999998</v>
          </cell>
          <cell r="I6" t="str">
            <v>N</v>
          </cell>
          <cell r="J6">
            <v>54.72</v>
          </cell>
          <cell r="K6">
            <v>0</v>
          </cell>
        </row>
        <row r="7">
          <cell r="B7">
            <v>23.908333333333335</v>
          </cell>
          <cell r="C7">
            <v>29.8</v>
          </cell>
          <cell r="D7">
            <v>20.7</v>
          </cell>
          <cell r="E7">
            <v>72.583333333333329</v>
          </cell>
          <cell r="F7">
            <v>87</v>
          </cell>
          <cell r="G7">
            <v>46</v>
          </cell>
          <cell r="H7">
            <v>25.92</v>
          </cell>
          <cell r="I7" t="str">
            <v>N</v>
          </cell>
          <cell r="J7">
            <v>54.72</v>
          </cell>
          <cell r="K7">
            <v>0.6</v>
          </cell>
        </row>
        <row r="8">
          <cell r="B8">
            <v>25.158333333333331</v>
          </cell>
          <cell r="C8">
            <v>31.8</v>
          </cell>
          <cell r="D8">
            <v>19.8</v>
          </cell>
          <cell r="E8">
            <v>65.875</v>
          </cell>
          <cell r="F8">
            <v>93</v>
          </cell>
          <cell r="G8">
            <v>37</v>
          </cell>
          <cell r="H8">
            <v>22.32</v>
          </cell>
          <cell r="I8" t="str">
            <v>SE</v>
          </cell>
          <cell r="J8">
            <v>34.56</v>
          </cell>
          <cell r="K8">
            <v>0</v>
          </cell>
        </row>
        <row r="9">
          <cell r="B9">
            <v>23.616666666666671</v>
          </cell>
          <cell r="C9">
            <v>31.8</v>
          </cell>
          <cell r="D9">
            <v>15.4</v>
          </cell>
          <cell r="E9">
            <v>52.708333333333336</v>
          </cell>
          <cell r="F9">
            <v>81</v>
          </cell>
          <cell r="G9">
            <v>29</v>
          </cell>
          <cell r="H9">
            <v>17.64</v>
          </cell>
          <cell r="I9" t="str">
            <v>SE</v>
          </cell>
          <cell r="J9">
            <v>38.159999999999997</v>
          </cell>
          <cell r="K9">
            <v>0</v>
          </cell>
        </row>
        <row r="10">
          <cell r="B10">
            <v>26.620833333333334</v>
          </cell>
          <cell r="C10">
            <v>34.6</v>
          </cell>
          <cell r="D10">
            <v>19.2</v>
          </cell>
          <cell r="E10">
            <v>45.458333333333336</v>
          </cell>
          <cell r="F10">
            <v>68</v>
          </cell>
          <cell r="G10">
            <v>26</v>
          </cell>
          <cell r="H10">
            <v>21.240000000000002</v>
          </cell>
          <cell r="I10" t="str">
            <v>L</v>
          </cell>
          <cell r="J10">
            <v>40.32</v>
          </cell>
          <cell r="K10">
            <v>0</v>
          </cell>
        </row>
        <row r="11">
          <cell r="B11">
            <v>26.429166666666664</v>
          </cell>
          <cell r="C11">
            <v>32.9</v>
          </cell>
          <cell r="D11">
            <v>21.6</v>
          </cell>
          <cell r="E11">
            <v>41.208333333333336</v>
          </cell>
          <cell r="F11">
            <v>59</v>
          </cell>
          <cell r="G11">
            <v>22</v>
          </cell>
          <cell r="H11">
            <v>25.56</v>
          </cell>
          <cell r="I11" t="str">
            <v>NE</v>
          </cell>
          <cell r="J11">
            <v>44.28</v>
          </cell>
          <cell r="K11">
            <v>0</v>
          </cell>
        </row>
        <row r="12">
          <cell r="B12">
            <v>25.316666666666674</v>
          </cell>
          <cell r="C12">
            <v>33.200000000000003</v>
          </cell>
          <cell r="D12">
            <v>18.399999999999999</v>
          </cell>
          <cell r="E12">
            <v>49.625</v>
          </cell>
          <cell r="F12">
            <v>83</v>
          </cell>
          <cell r="G12">
            <v>18</v>
          </cell>
          <cell r="H12">
            <v>17.28</v>
          </cell>
          <cell r="I12" t="str">
            <v>NE</v>
          </cell>
          <cell r="J12">
            <v>33.480000000000004</v>
          </cell>
          <cell r="K12">
            <v>0</v>
          </cell>
        </row>
        <row r="13">
          <cell r="B13">
            <v>25.508333333333336</v>
          </cell>
          <cell r="C13">
            <v>34.1</v>
          </cell>
          <cell r="D13">
            <v>16.3</v>
          </cell>
          <cell r="E13">
            <v>41.125</v>
          </cell>
          <cell r="F13">
            <v>79</v>
          </cell>
          <cell r="G13">
            <v>16</v>
          </cell>
          <cell r="H13">
            <v>22.32</v>
          </cell>
          <cell r="I13" t="str">
            <v>L</v>
          </cell>
          <cell r="J13">
            <v>39.6</v>
          </cell>
          <cell r="K13">
            <v>0</v>
          </cell>
        </row>
        <row r="14">
          <cell r="B14">
            <v>27.191666666666666</v>
          </cell>
          <cell r="C14">
            <v>36.4</v>
          </cell>
          <cell r="D14">
            <v>16.2</v>
          </cell>
          <cell r="E14">
            <v>36.333333333333336</v>
          </cell>
          <cell r="F14">
            <v>78</v>
          </cell>
          <cell r="G14">
            <v>16</v>
          </cell>
          <cell r="H14">
            <v>15.840000000000002</v>
          </cell>
          <cell r="I14" t="str">
            <v>NE</v>
          </cell>
          <cell r="J14">
            <v>65.160000000000011</v>
          </cell>
          <cell r="K14">
            <v>0</v>
          </cell>
        </row>
        <row r="15">
          <cell r="B15">
            <v>28.204166666666666</v>
          </cell>
          <cell r="C15">
            <v>36.799999999999997</v>
          </cell>
          <cell r="D15">
            <v>21.2</v>
          </cell>
          <cell r="E15">
            <v>36.5</v>
          </cell>
          <cell r="F15">
            <v>68</v>
          </cell>
          <cell r="G15">
            <v>19</v>
          </cell>
          <cell r="H15">
            <v>19.8</v>
          </cell>
          <cell r="I15" t="str">
            <v>NE</v>
          </cell>
          <cell r="J15">
            <v>37.080000000000005</v>
          </cell>
          <cell r="K15">
            <v>0</v>
          </cell>
        </row>
        <row r="16">
          <cell r="B16">
            <v>26.357142857142851</v>
          </cell>
          <cell r="C16">
            <v>36.299999999999997</v>
          </cell>
          <cell r="D16">
            <v>16.600000000000001</v>
          </cell>
          <cell r="E16">
            <v>44.047619047619051</v>
          </cell>
          <cell r="F16">
            <v>81</v>
          </cell>
          <cell r="G16">
            <v>12</v>
          </cell>
          <cell r="H16">
            <v>20.52</v>
          </cell>
          <cell r="I16" t="str">
            <v>NE</v>
          </cell>
          <cell r="J16">
            <v>35.64</v>
          </cell>
          <cell r="K16">
            <v>0</v>
          </cell>
        </row>
        <row r="17">
          <cell r="B17">
            <v>24.990476190476194</v>
          </cell>
          <cell r="C17">
            <v>35.5</v>
          </cell>
          <cell r="D17">
            <v>15.6</v>
          </cell>
          <cell r="E17">
            <v>37.61904761904762</v>
          </cell>
          <cell r="F17">
            <v>73</v>
          </cell>
          <cell r="G17">
            <v>12</v>
          </cell>
          <cell r="H17">
            <v>17.64</v>
          </cell>
          <cell r="I17" t="str">
            <v>L</v>
          </cell>
          <cell r="J17">
            <v>35.28</v>
          </cell>
          <cell r="K17">
            <v>0</v>
          </cell>
        </row>
        <row r="18">
          <cell r="B18">
            <v>26.756521739130445</v>
          </cell>
          <cell r="C18">
            <v>37.6</v>
          </cell>
          <cell r="D18">
            <v>15</v>
          </cell>
          <cell r="E18">
            <v>35.043478260869563</v>
          </cell>
          <cell r="F18">
            <v>75</v>
          </cell>
          <cell r="G18">
            <v>13</v>
          </cell>
          <cell r="H18">
            <v>14.76</v>
          </cell>
          <cell r="I18" t="str">
            <v>NE</v>
          </cell>
          <cell r="J18">
            <v>36.72</v>
          </cell>
          <cell r="K18">
            <v>0</v>
          </cell>
        </row>
        <row r="19">
          <cell r="B19">
            <v>25.930434782608696</v>
          </cell>
          <cell r="C19">
            <v>32.5</v>
          </cell>
          <cell r="D19">
            <v>19.100000000000001</v>
          </cell>
          <cell r="E19">
            <v>44.304347826086953</v>
          </cell>
          <cell r="F19">
            <v>65</v>
          </cell>
          <cell r="G19">
            <v>26</v>
          </cell>
          <cell r="H19">
            <v>28.8</v>
          </cell>
          <cell r="I19" t="str">
            <v>SO</v>
          </cell>
          <cell r="J19">
            <v>45.72</v>
          </cell>
          <cell r="K19">
            <v>0</v>
          </cell>
        </row>
        <row r="20">
          <cell r="B20">
            <v>24.537499999999998</v>
          </cell>
          <cell r="C20">
            <v>32.1</v>
          </cell>
          <cell r="D20">
            <v>18.100000000000001</v>
          </cell>
          <cell r="E20">
            <v>62.208333333333336</v>
          </cell>
          <cell r="F20">
            <v>89</v>
          </cell>
          <cell r="G20">
            <v>35</v>
          </cell>
          <cell r="H20">
            <v>15.48</v>
          </cell>
          <cell r="I20" t="str">
            <v>SO</v>
          </cell>
          <cell r="J20">
            <v>27</v>
          </cell>
          <cell r="K20">
            <v>0</v>
          </cell>
        </row>
        <row r="21">
          <cell r="B21">
            <v>27.470833333333331</v>
          </cell>
          <cell r="C21">
            <v>37</v>
          </cell>
          <cell r="D21">
            <v>19</v>
          </cell>
          <cell r="E21">
            <v>48.333333333333336</v>
          </cell>
          <cell r="F21">
            <v>83</v>
          </cell>
          <cell r="G21">
            <v>18</v>
          </cell>
          <cell r="H21">
            <v>10.08</v>
          </cell>
          <cell r="I21" t="str">
            <v>SE</v>
          </cell>
          <cell r="J21">
            <v>18.720000000000002</v>
          </cell>
          <cell r="K21">
            <v>0</v>
          </cell>
        </row>
        <row r="22">
          <cell r="B22">
            <v>32.293333333333337</v>
          </cell>
          <cell r="C22">
            <v>38.6</v>
          </cell>
          <cell r="D22">
            <v>22.1</v>
          </cell>
          <cell r="E22">
            <v>29.8</v>
          </cell>
          <cell r="F22">
            <v>62</v>
          </cell>
          <cell r="G22">
            <v>16</v>
          </cell>
          <cell r="H22">
            <v>15.48</v>
          </cell>
          <cell r="I22" t="str">
            <v>NE</v>
          </cell>
          <cell r="J22">
            <v>34.200000000000003</v>
          </cell>
          <cell r="K22">
            <v>0</v>
          </cell>
        </row>
        <row r="23">
          <cell r="B23">
            <v>29.869999999999994</v>
          </cell>
          <cell r="C23">
            <v>38.1</v>
          </cell>
          <cell r="D23">
            <v>24.6</v>
          </cell>
          <cell r="E23">
            <v>40.200000000000003</v>
          </cell>
          <cell r="F23">
            <v>73</v>
          </cell>
          <cell r="G23">
            <v>23</v>
          </cell>
          <cell r="H23">
            <v>29.16</v>
          </cell>
          <cell r="I23" t="str">
            <v>NO</v>
          </cell>
          <cell r="J23">
            <v>57.6</v>
          </cell>
          <cell r="K23">
            <v>0</v>
          </cell>
        </row>
        <row r="24">
          <cell r="B24">
            <v>22.55</v>
          </cell>
          <cell r="C24">
            <v>25.4</v>
          </cell>
          <cell r="D24">
            <v>20.100000000000001</v>
          </cell>
          <cell r="E24">
            <v>83.8</v>
          </cell>
          <cell r="F24">
            <v>94</v>
          </cell>
          <cell r="G24">
            <v>66</v>
          </cell>
          <cell r="H24">
            <v>15.840000000000002</v>
          </cell>
          <cell r="I24" t="str">
            <v>NE</v>
          </cell>
          <cell r="J24">
            <v>39.6</v>
          </cell>
          <cell r="K24">
            <v>18.200000000000003</v>
          </cell>
        </row>
        <row r="25">
          <cell r="B25">
            <v>23.244444444444444</v>
          </cell>
          <cell r="C25">
            <v>28.2</v>
          </cell>
          <cell r="D25">
            <v>19.5</v>
          </cell>
          <cell r="E25">
            <v>75.777777777777771</v>
          </cell>
          <cell r="F25">
            <v>93</v>
          </cell>
          <cell r="G25">
            <v>48</v>
          </cell>
          <cell r="H25">
            <v>15.48</v>
          </cell>
          <cell r="I25" t="str">
            <v>SO</v>
          </cell>
          <cell r="J25">
            <v>25.2</v>
          </cell>
          <cell r="K25">
            <v>6.8</v>
          </cell>
        </row>
        <row r="26">
          <cell r="B26">
            <v>24.207692307692302</v>
          </cell>
          <cell r="C26">
            <v>31.6</v>
          </cell>
          <cell r="D26">
            <v>16.5</v>
          </cell>
          <cell r="E26">
            <v>54.692307692307693</v>
          </cell>
          <cell r="F26">
            <v>86</v>
          </cell>
          <cell r="G26">
            <v>26</v>
          </cell>
          <cell r="H26">
            <v>14.04</v>
          </cell>
          <cell r="I26" t="str">
            <v>L</v>
          </cell>
          <cell r="J26">
            <v>30.96</v>
          </cell>
          <cell r="K26">
            <v>0</v>
          </cell>
        </row>
        <row r="27">
          <cell r="B27">
            <v>25.717647058823527</v>
          </cell>
          <cell r="C27">
            <v>35.799999999999997</v>
          </cell>
          <cell r="D27">
            <v>18.399999999999999</v>
          </cell>
          <cell r="E27">
            <v>48.764705882352942</v>
          </cell>
          <cell r="F27">
            <v>68</v>
          </cell>
          <cell r="G27">
            <v>25</v>
          </cell>
          <cell r="H27">
            <v>11.16</v>
          </cell>
          <cell r="I27" t="str">
            <v>SE</v>
          </cell>
          <cell r="J27">
            <v>22.68</v>
          </cell>
          <cell r="K27">
            <v>0</v>
          </cell>
        </row>
        <row r="28">
          <cell r="B28">
            <v>27.944444444444443</v>
          </cell>
          <cell r="C28">
            <v>35.4</v>
          </cell>
          <cell r="D28">
            <v>21.1</v>
          </cell>
          <cell r="E28">
            <v>55.888888888888886</v>
          </cell>
          <cell r="F28">
            <v>93</v>
          </cell>
          <cell r="G28">
            <v>30</v>
          </cell>
          <cell r="H28">
            <v>27.36</v>
          </cell>
          <cell r="I28" t="str">
            <v>N</v>
          </cell>
          <cell r="J28">
            <v>53.64</v>
          </cell>
          <cell r="K28">
            <v>14.799999999999999</v>
          </cell>
        </row>
        <row r="29">
          <cell r="B29">
            <v>22.452631578947365</v>
          </cell>
          <cell r="C29">
            <v>24.9</v>
          </cell>
          <cell r="D29">
            <v>20.8</v>
          </cell>
          <cell r="E29">
            <v>88.94736842105263</v>
          </cell>
          <cell r="F29">
            <v>95</v>
          </cell>
          <cell r="G29">
            <v>79</v>
          </cell>
          <cell r="H29">
            <v>13.68</v>
          </cell>
          <cell r="I29" t="str">
            <v>NE</v>
          </cell>
          <cell r="J29">
            <v>28.08</v>
          </cell>
          <cell r="K29">
            <v>3.8000000000000007</v>
          </cell>
        </row>
        <row r="30">
          <cell r="B30">
            <v>26.13636363636363</v>
          </cell>
          <cell r="C30">
            <v>33.5</v>
          </cell>
          <cell r="D30">
            <v>21.3</v>
          </cell>
          <cell r="E30">
            <v>74.681818181818187</v>
          </cell>
          <cell r="F30">
            <v>94</v>
          </cell>
          <cell r="G30">
            <v>38</v>
          </cell>
          <cell r="H30">
            <v>11.16</v>
          </cell>
          <cell r="I30" t="str">
            <v>N</v>
          </cell>
          <cell r="J30">
            <v>36.36</v>
          </cell>
          <cell r="K30">
            <v>0</v>
          </cell>
        </row>
        <row r="31">
          <cell r="B31">
            <v>23.249999999999996</v>
          </cell>
          <cell r="C31">
            <v>29.6</v>
          </cell>
          <cell r="D31">
            <v>21.2</v>
          </cell>
          <cell r="E31">
            <v>78.818181818181813</v>
          </cell>
          <cell r="F31">
            <v>89</v>
          </cell>
          <cell r="G31">
            <v>57</v>
          </cell>
          <cell r="H31">
            <v>27</v>
          </cell>
          <cell r="I31" t="str">
            <v>SE</v>
          </cell>
          <cell r="J31">
            <v>49.680000000000007</v>
          </cell>
          <cell r="K31">
            <v>0.2</v>
          </cell>
        </row>
        <row r="32">
          <cell r="B32">
            <v>24.414285714285718</v>
          </cell>
          <cell r="C32">
            <v>31.4</v>
          </cell>
          <cell r="D32">
            <v>19.7</v>
          </cell>
          <cell r="E32">
            <v>75.428571428571431</v>
          </cell>
          <cell r="F32">
            <v>93</v>
          </cell>
          <cell r="G32">
            <v>48</v>
          </cell>
          <cell r="H32">
            <v>6.84</v>
          </cell>
          <cell r="I32" t="str">
            <v>L</v>
          </cell>
          <cell r="J32">
            <v>14.76</v>
          </cell>
          <cell r="K32">
            <v>0</v>
          </cell>
        </row>
        <row r="33">
          <cell r="B33">
            <v>28.523809523809526</v>
          </cell>
          <cell r="C33">
            <v>36.700000000000003</v>
          </cell>
          <cell r="D33">
            <v>21.9</v>
          </cell>
          <cell r="E33">
            <v>62.761904761904759</v>
          </cell>
          <cell r="F33">
            <v>92</v>
          </cell>
          <cell r="G33">
            <v>29</v>
          </cell>
          <cell r="H33">
            <v>15.120000000000001</v>
          </cell>
          <cell r="I33" t="str">
            <v>N</v>
          </cell>
          <cell r="J33">
            <v>36.36</v>
          </cell>
          <cell r="K33">
            <v>0</v>
          </cell>
        </row>
        <row r="34">
          <cell r="B34">
            <v>23.888888888888886</v>
          </cell>
          <cell r="C34">
            <v>29.4</v>
          </cell>
          <cell r="D34">
            <v>21.7</v>
          </cell>
          <cell r="E34">
            <v>78.777777777777771</v>
          </cell>
          <cell r="F34">
            <v>89</v>
          </cell>
          <cell r="G34">
            <v>52</v>
          </cell>
          <cell r="H34">
            <v>21.6</v>
          </cell>
          <cell r="I34" t="str">
            <v>SE</v>
          </cell>
          <cell r="J34">
            <v>40.680000000000007</v>
          </cell>
          <cell r="K34">
            <v>0</v>
          </cell>
        </row>
        <row r="35">
          <cell r="I35" t="str">
            <v>NE</v>
          </cell>
        </row>
      </sheetData>
      <sheetData sheetId="9">
        <row r="5">
          <cell r="B5">
            <v>26.921052631578949</v>
          </cell>
        </row>
      </sheetData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23.545833333333334</v>
          </cell>
          <cell r="C5">
            <v>32.9</v>
          </cell>
          <cell r="D5">
            <v>17.899999999999999</v>
          </cell>
          <cell r="E5">
            <v>67.19047619047619</v>
          </cell>
          <cell r="F5">
            <v>100</v>
          </cell>
          <cell r="G5">
            <v>33</v>
          </cell>
          <cell r="H5">
            <v>20.52</v>
          </cell>
          <cell r="I5" t="str">
            <v>NE</v>
          </cell>
          <cell r="J5">
            <v>38.880000000000003</v>
          </cell>
          <cell r="K5">
            <v>0</v>
          </cell>
        </row>
        <row r="6">
          <cell r="B6">
            <v>26.341666666666665</v>
          </cell>
          <cell r="C6">
            <v>31.9</v>
          </cell>
          <cell r="D6">
            <v>21.3</v>
          </cell>
          <cell r="E6">
            <v>61.708333333333336</v>
          </cell>
          <cell r="F6">
            <v>82</v>
          </cell>
          <cell r="G6">
            <v>41</v>
          </cell>
          <cell r="H6">
            <v>21.96</v>
          </cell>
          <cell r="I6" t="str">
            <v>N</v>
          </cell>
          <cell r="J6">
            <v>55.080000000000005</v>
          </cell>
          <cell r="K6">
            <v>0</v>
          </cell>
        </row>
        <row r="7">
          <cell r="B7">
            <v>27.729166666666661</v>
          </cell>
          <cell r="C7">
            <v>32.9</v>
          </cell>
          <cell r="D7">
            <v>23.3</v>
          </cell>
          <cell r="E7">
            <v>56.208333333333336</v>
          </cell>
          <cell r="F7">
            <v>69</v>
          </cell>
          <cell r="G7">
            <v>36</v>
          </cell>
          <cell r="H7">
            <v>19.440000000000001</v>
          </cell>
          <cell r="I7" t="str">
            <v>NO</v>
          </cell>
          <cell r="J7">
            <v>37.080000000000005</v>
          </cell>
          <cell r="K7">
            <v>0</v>
          </cell>
        </row>
        <row r="8">
          <cell r="B8">
            <v>24.116666666666664</v>
          </cell>
          <cell r="C8">
            <v>30.9</v>
          </cell>
          <cell r="D8">
            <v>18.600000000000001</v>
          </cell>
          <cell r="E8">
            <v>65.75</v>
          </cell>
          <cell r="F8">
            <v>84</v>
          </cell>
          <cell r="G8">
            <v>44</v>
          </cell>
          <cell r="H8">
            <v>26.28</v>
          </cell>
          <cell r="I8" t="str">
            <v>NE</v>
          </cell>
          <cell r="J8">
            <v>47.16</v>
          </cell>
          <cell r="K8">
            <v>0</v>
          </cell>
        </row>
        <row r="9">
          <cell r="B9">
            <v>21.275000000000002</v>
          </cell>
          <cell r="C9">
            <v>28.1</v>
          </cell>
          <cell r="D9">
            <v>14.9</v>
          </cell>
          <cell r="E9">
            <v>66.125</v>
          </cell>
          <cell r="F9">
            <v>83</v>
          </cell>
          <cell r="G9">
            <v>45</v>
          </cell>
          <cell r="H9">
            <v>29.16</v>
          </cell>
          <cell r="I9" t="str">
            <v>NE</v>
          </cell>
          <cell r="J9">
            <v>50.04</v>
          </cell>
          <cell r="K9">
            <v>0</v>
          </cell>
        </row>
        <row r="10">
          <cell r="B10">
            <v>24.008333333333329</v>
          </cell>
          <cell r="C10">
            <v>33.6</v>
          </cell>
          <cell r="D10">
            <v>16.899999999999999</v>
          </cell>
          <cell r="E10">
            <v>54.875</v>
          </cell>
          <cell r="F10">
            <v>78</v>
          </cell>
          <cell r="G10">
            <v>28</v>
          </cell>
          <cell r="H10">
            <v>21.240000000000002</v>
          </cell>
          <cell r="I10" t="str">
            <v>NE</v>
          </cell>
          <cell r="J10">
            <v>44.64</v>
          </cell>
          <cell r="K10">
            <v>0</v>
          </cell>
        </row>
        <row r="11">
          <cell r="B11">
            <v>20.56666666666667</v>
          </cell>
          <cell r="C11">
            <v>27.6</v>
          </cell>
          <cell r="D11">
            <v>16.600000000000001</v>
          </cell>
          <cell r="E11">
            <v>83.304347826086953</v>
          </cell>
          <cell r="F11">
            <v>100</v>
          </cell>
          <cell r="G11">
            <v>48</v>
          </cell>
          <cell r="H11">
            <v>23.040000000000003</v>
          </cell>
          <cell r="I11" t="str">
            <v>L</v>
          </cell>
          <cell r="J11">
            <v>45</v>
          </cell>
          <cell r="K11">
            <v>15.599999999999998</v>
          </cell>
        </row>
        <row r="12">
          <cell r="B12">
            <v>21.041666666666668</v>
          </cell>
          <cell r="C12">
            <v>28.4</v>
          </cell>
          <cell r="D12">
            <v>17.100000000000001</v>
          </cell>
          <cell r="E12">
            <v>67.692307692307693</v>
          </cell>
          <cell r="F12">
            <v>100</v>
          </cell>
          <cell r="G12">
            <v>47</v>
          </cell>
          <cell r="H12">
            <v>24.12</v>
          </cell>
          <cell r="I12" t="str">
            <v>NE</v>
          </cell>
          <cell r="J12">
            <v>41.76</v>
          </cell>
          <cell r="K12">
            <v>0</v>
          </cell>
        </row>
        <row r="13">
          <cell r="B13">
            <v>23.962500000000006</v>
          </cell>
          <cell r="C13">
            <v>32.700000000000003</v>
          </cell>
          <cell r="D13">
            <v>16.600000000000001</v>
          </cell>
          <cell r="E13">
            <v>56.25</v>
          </cell>
          <cell r="F13">
            <v>85</v>
          </cell>
          <cell r="G13">
            <v>25</v>
          </cell>
          <cell r="H13">
            <v>23.040000000000003</v>
          </cell>
          <cell r="I13" t="str">
            <v>NE</v>
          </cell>
          <cell r="J13">
            <v>50.4</v>
          </cell>
          <cell r="K13">
            <v>0</v>
          </cell>
        </row>
        <row r="14">
          <cell r="B14">
            <v>26.229166666666661</v>
          </cell>
          <cell r="C14">
            <v>32.700000000000003</v>
          </cell>
          <cell r="D14">
            <v>19.600000000000001</v>
          </cell>
          <cell r="E14">
            <v>40.958333333333336</v>
          </cell>
          <cell r="F14">
            <v>62</v>
          </cell>
          <cell r="G14">
            <v>23</v>
          </cell>
          <cell r="H14">
            <v>22.32</v>
          </cell>
          <cell r="I14" t="str">
            <v>N</v>
          </cell>
          <cell r="J14">
            <v>48.6</v>
          </cell>
          <cell r="K14">
            <v>0</v>
          </cell>
        </row>
        <row r="15">
          <cell r="B15">
            <v>24.379166666666666</v>
          </cell>
          <cell r="C15">
            <v>28.7</v>
          </cell>
          <cell r="D15">
            <v>21</v>
          </cell>
          <cell r="E15">
            <v>57.916666666666664</v>
          </cell>
          <cell r="F15">
            <v>79</v>
          </cell>
          <cell r="G15">
            <v>37</v>
          </cell>
          <cell r="H15">
            <v>12.6</v>
          </cell>
          <cell r="I15" t="str">
            <v>O</v>
          </cell>
          <cell r="J15">
            <v>25.92</v>
          </cell>
          <cell r="K15">
            <v>0</v>
          </cell>
        </row>
        <row r="16">
          <cell r="B16">
            <v>22.900000000000002</v>
          </cell>
          <cell r="C16">
            <v>33.4</v>
          </cell>
          <cell r="D16">
            <v>15.2</v>
          </cell>
          <cell r="E16">
            <v>68.7</v>
          </cell>
          <cell r="F16">
            <v>96</v>
          </cell>
          <cell r="G16">
            <v>28</v>
          </cell>
          <cell r="H16">
            <v>11.16</v>
          </cell>
          <cell r="I16" t="str">
            <v>S</v>
          </cell>
          <cell r="J16">
            <v>32.4</v>
          </cell>
          <cell r="K16">
            <v>0</v>
          </cell>
        </row>
        <row r="17">
          <cell r="B17">
            <v>26.541666666666668</v>
          </cell>
          <cell r="C17">
            <v>33.6</v>
          </cell>
          <cell r="D17">
            <v>19.7</v>
          </cell>
          <cell r="E17">
            <v>39.791666666666664</v>
          </cell>
          <cell r="F17">
            <v>72</v>
          </cell>
          <cell r="G17">
            <v>17</v>
          </cell>
          <cell r="H17">
            <v>21.240000000000002</v>
          </cell>
          <cell r="I17" t="str">
            <v>NE</v>
          </cell>
          <cell r="J17">
            <v>42.12</v>
          </cell>
          <cell r="K17">
            <v>0</v>
          </cell>
        </row>
        <row r="18">
          <cell r="B18">
            <v>26.162500000000005</v>
          </cell>
          <cell r="C18">
            <v>33.799999999999997</v>
          </cell>
          <cell r="D18">
            <v>19.600000000000001</v>
          </cell>
          <cell r="E18">
            <v>39.583333333333336</v>
          </cell>
          <cell r="F18">
            <v>62</v>
          </cell>
          <cell r="G18">
            <v>20</v>
          </cell>
          <cell r="H18">
            <v>15.48</v>
          </cell>
          <cell r="I18" t="str">
            <v>NE</v>
          </cell>
          <cell r="J18">
            <v>39.6</v>
          </cell>
          <cell r="K18">
            <v>0</v>
          </cell>
        </row>
        <row r="19">
          <cell r="B19">
            <v>19.220833333333335</v>
          </cell>
          <cell r="C19">
            <v>28.8</v>
          </cell>
          <cell r="D19">
            <v>15.2</v>
          </cell>
          <cell r="E19">
            <v>73.411764705882348</v>
          </cell>
          <cell r="F19">
            <v>100</v>
          </cell>
          <cell r="G19">
            <v>32</v>
          </cell>
          <cell r="H19">
            <v>20.52</v>
          </cell>
          <cell r="I19" t="str">
            <v>SO</v>
          </cell>
          <cell r="J19">
            <v>45.36</v>
          </cell>
          <cell r="K19">
            <v>17.600000000000005</v>
          </cell>
        </row>
        <row r="20">
          <cell r="B20">
            <v>17.904166666666665</v>
          </cell>
          <cell r="C20">
            <v>26.1</v>
          </cell>
          <cell r="D20">
            <v>11.6</v>
          </cell>
          <cell r="E20">
            <v>66.458333333333329</v>
          </cell>
          <cell r="F20">
            <v>92</v>
          </cell>
          <cell r="G20">
            <v>28</v>
          </cell>
          <cell r="H20">
            <v>11.520000000000001</v>
          </cell>
          <cell r="I20" t="str">
            <v>SE</v>
          </cell>
          <cell r="J20">
            <v>23.759999999999998</v>
          </cell>
          <cell r="K20">
            <v>0</v>
          </cell>
        </row>
        <row r="21">
          <cell r="B21">
            <v>22.858333333333334</v>
          </cell>
          <cell r="C21">
            <v>32.4</v>
          </cell>
          <cell r="D21">
            <v>14.8</v>
          </cell>
          <cell r="E21">
            <v>54.75</v>
          </cell>
          <cell r="F21">
            <v>79</v>
          </cell>
          <cell r="G21">
            <v>32</v>
          </cell>
          <cell r="H21">
            <v>11.520000000000001</v>
          </cell>
          <cell r="I21" t="str">
            <v>NE</v>
          </cell>
          <cell r="J21">
            <v>28.8</v>
          </cell>
          <cell r="K21">
            <v>0</v>
          </cell>
        </row>
        <row r="22">
          <cell r="B22">
            <v>25.9375</v>
          </cell>
          <cell r="C22">
            <v>33.200000000000003</v>
          </cell>
          <cell r="D22">
            <v>20.3</v>
          </cell>
          <cell r="E22">
            <v>56.625</v>
          </cell>
          <cell r="F22">
            <v>77</v>
          </cell>
          <cell r="G22">
            <v>32</v>
          </cell>
          <cell r="H22">
            <v>17.64</v>
          </cell>
          <cell r="I22" t="str">
            <v>NE</v>
          </cell>
          <cell r="J22">
            <v>39.96</v>
          </cell>
          <cell r="K22">
            <v>0</v>
          </cell>
        </row>
        <row r="23">
          <cell r="B23">
            <v>21.854166666666671</v>
          </cell>
          <cell r="C23">
            <v>28.9</v>
          </cell>
          <cell r="D23">
            <v>17.8</v>
          </cell>
          <cell r="E23">
            <v>77.777777777777771</v>
          </cell>
          <cell r="F23">
            <v>100</v>
          </cell>
          <cell r="G23">
            <v>55</v>
          </cell>
          <cell r="H23">
            <v>17.64</v>
          </cell>
          <cell r="I23" t="str">
            <v>NE</v>
          </cell>
          <cell r="J23">
            <v>39.24</v>
          </cell>
          <cell r="K23">
            <v>25.400000000000002</v>
          </cell>
        </row>
        <row r="24">
          <cell r="B24">
            <v>19.912500000000005</v>
          </cell>
          <cell r="C24">
            <v>23.2</v>
          </cell>
          <cell r="D24">
            <v>18.8</v>
          </cell>
          <cell r="E24">
            <v>86.416666666666671</v>
          </cell>
          <cell r="F24">
            <v>100</v>
          </cell>
          <cell r="G24">
            <v>67</v>
          </cell>
          <cell r="H24">
            <v>16.2</v>
          </cell>
          <cell r="I24" t="str">
            <v>SO</v>
          </cell>
          <cell r="J24">
            <v>34.200000000000003</v>
          </cell>
          <cell r="K24">
            <v>7.2</v>
          </cell>
        </row>
        <row r="25">
          <cell r="B25">
            <v>18.745833333333334</v>
          </cell>
          <cell r="C25">
            <v>25</v>
          </cell>
          <cell r="D25">
            <v>13.4</v>
          </cell>
          <cell r="E25">
            <v>63.666666666666664</v>
          </cell>
          <cell r="F25">
            <v>95</v>
          </cell>
          <cell r="G25">
            <v>29</v>
          </cell>
          <cell r="H25">
            <v>14.76</v>
          </cell>
          <cell r="I25" t="str">
            <v>S</v>
          </cell>
          <cell r="J25">
            <v>31.680000000000003</v>
          </cell>
          <cell r="K25">
            <v>0</v>
          </cell>
        </row>
        <row r="26">
          <cell r="B26">
            <v>19.658333333333335</v>
          </cell>
          <cell r="C26">
            <v>28.5</v>
          </cell>
          <cell r="D26">
            <v>10.6</v>
          </cell>
          <cell r="E26">
            <v>50.25</v>
          </cell>
          <cell r="F26">
            <v>81</v>
          </cell>
          <cell r="G26">
            <v>25</v>
          </cell>
          <cell r="H26">
            <v>23.759999999999998</v>
          </cell>
          <cell r="I26" t="str">
            <v>NE</v>
          </cell>
          <cell r="J26">
            <v>41.4</v>
          </cell>
          <cell r="K26">
            <v>0</v>
          </cell>
        </row>
        <row r="27">
          <cell r="B27">
            <v>22.354166666666671</v>
          </cell>
          <cell r="C27">
            <v>32.299999999999997</v>
          </cell>
          <cell r="D27">
            <v>14.8</v>
          </cell>
          <cell r="E27">
            <v>59.125</v>
          </cell>
          <cell r="F27">
            <v>84</v>
          </cell>
          <cell r="G27">
            <v>31</v>
          </cell>
          <cell r="H27">
            <v>23.759999999999998</v>
          </cell>
          <cell r="I27" t="str">
            <v>NE</v>
          </cell>
          <cell r="J27">
            <v>42.84</v>
          </cell>
          <cell r="K27">
            <v>0</v>
          </cell>
        </row>
        <row r="28">
          <cell r="B28">
            <v>21.804166666666664</v>
          </cell>
          <cell r="C28">
            <v>26.6</v>
          </cell>
          <cell r="D28">
            <v>17.5</v>
          </cell>
          <cell r="E28">
            <v>75.5</v>
          </cell>
          <cell r="F28">
            <v>94</v>
          </cell>
          <cell r="G28">
            <v>51</v>
          </cell>
          <cell r="H28">
            <v>23.400000000000002</v>
          </cell>
          <cell r="I28" t="str">
            <v>NE</v>
          </cell>
          <cell r="J28">
            <v>48.6</v>
          </cell>
          <cell r="K28">
            <v>20.8</v>
          </cell>
        </row>
        <row r="29">
          <cell r="B29">
            <v>21.737500000000001</v>
          </cell>
          <cell r="C29">
            <v>29.1</v>
          </cell>
          <cell r="D29">
            <v>17.399999999999999</v>
          </cell>
          <cell r="E29">
            <v>68.5</v>
          </cell>
          <cell r="F29">
            <v>90</v>
          </cell>
          <cell r="G29">
            <v>59</v>
          </cell>
          <cell r="H29">
            <v>25.2</v>
          </cell>
          <cell r="I29" t="str">
            <v>NE</v>
          </cell>
          <cell r="J29">
            <v>49.680000000000007</v>
          </cell>
          <cell r="K29">
            <v>7</v>
          </cell>
        </row>
        <row r="30">
          <cell r="B30">
            <v>23.700000000000003</v>
          </cell>
          <cell r="C30">
            <v>30.2</v>
          </cell>
          <cell r="D30">
            <v>18.100000000000001</v>
          </cell>
          <cell r="E30">
            <v>78.5</v>
          </cell>
          <cell r="F30">
            <v>94</v>
          </cell>
          <cell r="G30">
            <v>53</v>
          </cell>
          <cell r="H30">
            <v>21.96</v>
          </cell>
          <cell r="I30" t="str">
            <v>NE</v>
          </cell>
          <cell r="J30">
            <v>42.84</v>
          </cell>
          <cell r="K30">
            <v>23.4</v>
          </cell>
        </row>
        <row r="31">
          <cell r="B31">
            <v>19.775000000000002</v>
          </cell>
          <cell r="C31">
            <v>25.1</v>
          </cell>
          <cell r="D31">
            <v>17.2</v>
          </cell>
          <cell r="E31">
            <v>89.833333333333329</v>
          </cell>
          <cell r="F31">
            <v>99</v>
          </cell>
          <cell r="G31">
            <v>77</v>
          </cell>
          <cell r="H31">
            <v>19.8</v>
          </cell>
          <cell r="I31" t="str">
            <v>NE</v>
          </cell>
          <cell r="J31">
            <v>42.480000000000004</v>
          </cell>
          <cell r="K31">
            <v>79.999999999999972</v>
          </cell>
        </row>
        <row r="32">
          <cell r="B32">
            <v>22.8125</v>
          </cell>
          <cell r="C32">
            <v>30.7</v>
          </cell>
          <cell r="D32">
            <v>18.3</v>
          </cell>
          <cell r="E32">
            <v>67</v>
          </cell>
          <cell r="F32">
            <v>95</v>
          </cell>
          <cell r="G32">
            <v>49</v>
          </cell>
          <cell r="H32">
            <v>21.6</v>
          </cell>
          <cell r="I32" t="str">
            <v>NE</v>
          </cell>
          <cell r="J32">
            <v>42.12</v>
          </cell>
          <cell r="K32">
            <v>0.2</v>
          </cell>
        </row>
        <row r="33">
          <cell r="B33">
            <v>26.700000000000003</v>
          </cell>
          <cell r="C33">
            <v>32.1</v>
          </cell>
          <cell r="D33">
            <v>22.4</v>
          </cell>
          <cell r="E33">
            <v>65.958333333333329</v>
          </cell>
          <cell r="F33">
            <v>81</v>
          </cell>
          <cell r="G33">
            <v>43</v>
          </cell>
          <cell r="H33">
            <v>20.88</v>
          </cell>
          <cell r="I33" t="str">
            <v>N</v>
          </cell>
          <cell r="J33">
            <v>46.800000000000004</v>
          </cell>
          <cell r="K33">
            <v>0</v>
          </cell>
        </row>
        <row r="34">
          <cell r="B34">
            <v>25.124999999999996</v>
          </cell>
          <cell r="C34">
            <v>32.799999999999997</v>
          </cell>
          <cell r="D34">
            <v>18.399999999999999</v>
          </cell>
          <cell r="E34">
            <v>67.523809523809518</v>
          </cell>
          <cell r="F34">
            <v>100</v>
          </cell>
          <cell r="G34">
            <v>40</v>
          </cell>
          <cell r="H34">
            <v>22.32</v>
          </cell>
          <cell r="I34" t="str">
            <v>NE</v>
          </cell>
          <cell r="J34">
            <v>46.080000000000005</v>
          </cell>
          <cell r="K34">
            <v>0</v>
          </cell>
        </row>
        <row r="35">
          <cell r="I35" t="str">
            <v>NE</v>
          </cell>
        </row>
      </sheetData>
      <sheetData sheetId="9">
        <row r="5">
          <cell r="B5">
            <v>27.279166666666669</v>
          </cell>
        </row>
      </sheetData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29.508333333333336</v>
          </cell>
          <cell r="C5">
            <v>36.200000000000003</v>
          </cell>
          <cell r="D5">
            <v>24</v>
          </cell>
          <cell r="E5">
            <v>58.083333333333336</v>
          </cell>
          <cell r="F5">
            <v>81</v>
          </cell>
          <cell r="G5">
            <v>32</v>
          </cell>
          <cell r="H5">
            <v>6.84</v>
          </cell>
          <cell r="I5" t="str">
            <v>SO</v>
          </cell>
          <cell r="J5">
            <v>26.64</v>
          </cell>
          <cell r="K5">
            <v>0</v>
          </cell>
        </row>
        <row r="6">
          <cell r="B6">
            <v>30.1875</v>
          </cell>
          <cell r="C6">
            <v>34.6</v>
          </cell>
          <cell r="D6">
            <v>27.3</v>
          </cell>
          <cell r="E6">
            <v>53.666666666666664</v>
          </cell>
          <cell r="F6">
            <v>70</v>
          </cell>
          <cell r="G6">
            <v>43</v>
          </cell>
          <cell r="H6">
            <v>11.520000000000001</v>
          </cell>
          <cell r="I6" t="str">
            <v>SO</v>
          </cell>
          <cell r="J6">
            <v>40.680000000000007</v>
          </cell>
          <cell r="K6">
            <v>0</v>
          </cell>
        </row>
        <row r="7">
          <cell r="B7">
            <v>30.416666666666671</v>
          </cell>
          <cell r="C7">
            <v>37.299999999999997</v>
          </cell>
          <cell r="D7">
            <v>25.2</v>
          </cell>
          <cell r="E7">
            <v>57.083333333333336</v>
          </cell>
          <cell r="F7">
            <v>78</v>
          </cell>
          <cell r="G7">
            <v>32</v>
          </cell>
          <cell r="H7">
            <v>0.36000000000000004</v>
          </cell>
          <cell r="I7" t="str">
            <v>SO</v>
          </cell>
          <cell r="J7">
            <v>24.48</v>
          </cell>
          <cell r="K7">
            <v>0</v>
          </cell>
        </row>
        <row r="8">
          <cell r="B8">
            <v>30.183333333333337</v>
          </cell>
          <cell r="C8">
            <v>35.200000000000003</v>
          </cell>
          <cell r="D8">
            <v>26.2</v>
          </cell>
          <cell r="E8">
            <v>51.041666666666664</v>
          </cell>
          <cell r="F8">
            <v>65</v>
          </cell>
          <cell r="G8">
            <v>35</v>
          </cell>
          <cell r="H8">
            <v>7.9200000000000008</v>
          </cell>
          <cell r="I8" t="str">
            <v>SO</v>
          </cell>
          <cell r="J8">
            <v>37.080000000000005</v>
          </cell>
          <cell r="K8">
            <v>0</v>
          </cell>
        </row>
        <row r="9">
          <cell r="B9">
            <v>28.758333333333329</v>
          </cell>
          <cell r="C9">
            <v>35</v>
          </cell>
          <cell r="D9">
            <v>22.8</v>
          </cell>
          <cell r="E9">
            <v>56.333333333333336</v>
          </cell>
          <cell r="F9">
            <v>78</v>
          </cell>
          <cell r="G9">
            <v>32</v>
          </cell>
          <cell r="H9">
            <v>11.879999999999999</v>
          </cell>
          <cell r="I9" t="str">
            <v>SO</v>
          </cell>
          <cell r="J9">
            <v>41.04</v>
          </cell>
          <cell r="K9">
            <v>0</v>
          </cell>
        </row>
        <row r="10">
          <cell r="B10">
            <v>29.504166666666666</v>
          </cell>
          <cell r="C10">
            <v>35.700000000000003</v>
          </cell>
          <cell r="D10">
            <v>24.3</v>
          </cell>
          <cell r="E10">
            <v>52.833333333333336</v>
          </cell>
          <cell r="F10">
            <v>68</v>
          </cell>
          <cell r="G10">
            <v>35</v>
          </cell>
          <cell r="H10">
            <v>5.04</v>
          </cell>
          <cell r="I10" t="str">
            <v>SO</v>
          </cell>
          <cell r="J10">
            <v>33.840000000000003</v>
          </cell>
          <cell r="K10">
            <v>0</v>
          </cell>
        </row>
        <row r="11">
          <cell r="B11">
            <v>27.729166666666661</v>
          </cell>
          <cell r="C11">
            <v>34.1</v>
          </cell>
          <cell r="D11">
            <v>22</v>
          </cell>
          <cell r="E11">
            <v>63.208333333333336</v>
          </cell>
          <cell r="F11">
            <v>87</v>
          </cell>
          <cell r="G11">
            <v>40</v>
          </cell>
          <cell r="H11">
            <v>18</v>
          </cell>
          <cell r="I11" t="str">
            <v>SO</v>
          </cell>
          <cell r="J11">
            <v>42.480000000000004</v>
          </cell>
          <cell r="K11">
            <v>2.6</v>
          </cell>
        </row>
        <row r="12">
          <cell r="B12">
            <v>27.295833333333334</v>
          </cell>
          <cell r="C12">
            <v>34.299999999999997</v>
          </cell>
          <cell r="D12">
            <v>20.6</v>
          </cell>
          <cell r="E12">
            <v>66.25</v>
          </cell>
          <cell r="F12">
            <v>91</v>
          </cell>
          <cell r="G12">
            <v>41</v>
          </cell>
          <cell r="H12">
            <v>0.72000000000000008</v>
          </cell>
          <cell r="I12" t="str">
            <v>SO</v>
          </cell>
          <cell r="J12">
            <v>20.88</v>
          </cell>
          <cell r="K12">
            <v>0</v>
          </cell>
        </row>
        <row r="13">
          <cell r="B13">
            <v>30.162500000000005</v>
          </cell>
          <cell r="C13">
            <v>36.6</v>
          </cell>
          <cell r="D13">
            <v>24.6</v>
          </cell>
          <cell r="E13">
            <v>48.875</v>
          </cell>
          <cell r="F13">
            <v>70</v>
          </cell>
          <cell r="G13">
            <v>29</v>
          </cell>
          <cell r="H13">
            <v>19.440000000000001</v>
          </cell>
          <cell r="I13" t="str">
            <v>SO</v>
          </cell>
          <cell r="J13">
            <v>60.839999999999996</v>
          </cell>
          <cell r="K13">
            <v>0</v>
          </cell>
        </row>
        <row r="14">
          <cell r="B14">
            <v>31.100000000000005</v>
          </cell>
          <cell r="C14">
            <v>37.1</v>
          </cell>
          <cell r="D14">
            <v>25.2</v>
          </cell>
          <cell r="E14">
            <v>42.541666666666664</v>
          </cell>
          <cell r="F14">
            <v>59</v>
          </cell>
          <cell r="G14">
            <v>29</v>
          </cell>
          <cell r="H14">
            <v>15.48</v>
          </cell>
          <cell r="I14" t="str">
            <v>SO</v>
          </cell>
          <cell r="J14">
            <v>42.480000000000004</v>
          </cell>
          <cell r="K14">
            <v>0</v>
          </cell>
        </row>
        <row r="15">
          <cell r="B15">
            <v>22.241666666666664</v>
          </cell>
          <cell r="C15">
            <v>32.299999999999997</v>
          </cell>
          <cell r="D15">
            <v>18</v>
          </cell>
          <cell r="E15">
            <v>63.916666666666664</v>
          </cell>
          <cell r="F15">
            <v>73</v>
          </cell>
          <cell r="G15">
            <v>39</v>
          </cell>
          <cell r="H15">
            <v>2.8800000000000003</v>
          </cell>
          <cell r="I15" t="str">
            <v>SO</v>
          </cell>
          <cell r="J15">
            <v>30.240000000000002</v>
          </cell>
          <cell r="K15">
            <v>0</v>
          </cell>
        </row>
        <row r="16">
          <cell r="B16">
            <v>21.229166666666668</v>
          </cell>
          <cell r="C16">
            <v>28.7</v>
          </cell>
          <cell r="D16">
            <v>16.600000000000001</v>
          </cell>
          <cell r="E16">
            <v>72.916666666666671</v>
          </cell>
          <cell r="F16">
            <v>89</v>
          </cell>
          <cell r="G16">
            <v>52</v>
          </cell>
          <cell r="H16">
            <v>0</v>
          </cell>
          <cell r="I16" t="str">
            <v>SO</v>
          </cell>
          <cell r="J16">
            <v>23.759999999999998</v>
          </cell>
          <cell r="K16">
            <v>0</v>
          </cell>
        </row>
        <row r="17">
          <cell r="B17">
            <v>26.945833333333336</v>
          </cell>
          <cell r="C17">
            <v>37.299999999999997</v>
          </cell>
          <cell r="D17">
            <v>20</v>
          </cell>
          <cell r="E17">
            <v>63.583333333333336</v>
          </cell>
          <cell r="F17">
            <v>91</v>
          </cell>
          <cell r="G17">
            <v>20</v>
          </cell>
          <cell r="H17">
            <v>3.9600000000000004</v>
          </cell>
          <cell r="I17" t="str">
            <v>SO</v>
          </cell>
          <cell r="J17">
            <v>40.680000000000007</v>
          </cell>
          <cell r="K17">
            <v>0</v>
          </cell>
        </row>
        <row r="18">
          <cell r="B18">
            <v>27.158333333333331</v>
          </cell>
          <cell r="C18">
            <v>34.4</v>
          </cell>
          <cell r="D18">
            <v>21.5</v>
          </cell>
          <cell r="E18">
            <v>63.875</v>
          </cell>
          <cell r="F18">
            <v>94</v>
          </cell>
          <cell r="G18">
            <v>40</v>
          </cell>
          <cell r="H18">
            <v>0.36000000000000004</v>
          </cell>
          <cell r="I18" t="str">
            <v>SO</v>
          </cell>
          <cell r="J18">
            <v>60.480000000000004</v>
          </cell>
          <cell r="K18">
            <v>17.399999999999999</v>
          </cell>
        </row>
        <row r="19">
          <cell r="B19">
            <v>21.650000000000002</v>
          </cell>
          <cell r="C19">
            <v>26.4</v>
          </cell>
          <cell r="D19">
            <v>18</v>
          </cell>
          <cell r="E19">
            <v>73.75</v>
          </cell>
          <cell r="F19">
            <v>93</v>
          </cell>
          <cell r="G19">
            <v>41</v>
          </cell>
          <cell r="H19">
            <v>11.16</v>
          </cell>
          <cell r="I19" t="str">
            <v>SO</v>
          </cell>
          <cell r="J19">
            <v>33.840000000000003</v>
          </cell>
          <cell r="K19">
            <v>3.2</v>
          </cell>
        </row>
        <row r="20">
          <cell r="B20">
            <v>20.745833333333334</v>
          </cell>
          <cell r="C20">
            <v>29</v>
          </cell>
          <cell r="D20">
            <v>14.4</v>
          </cell>
          <cell r="E20">
            <v>65.958333333333329</v>
          </cell>
          <cell r="F20">
            <v>90</v>
          </cell>
          <cell r="G20">
            <v>33</v>
          </cell>
          <cell r="H20">
            <v>1.08</v>
          </cell>
          <cell r="I20" t="str">
            <v>SO</v>
          </cell>
          <cell r="J20">
            <v>26.28</v>
          </cell>
          <cell r="K20">
            <v>0</v>
          </cell>
        </row>
        <row r="21">
          <cell r="B21">
            <v>24.8125</v>
          </cell>
          <cell r="C21">
            <v>34.1</v>
          </cell>
          <cell r="D21">
            <v>16.8</v>
          </cell>
          <cell r="E21">
            <v>62.666666666666664</v>
          </cell>
          <cell r="F21">
            <v>89</v>
          </cell>
          <cell r="G21">
            <v>34</v>
          </cell>
          <cell r="H21">
            <v>0.36000000000000004</v>
          </cell>
          <cell r="I21" t="str">
            <v>SO</v>
          </cell>
          <cell r="J21">
            <v>25.92</v>
          </cell>
          <cell r="K21">
            <v>0</v>
          </cell>
        </row>
        <row r="22">
          <cell r="B22">
            <v>29.275000000000002</v>
          </cell>
          <cell r="C22">
            <v>36.700000000000003</v>
          </cell>
          <cell r="D22">
            <v>23.2</v>
          </cell>
          <cell r="E22">
            <v>57.5</v>
          </cell>
          <cell r="F22">
            <v>79</v>
          </cell>
          <cell r="G22">
            <v>34</v>
          </cell>
          <cell r="H22">
            <v>3.9600000000000004</v>
          </cell>
          <cell r="I22" t="str">
            <v>SO</v>
          </cell>
          <cell r="J22">
            <v>29.880000000000003</v>
          </cell>
          <cell r="K22">
            <v>0</v>
          </cell>
        </row>
        <row r="23">
          <cell r="B23">
            <v>28.074999999999999</v>
          </cell>
          <cell r="C23">
            <v>35.6</v>
          </cell>
          <cell r="D23">
            <v>23.2</v>
          </cell>
          <cell r="E23">
            <v>64.25</v>
          </cell>
          <cell r="F23">
            <v>88</v>
          </cell>
          <cell r="G23">
            <v>38</v>
          </cell>
          <cell r="H23">
            <v>14.04</v>
          </cell>
          <cell r="I23" t="str">
            <v>SO</v>
          </cell>
          <cell r="J23">
            <v>56.519999999999996</v>
          </cell>
          <cell r="K23">
            <v>4.2</v>
          </cell>
        </row>
        <row r="24">
          <cell r="B24">
            <v>24.324999999999999</v>
          </cell>
          <cell r="C24">
            <v>29.6</v>
          </cell>
          <cell r="D24">
            <v>22</v>
          </cell>
          <cell r="E24">
            <v>70.916666666666671</v>
          </cell>
          <cell r="F24">
            <v>89</v>
          </cell>
          <cell r="G24">
            <v>32</v>
          </cell>
          <cell r="H24">
            <v>4.6800000000000006</v>
          </cell>
          <cell r="I24" t="str">
            <v>SO</v>
          </cell>
          <cell r="J24">
            <v>32.76</v>
          </cell>
          <cell r="K24">
            <v>0</v>
          </cell>
        </row>
        <row r="25">
          <cell r="B25">
            <v>22.362500000000008</v>
          </cell>
          <cell r="C25">
            <v>29.8</v>
          </cell>
          <cell r="D25">
            <v>15.8</v>
          </cell>
          <cell r="E25">
            <v>55.25</v>
          </cell>
          <cell r="F25">
            <v>86</v>
          </cell>
          <cell r="G25">
            <v>24</v>
          </cell>
          <cell r="H25">
            <v>1.08</v>
          </cell>
          <cell r="I25" t="str">
            <v>SO</v>
          </cell>
          <cell r="J25">
            <v>36.72</v>
          </cell>
          <cell r="K25">
            <v>0</v>
          </cell>
        </row>
        <row r="26">
          <cell r="B26">
            <v>22.537499999999998</v>
          </cell>
          <cell r="C26">
            <v>32.4</v>
          </cell>
          <cell r="D26">
            <v>12.5</v>
          </cell>
          <cell r="E26">
            <v>53.25</v>
          </cell>
          <cell r="F26">
            <v>87</v>
          </cell>
          <cell r="G26">
            <v>23</v>
          </cell>
          <cell r="H26">
            <v>3.24</v>
          </cell>
          <cell r="I26" t="str">
            <v>SO</v>
          </cell>
          <cell r="J26">
            <v>30.96</v>
          </cell>
          <cell r="K26">
            <v>0</v>
          </cell>
        </row>
        <row r="27">
          <cell r="B27">
            <v>27.270833333333332</v>
          </cell>
          <cell r="C27">
            <v>36</v>
          </cell>
          <cell r="D27">
            <v>18.5</v>
          </cell>
          <cell r="E27">
            <v>52.416666666666664</v>
          </cell>
          <cell r="F27">
            <v>83</v>
          </cell>
          <cell r="G27">
            <v>29</v>
          </cell>
          <cell r="H27">
            <v>16.2</v>
          </cell>
          <cell r="I27" t="str">
            <v>SO</v>
          </cell>
          <cell r="J27">
            <v>49.680000000000007</v>
          </cell>
          <cell r="K27">
            <v>0</v>
          </cell>
        </row>
        <row r="28">
          <cell r="B28">
            <v>29.970833333333335</v>
          </cell>
          <cell r="C28">
            <v>37.9</v>
          </cell>
          <cell r="D28">
            <v>22.1</v>
          </cell>
          <cell r="E28">
            <v>58.041666666666664</v>
          </cell>
          <cell r="F28">
            <v>91</v>
          </cell>
          <cell r="G28">
            <v>29</v>
          </cell>
          <cell r="H28">
            <v>17.28</v>
          </cell>
          <cell r="I28" t="str">
            <v>SO</v>
          </cell>
          <cell r="J28">
            <v>92.88000000000001</v>
          </cell>
          <cell r="K28">
            <v>13</v>
          </cell>
        </row>
        <row r="29">
          <cell r="B29">
            <v>27.279166666666669</v>
          </cell>
          <cell r="C29">
            <v>34</v>
          </cell>
          <cell r="D29">
            <v>22.4</v>
          </cell>
          <cell r="E29">
            <v>72.125</v>
          </cell>
          <cell r="F29">
            <v>91</v>
          </cell>
          <cell r="G29">
            <v>47</v>
          </cell>
          <cell r="H29">
            <v>11.879999999999999</v>
          </cell>
          <cell r="I29" t="str">
            <v>SO</v>
          </cell>
          <cell r="J29">
            <v>44.28</v>
          </cell>
          <cell r="K29">
            <v>0</v>
          </cell>
        </row>
        <row r="30">
          <cell r="B30">
            <v>30.400000000000006</v>
          </cell>
          <cell r="C30">
            <v>35.4</v>
          </cell>
          <cell r="D30">
            <v>26.3</v>
          </cell>
          <cell r="E30">
            <v>63.208333333333336</v>
          </cell>
          <cell r="F30">
            <v>83</v>
          </cell>
          <cell r="G30">
            <v>42</v>
          </cell>
          <cell r="H30">
            <v>4.6800000000000006</v>
          </cell>
          <cell r="I30" t="str">
            <v>SO</v>
          </cell>
          <cell r="J30">
            <v>29.880000000000003</v>
          </cell>
          <cell r="K30">
            <v>0</v>
          </cell>
        </row>
        <row r="31">
          <cell r="B31">
            <v>25.854166666666671</v>
          </cell>
          <cell r="C31">
            <v>30.5</v>
          </cell>
          <cell r="D31">
            <v>23.2</v>
          </cell>
          <cell r="E31">
            <v>84.041666666666671</v>
          </cell>
          <cell r="F31">
            <v>94</v>
          </cell>
          <cell r="G31">
            <v>63</v>
          </cell>
          <cell r="H31">
            <v>0</v>
          </cell>
          <cell r="I31" t="str">
            <v>SO</v>
          </cell>
          <cell r="J31">
            <v>12.96</v>
          </cell>
          <cell r="K31">
            <v>8</v>
          </cell>
        </row>
        <row r="32">
          <cell r="B32">
            <v>27.820833333333329</v>
          </cell>
          <cell r="C32">
            <v>34.9</v>
          </cell>
          <cell r="D32">
            <v>22</v>
          </cell>
          <cell r="E32">
            <v>72.125</v>
          </cell>
          <cell r="F32">
            <v>93</v>
          </cell>
          <cell r="G32">
            <v>43</v>
          </cell>
          <cell r="H32">
            <v>14.04</v>
          </cell>
          <cell r="I32" t="str">
            <v>SO</v>
          </cell>
          <cell r="J32">
            <v>55.080000000000005</v>
          </cell>
          <cell r="K32">
            <v>8.4</v>
          </cell>
        </row>
        <row r="33">
          <cell r="B33">
            <v>30.825000000000003</v>
          </cell>
          <cell r="C33">
            <v>35.6</v>
          </cell>
          <cell r="D33">
            <v>27.1</v>
          </cell>
          <cell r="E33">
            <v>59.25</v>
          </cell>
          <cell r="F33">
            <v>75</v>
          </cell>
          <cell r="G33">
            <v>42</v>
          </cell>
          <cell r="H33">
            <v>5.4</v>
          </cell>
          <cell r="I33" t="str">
            <v>SO</v>
          </cell>
          <cell r="J33">
            <v>34.92</v>
          </cell>
          <cell r="K33">
            <v>0</v>
          </cell>
        </row>
        <row r="34">
          <cell r="B34">
            <v>31.6875</v>
          </cell>
          <cell r="C34">
            <v>37.9</v>
          </cell>
          <cell r="D34">
            <v>27.2</v>
          </cell>
          <cell r="E34">
            <v>52.791666666666664</v>
          </cell>
          <cell r="F34">
            <v>72</v>
          </cell>
          <cell r="G34">
            <v>29</v>
          </cell>
          <cell r="H34">
            <v>16.920000000000002</v>
          </cell>
          <cell r="I34" t="str">
            <v>SO</v>
          </cell>
          <cell r="J34">
            <v>40.32</v>
          </cell>
          <cell r="K34">
            <v>0</v>
          </cell>
        </row>
        <row r="35">
          <cell r="I35" t="str">
            <v>SO</v>
          </cell>
        </row>
      </sheetData>
      <sheetData sheetId="9">
        <row r="5">
          <cell r="B5">
            <v>30.479166666666668</v>
          </cell>
        </row>
      </sheetData>
      <sheetData sheetId="10" refreshError="1"/>
      <sheetData sheetId="1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25.333333333333332</v>
          </cell>
          <cell r="C5">
            <v>35.200000000000003</v>
          </cell>
          <cell r="D5">
            <v>18.600000000000001</v>
          </cell>
          <cell r="E5">
            <v>66.958333333333329</v>
          </cell>
          <cell r="F5">
            <v>92</v>
          </cell>
          <cell r="G5">
            <v>31</v>
          </cell>
          <cell r="H5">
            <v>0</v>
          </cell>
          <cell r="I5" t="str">
            <v>N</v>
          </cell>
          <cell r="J5">
            <v>0</v>
          </cell>
          <cell r="K5">
            <v>0</v>
          </cell>
        </row>
        <row r="6">
          <cell r="B6">
            <v>27.870833333333334</v>
          </cell>
          <cell r="C6">
            <v>36.5</v>
          </cell>
          <cell r="D6">
            <v>20.3</v>
          </cell>
          <cell r="E6">
            <v>59.083333333333336</v>
          </cell>
          <cell r="F6">
            <v>86</v>
          </cell>
          <cell r="G6">
            <v>33</v>
          </cell>
          <cell r="H6">
            <v>0</v>
          </cell>
          <cell r="I6" t="str">
            <v>O</v>
          </cell>
          <cell r="J6">
            <v>0</v>
          </cell>
          <cell r="K6">
            <v>0</v>
          </cell>
        </row>
        <row r="7">
          <cell r="B7">
            <v>24.791666666666668</v>
          </cell>
          <cell r="C7">
            <v>35</v>
          </cell>
          <cell r="D7">
            <v>20.2</v>
          </cell>
          <cell r="E7">
            <v>72.458333333333329</v>
          </cell>
          <cell r="F7">
            <v>91</v>
          </cell>
          <cell r="G7">
            <v>40</v>
          </cell>
          <cell r="H7">
            <v>0</v>
          </cell>
          <cell r="I7" t="str">
            <v>NO</v>
          </cell>
          <cell r="J7">
            <v>0</v>
          </cell>
          <cell r="K7">
            <v>26.4</v>
          </cell>
        </row>
        <row r="8">
          <cell r="B8">
            <v>24.645833333333339</v>
          </cell>
          <cell r="C8">
            <v>32.1</v>
          </cell>
          <cell r="D8">
            <v>18.600000000000001</v>
          </cell>
          <cell r="E8">
            <v>72.375</v>
          </cell>
          <cell r="F8">
            <v>95</v>
          </cell>
          <cell r="G8">
            <v>44</v>
          </cell>
          <cell r="H8">
            <v>0</v>
          </cell>
          <cell r="I8" t="str">
            <v>NE</v>
          </cell>
          <cell r="J8">
            <v>0</v>
          </cell>
          <cell r="K8">
            <v>0</v>
          </cell>
        </row>
        <row r="9">
          <cell r="B9">
            <v>23.562500000000004</v>
          </cell>
          <cell r="C9">
            <v>30.3</v>
          </cell>
          <cell r="D9">
            <v>16.8</v>
          </cell>
          <cell r="E9">
            <v>56.333333333333336</v>
          </cell>
          <cell r="F9">
            <v>78</v>
          </cell>
          <cell r="G9">
            <v>37</v>
          </cell>
          <cell r="H9">
            <v>0</v>
          </cell>
          <cell r="I9" t="str">
            <v>NE</v>
          </cell>
          <cell r="J9">
            <v>0</v>
          </cell>
          <cell r="K9">
            <v>0</v>
          </cell>
        </row>
        <row r="10">
          <cell r="B10">
            <v>25.820833333333336</v>
          </cell>
          <cell r="C10">
            <v>35.4</v>
          </cell>
          <cell r="D10">
            <v>18.100000000000001</v>
          </cell>
          <cell r="E10">
            <v>52.875</v>
          </cell>
          <cell r="F10">
            <v>75</v>
          </cell>
          <cell r="G10">
            <v>29</v>
          </cell>
          <cell r="H10">
            <v>0</v>
          </cell>
          <cell r="I10" t="str">
            <v>NE</v>
          </cell>
          <cell r="J10">
            <v>0</v>
          </cell>
          <cell r="K10">
            <v>0</v>
          </cell>
        </row>
        <row r="11">
          <cell r="B11">
            <v>21.783333333333331</v>
          </cell>
          <cell r="C11">
            <v>26.6</v>
          </cell>
          <cell r="D11">
            <v>19.399999999999999</v>
          </cell>
          <cell r="E11">
            <v>83.458333333333329</v>
          </cell>
          <cell r="F11">
            <v>95</v>
          </cell>
          <cell r="G11">
            <v>58</v>
          </cell>
          <cell r="H11">
            <v>0</v>
          </cell>
          <cell r="I11" t="str">
            <v>NE</v>
          </cell>
          <cell r="J11">
            <v>0</v>
          </cell>
          <cell r="K11">
            <v>11.999999999999998</v>
          </cell>
        </row>
        <row r="12">
          <cell r="B12">
            <v>22.833333333333332</v>
          </cell>
          <cell r="C12">
            <v>31.9</v>
          </cell>
          <cell r="D12">
            <v>17.100000000000001</v>
          </cell>
          <cell r="E12">
            <v>73.916666666666671</v>
          </cell>
          <cell r="F12">
            <v>97</v>
          </cell>
          <cell r="G12">
            <v>33</v>
          </cell>
          <cell r="H12">
            <v>0</v>
          </cell>
          <cell r="I12" t="str">
            <v>NE</v>
          </cell>
          <cell r="J12">
            <v>0</v>
          </cell>
          <cell r="K12">
            <v>0</v>
          </cell>
        </row>
        <row r="13">
          <cell r="B13">
            <v>26.199999999999992</v>
          </cell>
          <cell r="C13">
            <v>34.4</v>
          </cell>
          <cell r="D13">
            <v>18.3</v>
          </cell>
          <cell r="E13">
            <v>50.416666666666664</v>
          </cell>
          <cell r="F13">
            <v>78</v>
          </cell>
          <cell r="G13">
            <v>22</v>
          </cell>
          <cell r="H13">
            <v>0</v>
          </cell>
          <cell r="I13" t="str">
            <v>N</v>
          </cell>
          <cell r="J13">
            <v>0</v>
          </cell>
          <cell r="K13">
            <v>0</v>
          </cell>
        </row>
        <row r="14">
          <cell r="B14">
            <v>25.766666666666662</v>
          </cell>
          <cell r="C14">
            <v>35.5</v>
          </cell>
          <cell r="D14">
            <v>16.2</v>
          </cell>
          <cell r="E14">
            <v>49.875</v>
          </cell>
          <cell r="F14">
            <v>82</v>
          </cell>
          <cell r="G14">
            <v>21</v>
          </cell>
          <cell r="H14">
            <v>0</v>
          </cell>
          <cell r="I14" t="str">
            <v>O</v>
          </cell>
          <cell r="J14">
            <v>0</v>
          </cell>
          <cell r="K14">
            <v>0</v>
          </cell>
        </row>
        <row r="15">
          <cell r="B15">
            <v>25.4375</v>
          </cell>
          <cell r="C15">
            <v>36.200000000000003</v>
          </cell>
          <cell r="D15">
            <v>16.3</v>
          </cell>
          <cell r="E15">
            <v>57.041666666666664</v>
          </cell>
          <cell r="F15">
            <v>88</v>
          </cell>
          <cell r="G15">
            <v>22</v>
          </cell>
          <cell r="H15">
            <v>0</v>
          </cell>
          <cell r="I15" t="str">
            <v>O</v>
          </cell>
          <cell r="J15">
            <v>0</v>
          </cell>
          <cell r="K15">
            <v>0</v>
          </cell>
        </row>
        <row r="16">
          <cell r="B16">
            <v>26.416666666666668</v>
          </cell>
          <cell r="C16">
            <v>36.1</v>
          </cell>
          <cell r="D16">
            <v>17.399999999999999</v>
          </cell>
          <cell r="E16">
            <v>60.833333333333336</v>
          </cell>
          <cell r="F16">
            <v>96</v>
          </cell>
          <cell r="G16">
            <v>19</v>
          </cell>
          <cell r="H16">
            <v>0</v>
          </cell>
          <cell r="I16" t="str">
            <v>SE</v>
          </cell>
          <cell r="J16">
            <v>0</v>
          </cell>
          <cell r="K16">
            <v>0</v>
          </cell>
        </row>
        <row r="17">
          <cell r="B17">
            <v>26.733333333333334</v>
          </cell>
          <cell r="C17">
            <v>35.6</v>
          </cell>
          <cell r="D17">
            <v>14.7</v>
          </cell>
          <cell r="E17">
            <v>39.708333333333336</v>
          </cell>
          <cell r="F17">
            <v>84</v>
          </cell>
          <cell r="G17">
            <v>17</v>
          </cell>
          <cell r="H17">
            <v>0</v>
          </cell>
          <cell r="I17" t="str">
            <v>N</v>
          </cell>
          <cell r="J17">
            <v>0</v>
          </cell>
          <cell r="K17">
            <v>0</v>
          </cell>
        </row>
        <row r="18">
          <cell r="B18">
            <v>26.824999999999999</v>
          </cell>
          <cell r="C18">
            <v>37</v>
          </cell>
          <cell r="D18">
            <v>16.100000000000001</v>
          </cell>
          <cell r="E18">
            <v>46</v>
          </cell>
          <cell r="F18">
            <v>88</v>
          </cell>
          <cell r="G18">
            <v>16</v>
          </cell>
          <cell r="H18">
            <v>0</v>
          </cell>
          <cell r="I18" t="str">
            <v>N</v>
          </cell>
          <cell r="J18">
            <v>0</v>
          </cell>
          <cell r="K18">
            <v>0</v>
          </cell>
        </row>
        <row r="19">
          <cell r="B19">
            <v>23.904166666666665</v>
          </cell>
          <cell r="C19">
            <v>28.5</v>
          </cell>
          <cell r="D19">
            <v>20.7</v>
          </cell>
          <cell r="E19">
            <v>70.291666666666671</v>
          </cell>
          <cell r="F19">
            <v>95</v>
          </cell>
          <cell r="G19">
            <v>39</v>
          </cell>
          <cell r="H19">
            <v>0</v>
          </cell>
          <cell r="I19" t="str">
            <v>SE</v>
          </cell>
          <cell r="J19">
            <v>0</v>
          </cell>
          <cell r="K19">
            <v>1.8</v>
          </cell>
        </row>
        <row r="20">
          <cell r="B20">
            <v>20.279166666666661</v>
          </cell>
          <cell r="C20">
            <v>28.8</v>
          </cell>
          <cell r="D20">
            <v>11</v>
          </cell>
          <cell r="E20">
            <v>63.833333333333336</v>
          </cell>
          <cell r="F20">
            <v>96</v>
          </cell>
          <cell r="G20">
            <v>29</v>
          </cell>
          <cell r="H20">
            <v>0</v>
          </cell>
          <cell r="I20" t="str">
            <v>SE</v>
          </cell>
          <cell r="J20">
            <v>0</v>
          </cell>
          <cell r="K20">
            <v>0</v>
          </cell>
        </row>
        <row r="21">
          <cell r="B21">
            <v>23.487500000000001</v>
          </cell>
          <cell r="C21">
            <v>35</v>
          </cell>
          <cell r="D21">
            <v>13.3</v>
          </cell>
          <cell r="E21">
            <v>58.833333333333336</v>
          </cell>
          <cell r="F21">
            <v>94</v>
          </cell>
          <cell r="G21">
            <v>29</v>
          </cell>
          <cell r="H21">
            <v>0</v>
          </cell>
          <cell r="I21" t="str">
            <v>NE</v>
          </cell>
          <cell r="J21">
            <v>0</v>
          </cell>
          <cell r="K21">
            <v>0</v>
          </cell>
        </row>
        <row r="22">
          <cell r="B22">
            <v>28.154166666666679</v>
          </cell>
          <cell r="C22">
            <v>37.200000000000003</v>
          </cell>
          <cell r="D22">
            <v>20.7</v>
          </cell>
          <cell r="E22">
            <v>52.708333333333336</v>
          </cell>
          <cell r="F22">
            <v>82</v>
          </cell>
          <cell r="G22">
            <v>26</v>
          </cell>
          <cell r="H22">
            <v>0</v>
          </cell>
          <cell r="I22" t="str">
            <v>O</v>
          </cell>
          <cell r="J22">
            <v>0</v>
          </cell>
          <cell r="K22">
            <v>0</v>
          </cell>
        </row>
        <row r="23">
          <cell r="B23">
            <v>24.237500000000001</v>
          </cell>
          <cell r="C23">
            <v>30.3</v>
          </cell>
          <cell r="D23">
            <v>19.5</v>
          </cell>
          <cell r="E23">
            <v>72.666666666666671</v>
          </cell>
          <cell r="F23">
            <v>91</v>
          </cell>
          <cell r="G23">
            <v>52</v>
          </cell>
          <cell r="H23">
            <v>0</v>
          </cell>
          <cell r="I23" t="str">
            <v>SE</v>
          </cell>
          <cell r="J23">
            <v>0</v>
          </cell>
          <cell r="K23">
            <v>4.4000000000000004</v>
          </cell>
        </row>
        <row r="24">
          <cell r="B24">
            <v>21.779166666666669</v>
          </cell>
          <cell r="C24">
            <v>25</v>
          </cell>
          <cell r="D24">
            <v>20.100000000000001</v>
          </cell>
          <cell r="E24">
            <v>90.083333333333329</v>
          </cell>
          <cell r="F24">
            <v>95</v>
          </cell>
          <cell r="G24">
            <v>79</v>
          </cell>
          <cell r="H24">
            <v>0</v>
          </cell>
          <cell r="I24" t="str">
            <v>O</v>
          </cell>
          <cell r="J24">
            <v>0</v>
          </cell>
          <cell r="K24">
            <v>17.2</v>
          </cell>
        </row>
        <row r="25">
          <cell r="B25">
            <v>21.095833333333339</v>
          </cell>
          <cell r="C25">
            <v>27.7</v>
          </cell>
          <cell r="D25">
            <v>15</v>
          </cell>
          <cell r="E25">
            <v>70.041666666666671</v>
          </cell>
          <cell r="F25">
            <v>96</v>
          </cell>
          <cell r="G25">
            <v>29</v>
          </cell>
          <cell r="H25">
            <v>0</v>
          </cell>
          <cell r="I25" t="str">
            <v>S</v>
          </cell>
          <cell r="J25">
            <v>0</v>
          </cell>
          <cell r="K25">
            <v>0</v>
          </cell>
        </row>
        <row r="26">
          <cell r="B26">
            <v>19.712500000000002</v>
          </cell>
          <cell r="C26">
            <v>31.1</v>
          </cell>
          <cell r="D26">
            <v>8.6999999999999993</v>
          </cell>
          <cell r="E26">
            <v>65</v>
          </cell>
          <cell r="F26">
            <v>97</v>
          </cell>
          <cell r="G26">
            <v>26</v>
          </cell>
          <cell r="H26">
            <v>0</v>
          </cell>
          <cell r="I26" t="str">
            <v>O</v>
          </cell>
          <cell r="J26">
            <v>0</v>
          </cell>
          <cell r="K26">
            <v>0</v>
          </cell>
        </row>
        <row r="27">
          <cell r="B27">
            <v>25.074999999999992</v>
          </cell>
          <cell r="C27">
            <v>35.299999999999997</v>
          </cell>
          <cell r="D27">
            <v>16.899999999999999</v>
          </cell>
          <cell r="E27">
            <v>54.708333333333336</v>
          </cell>
          <cell r="F27">
            <v>81</v>
          </cell>
          <cell r="G27">
            <v>30</v>
          </cell>
          <cell r="H27">
            <v>0</v>
          </cell>
          <cell r="I27" t="str">
            <v>NE</v>
          </cell>
          <cell r="J27">
            <v>0</v>
          </cell>
          <cell r="K27">
            <v>0</v>
          </cell>
        </row>
        <row r="28">
          <cell r="B28">
            <v>22.349999999999998</v>
          </cell>
          <cell r="C28">
            <v>28.1</v>
          </cell>
          <cell r="D28">
            <v>18.8</v>
          </cell>
          <cell r="E28">
            <v>80</v>
          </cell>
          <cell r="F28">
            <v>96</v>
          </cell>
          <cell r="G28">
            <v>53</v>
          </cell>
          <cell r="H28">
            <v>0</v>
          </cell>
          <cell r="I28" t="str">
            <v>NO</v>
          </cell>
          <cell r="J28">
            <v>0</v>
          </cell>
          <cell r="K28">
            <v>24.6</v>
          </cell>
        </row>
        <row r="29">
          <cell r="B29">
            <v>23.670833333333331</v>
          </cell>
          <cell r="C29">
            <v>32.1</v>
          </cell>
          <cell r="D29">
            <v>18.7</v>
          </cell>
          <cell r="E29">
            <v>81.375</v>
          </cell>
          <cell r="F29">
            <v>97</v>
          </cell>
          <cell r="G29">
            <v>52</v>
          </cell>
          <cell r="H29">
            <v>0</v>
          </cell>
          <cell r="I29" t="str">
            <v>N</v>
          </cell>
          <cell r="J29">
            <v>0</v>
          </cell>
          <cell r="K29">
            <v>36</v>
          </cell>
        </row>
        <row r="30">
          <cell r="B30">
            <v>25.108333333333331</v>
          </cell>
          <cell r="C30">
            <v>34.200000000000003</v>
          </cell>
          <cell r="D30">
            <v>20.100000000000001</v>
          </cell>
          <cell r="E30">
            <v>77.833333333333329</v>
          </cell>
          <cell r="F30">
            <v>94</v>
          </cell>
          <cell r="G30">
            <v>42</v>
          </cell>
          <cell r="H30">
            <v>0</v>
          </cell>
          <cell r="I30" t="str">
            <v>NO</v>
          </cell>
          <cell r="J30">
            <v>0</v>
          </cell>
          <cell r="K30">
            <v>6</v>
          </cell>
        </row>
        <row r="31">
          <cell r="B31">
            <v>20.308333333333334</v>
          </cell>
          <cell r="C31">
            <v>21.4</v>
          </cell>
          <cell r="D31">
            <v>19.399999999999999</v>
          </cell>
          <cell r="E31">
            <v>93.583333333333329</v>
          </cell>
          <cell r="F31">
            <v>97</v>
          </cell>
          <cell r="G31">
            <v>89</v>
          </cell>
          <cell r="H31">
            <v>0</v>
          </cell>
          <cell r="I31" t="str">
            <v>N</v>
          </cell>
          <cell r="J31">
            <v>0</v>
          </cell>
          <cell r="K31">
            <v>96.600000000000023</v>
          </cell>
        </row>
        <row r="32">
          <cell r="B32">
            <v>24.508333333333336</v>
          </cell>
          <cell r="C32">
            <v>32.9</v>
          </cell>
          <cell r="D32">
            <v>19.399999999999999</v>
          </cell>
          <cell r="E32">
            <v>77.875</v>
          </cell>
          <cell r="F32">
            <v>96</v>
          </cell>
          <cell r="G32">
            <v>46</v>
          </cell>
          <cell r="H32">
            <v>0</v>
          </cell>
          <cell r="I32" t="str">
            <v>L</v>
          </cell>
          <cell r="J32">
            <v>0</v>
          </cell>
          <cell r="K32">
            <v>0</v>
          </cell>
        </row>
        <row r="33">
          <cell r="B33">
            <v>28.158333333333331</v>
          </cell>
          <cell r="C33">
            <v>35.5</v>
          </cell>
          <cell r="D33">
            <v>21.4</v>
          </cell>
          <cell r="E33">
            <v>68.125</v>
          </cell>
          <cell r="F33">
            <v>93</v>
          </cell>
          <cell r="G33">
            <v>39</v>
          </cell>
          <cell r="H33">
            <v>0</v>
          </cell>
          <cell r="I33" t="str">
            <v>O</v>
          </cell>
          <cell r="J33">
            <v>0</v>
          </cell>
          <cell r="K33">
            <v>0</v>
          </cell>
        </row>
        <row r="34">
          <cell r="B34">
            <v>27.05</v>
          </cell>
          <cell r="C34">
            <v>36</v>
          </cell>
          <cell r="D34">
            <v>21</v>
          </cell>
          <cell r="E34">
            <v>68.25</v>
          </cell>
          <cell r="F34">
            <v>93</v>
          </cell>
          <cell r="G34">
            <v>36</v>
          </cell>
          <cell r="H34">
            <v>0</v>
          </cell>
          <cell r="I34" t="str">
            <v>SO</v>
          </cell>
          <cell r="J34">
            <v>0</v>
          </cell>
          <cell r="K34">
            <v>0</v>
          </cell>
        </row>
        <row r="35">
          <cell r="I35" t="str">
            <v>O</v>
          </cell>
        </row>
      </sheetData>
      <sheetData sheetId="9">
        <row r="5">
          <cell r="B5">
            <v>27.637500000000006</v>
          </cell>
        </row>
      </sheetData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26.899999999999995</v>
          </cell>
          <cell r="C5">
            <v>30.8</v>
          </cell>
          <cell r="D5">
            <v>22.8</v>
          </cell>
          <cell r="E5">
            <v>71.041666666666671</v>
          </cell>
          <cell r="F5">
            <v>75</v>
          </cell>
          <cell r="G5">
            <v>66</v>
          </cell>
          <cell r="H5">
            <v>23.040000000000003</v>
          </cell>
          <cell r="I5" t="str">
            <v>L</v>
          </cell>
          <cell r="J5">
            <v>41.4</v>
          </cell>
          <cell r="K5">
            <v>0</v>
          </cell>
        </row>
        <row r="6">
          <cell r="B6">
            <v>27.537499999999998</v>
          </cell>
          <cell r="C6">
            <v>31.4</v>
          </cell>
          <cell r="D6">
            <v>24.6</v>
          </cell>
          <cell r="E6">
            <v>78.083333333333329</v>
          </cell>
          <cell r="F6">
            <v>82</v>
          </cell>
          <cell r="G6">
            <v>73</v>
          </cell>
          <cell r="H6">
            <v>30.240000000000002</v>
          </cell>
          <cell r="I6" t="str">
            <v>NO</v>
          </cell>
          <cell r="J6">
            <v>52.92</v>
          </cell>
          <cell r="K6">
            <v>0</v>
          </cell>
        </row>
        <row r="7">
          <cell r="B7">
            <v>26.120833333333337</v>
          </cell>
          <cell r="C7">
            <v>30.2</v>
          </cell>
          <cell r="D7">
            <v>23.4</v>
          </cell>
          <cell r="E7">
            <v>90.909090909090907</v>
          </cell>
          <cell r="F7">
            <v>100</v>
          </cell>
          <cell r="G7">
            <v>78</v>
          </cell>
          <cell r="H7">
            <v>30.6</v>
          </cell>
          <cell r="I7" t="str">
            <v>NO</v>
          </cell>
          <cell r="J7">
            <v>41.76</v>
          </cell>
          <cell r="K7">
            <v>7.4</v>
          </cell>
        </row>
        <row r="8">
          <cell r="B8">
            <v>26.995833333333337</v>
          </cell>
          <cell r="C8">
            <v>30.2</v>
          </cell>
          <cell r="D8">
            <v>24.6</v>
          </cell>
          <cell r="E8">
            <v>89.739130434782609</v>
          </cell>
          <cell r="F8">
            <v>100</v>
          </cell>
          <cell r="G8">
            <v>77</v>
          </cell>
          <cell r="H8">
            <v>21.240000000000002</v>
          </cell>
          <cell r="I8" t="str">
            <v>L</v>
          </cell>
          <cell r="J8">
            <v>41.4</v>
          </cell>
          <cell r="K8">
            <v>0.2</v>
          </cell>
        </row>
        <row r="9">
          <cell r="B9">
            <v>26.783333333333331</v>
          </cell>
          <cell r="C9">
            <v>30.5</v>
          </cell>
          <cell r="D9">
            <v>23.9</v>
          </cell>
          <cell r="E9">
            <v>74.916666666666671</v>
          </cell>
          <cell r="F9">
            <v>83</v>
          </cell>
          <cell r="G9">
            <v>69</v>
          </cell>
          <cell r="H9">
            <v>22.68</v>
          </cell>
          <cell r="I9" t="str">
            <v>L</v>
          </cell>
          <cell r="J9">
            <v>37.440000000000005</v>
          </cell>
          <cell r="K9">
            <v>0</v>
          </cell>
        </row>
        <row r="10">
          <cell r="B10">
            <v>27.020833333333332</v>
          </cell>
          <cell r="C10">
            <v>31.6</v>
          </cell>
          <cell r="D10">
            <v>23.6</v>
          </cell>
          <cell r="E10">
            <v>69.75</v>
          </cell>
          <cell r="F10">
            <v>75</v>
          </cell>
          <cell r="G10">
            <v>66</v>
          </cell>
          <cell r="H10">
            <v>22.32</v>
          </cell>
          <cell r="I10" t="str">
            <v>L</v>
          </cell>
          <cell r="J10">
            <v>36.36</v>
          </cell>
          <cell r="K10">
            <v>0</v>
          </cell>
        </row>
        <row r="11">
          <cell r="B11">
            <v>25.879166666666666</v>
          </cell>
          <cell r="C11">
            <v>30.3</v>
          </cell>
          <cell r="D11">
            <v>23.6</v>
          </cell>
          <cell r="E11">
            <v>86.5</v>
          </cell>
          <cell r="F11">
            <v>100</v>
          </cell>
          <cell r="G11">
            <v>75</v>
          </cell>
          <cell r="H11">
            <v>25.2</v>
          </cell>
          <cell r="I11" t="str">
            <v>L</v>
          </cell>
          <cell r="J11">
            <v>43.2</v>
          </cell>
          <cell r="K11">
            <v>3.4</v>
          </cell>
        </row>
        <row r="12">
          <cell r="B12">
            <v>26.429166666666671</v>
          </cell>
          <cell r="C12">
            <v>30.8</v>
          </cell>
          <cell r="D12">
            <v>23.2</v>
          </cell>
          <cell r="E12">
            <v>79.444444444444443</v>
          </cell>
          <cell r="F12">
            <v>100</v>
          </cell>
          <cell r="G12">
            <v>65</v>
          </cell>
          <cell r="H12">
            <v>24.12</v>
          </cell>
          <cell r="I12" t="str">
            <v>L</v>
          </cell>
          <cell r="J12">
            <v>42.12</v>
          </cell>
          <cell r="K12">
            <v>7.4000000000000021</v>
          </cell>
        </row>
        <row r="13">
          <cell r="B13">
            <v>27.062500000000004</v>
          </cell>
          <cell r="C13">
            <v>31</v>
          </cell>
          <cell r="D13">
            <v>23.2</v>
          </cell>
          <cell r="E13">
            <v>62.25</v>
          </cell>
          <cell r="F13">
            <v>70</v>
          </cell>
          <cell r="G13">
            <v>53</v>
          </cell>
          <cell r="H13">
            <v>12.96</v>
          </cell>
          <cell r="I13" t="str">
            <v>L</v>
          </cell>
          <cell r="J13">
            <v>38.880000000000003</v>
          </cell>
          <cell r="K13">
            <v>0</v>
          </cell>
        </row>
        <row r="14">
          <cell r="B14">
            <v>27.404166666666672</v>
          </cell>
          <cell r="C14">
            <v>31.5</v>
          </cell>
          <cell r="D14">
            <v>24.4</v>
          </cell>
          <cell r="E14">
            <v>57.916666666666664</v>
          </cell>
          <cell r="F14">
            <v>64</v>
          </cell>
          <cell r="G14">
            <v>53</v>
          </cell>
          <cell r="H14">
            <v>31.319999999999997</v>
          </cell>
          <cell r="I14" t="str">
            <v>NO</v>
          </cell>
          <cell r="J14">
            <v>58.32</v>
          </cell>
          <cell r="K14">
            <v>0</v>
          </cell>
        </row>
        <row r="15">
          <cell r="B15">
            <v>27.275000000000002</v>
          </cell>
          <cell r="C15">
            <v>31.6</v>
          </cell>
          <cell r="D15">
            <v>23.7</v>
          </cell>
          <cell r="E15">
            <v>66.041666666666671</v>
          </cell>
          <cell r="F15">
            <v>70</v>
          </cell>
          <cell r="G15">
            <v>62</v>
          </cell>
          <cell r="H15">
            <v>4.32</v>
          </cell>
          <cell r="I15" t="str">
            <v>S</v>
          </cell>
          <cell r="J15">
            <v>37.800000000000004</v>
          </cell>
          <cell r="K15">
            <v>0</v>
          </cell>
        </row>
        <row r="16">
          <cell r="B16">
            <v>27.833333333333339</v>
          </cell>
          <cell r="C16">
            <v>31.6</v>
          </cell>
          <cell r="D16">
            <v>24.5</v>
          </cell>
          <cell r="E16">
            <v>70.25</v>
          </cell>
          <cell r="F16">
            <v>76</v>
          </cell>
          <cell r="G16">
            <v>63</v>
          </cell>
          <cell r="H16">
            <v>13.32</v>
          </cell>
          <cell r="I16" t="str">
            <v>S</v>
          </cell>
          <cell r="J16">
            <v>36.36</v>
          </cell>
          <cell r="K16">
            <v>0</v>
          </cell>
        </row>
        <row r="17">
          <cell r="B17">
            <v>27.766666666666662</v>
          </cell>
          <cell r="C17">
            <v>31.6</v>
          </cell>
          <cell r="D17">
            <v>24.2</v>
          </cell>
          <cell r="E17">
            <v>59.666666666666664</v>
          </cell>
          <cell r="F17">
            <v>66</v>
          </cell>
          <cell r="G17">
            <v>53</v>
          </cell>
          <cell r="H17">
            <v>24.12</v>
          </cell>
          <cell r="I17" t="str">
            <v>L</v>
          </cell>
          <cell r="J17">
            <v>43.56</v>
          </cell>
          <cell r="K17">
            <v>0</v>
          </cell>
        </row>
        <row r="18">
          <cell r="B18">
            <v>27.4375</v>
          </cell>
          <cell r="C18">
            <v>32.299999999999997</v>
          </cell>
          <cell r="D18">
            <v>23.2</v>
          </cell>
          <cell r="E18">
            <v>60.041666666666664</v>
          </cell>
          <cell r="F18">
            <v>67</v>
          </cell>
          <cell r="G18">
            <v>56</v>
          </cell>
          <cell r="H18">
            <v>18</v>
          </cell>
          <cell r="I18" t="str">
            <v>SE</v>
          </cell>
          <cell r="J18">
            <v>43.92</v>
          </cell>
          <cell r="K18">
            <v>0</v>
          </cell>
        </row>
        <row r="19">
          <cell r="B19">
            <v>26.433333333333337</v>
          </cell>
          <cell r="C19">
            <v>30.3</v>
          </cell>
          <cell r="D19">
            <v>24.3</v>
          </cell>
          <cell r="E19">
            <v>71.625</v>
          </cell>
          <cell r="F19">
            <v>76</v>
          </cell>
          <cell r="G19">
            <v>65</v>
          </cell>
          <cell r="H19">
            <v>35.28</v>
          </cell>
          <cell r="I19" t="str">
            <v>S</v>
          </cell>
          <cell r="J19">
            <v>57.6</v>
          </cell>
          <cell r="K19">
            <v>0</v>
          </cell>
        </row>
        <row r="20">
          <cell r="B20">
            <v>26.724999999999994</v>
          </cell>
          <cell r="C20">
            <v>30.9</v>
          </cell>
          <cell r="D20">
            <v>22.8</v>
          </cell>
          <cell r="E20">
            <v>78.791666666666671</v>
          </cell>
          <cell r="F20">
            <v>84</v>
          </cell>
          <cell r="G20">
            <v>72</v>
          </cell>
          <cell r="H20">
            <v>8.2799999999999994</v>
          </cell>
          <cell r="I20" t="str">
            <v>SE</v>
          </cell>
          <cell r="J20">
            <v>25.92</v>
          </cell>
          <cell r="K20">
            <v>0</v>
          </cell>
        </row>
        <row r="21">
          <cell r="B21">
            <v>27.604166666666661</v>
          </cell>
          <cell r="C21">
            <v>31.9</v>
          </cell>
          <cell r="D21">
            <v>24.6</v>
          </cell>
          <cell r="E21">
            <v>76.541666666666671</v>
          </cell>
          <cell r="F21">
            <v>81</v>
          </cell>
          <cell r="G21">
            <v>73</v>
          </cell>
          <cell r="H21">
            <v>20.16</v>
          </cell>
          <cell r="I21" t="str">
            <v>L</v>
          </cell>
          <cell r="J21">
            <v>33.480000000000004</v>
          </cell>
          <cell r="K21">
            <v>0</v>
          </cell>
        </row>
        <row r="22">
          <cell r="B22">
            <v>28.416666666666671</v>
          </cell>
          <cell r="C22">
            <v>32.5</v>
          </cell>
          <cell r="D22">
            <v>25.8</v>
          </cell>
          <cell r="E22">
            <v>79.916666666666671</v>
          </cell>
          <cell r="F22">
            <v>86</v>
          </cell>
          <cell r="G22">
            <v>74</v>
          </cell>
          <cell r="H22">
            <v>21.96</v>
          </cell>
          <cell r="I22" t="str">
            <v>L</v>
          </cell>
          <cell r="J22">
            <v>39.24</v>
          </cell>
          <cell r="K22">
            <v>0</v>
          </cell>
        </row>
        <row r="23">
          <cell r="B23">
            <v>27.754166666666666</v>
          </cell>
          <cell r="C23">
            <v>31</v>
          </cell>
          <cell r="D23">
            <v>24.9</v>
          </cell>
          <cell r="E23">
            <v>89.9375</v>
          </cell>
          <cell r="F23">
            <v>100</v>
          </cell>
          <cell r="G23">
            <v>81</v>
          </cell>
          <cell r="H23">
            <v>27.720000000000002</v>
          </cell>
          <cell r="I23" t="str">
            <v>NO</v>
          </cell>
          <cell r="J23">
            <v>57.24</v>
          </cell>
          <cell r="K23">
            <v>0</v>
          </cell>
        </row>
        <row r="24">
          <cell r="B24">
            <v>26.8</v>
          </cell>
          <cell r="C24">
            <v>29.1</v>
          </cell>
          <cell r="D24">
            <v>25</v>
          </cell>
          <cell r="E24">
            <v>95.375</v>
          </cell>
          <cell r="F24">
            <v>100</v>
          </cell>
          <cell r="G24">
            <v>90</v>
          </cell>
          <cell r="H24">
            <v>32.4</v>
          </cell>
          <cell r="I24" t="str">
            <v>SE</v>
          </cell>
          <cell r="J24">
            <v>49.32</v>
          </cell>
          <cell r="K24">
            <v>0.2</v>
          </cell>
        </row>
        <row r="25">
          <cell r="B25">
            <v>26.954166666666666</v>
          </cell>
          <cell r="C25">
            <v>29.3</v>
          </cell>
          <cell r="D25">
            <v>24.9</v>
          </cell>
          <cell r="E25">
            <v>82.6</v>
          </cell>
          <cell r="F25">
            <v>98</v>
          </cell>
          <cell r="G25">
            <v>75</v>
          </cell>
          <cell r="H25">
            <v>8.2799999999999994</v>
          </cell>
          <cell r="I25" t="str">
            <v>S</v>
          </cell>
          <cell r="J25">
            <v>31.319999999999997</v>
          </cell>
          <cell r="K25">
            <v>0.2</v>
          </cell>
        </row>
        <row r="26">
          <cell r="B26">
            <v>26.987499999999997</v>
          </cell>
          <cell r="C26">
            <v>30.6</v>
          </cell>
          <cell r="D26">
            <v>23.6</v>
          </cell>
          <cell r="E26">
            <v>66.291666666666671</v>
          </cell>
          <cell r="F26">
            <v>76</v>
          </cell>
          <cell r="G26">
            <v>58</v>
          </cell>
          <cell r="H26">
            <v>24.48</v>
          </cell>
          <cell r="I26" t="str">
            <v>SE</v>
          </cell>
          <cell r="J26">
            <v>36.36</v>
          </cell>
          <cell r="K26">
            <v>0</v>
          </cell>
        </row>
        <row r="27">
          <cell r="B27">
            <v>27.966666666666679</v>
          </cell>
          <cell r="C27">
            <v>31.8</v>
          </cell>
          <cell r="D27">
            <v>24.5</v>
          </cell>
          <cell r="E27">
            <v>68.166666666666671</v>
          </cell>
          <cell r="F27">
            <v>78</v>
          </cell>
          <cell r="G27">
            <v>61</v>
          </cell>
          <cell r="H27">
            <v>15.120000000000001</v>
          </cell>
          <cell r="I27" t="str">
            <v>L</v>
          </cell>
          <cell r="J27">
            <v>43.56</v>
          </cell>
          <cell r="K27">
            <v>0</v>
          </cell>
        </row>
        <row r="28">
          <cell r="B28">
            <v>27.275000000000006</v>
          </cell>
          <cell r="C28">
            <v>30.7</v>
          </cell>
          <cell r="D28">
            <v>25.6</v>
          </cell>
          <cell r="E28">
            <v>88.65</v>
          </cell>
          <cell r="F28">
            <v>100</v>
          </cell>
          <cell r="G28">
            <v>76</v>
          </cell>
          <cell r="H28">
            <v>22.32</v>
          </cell>
          <cell r="I28" t="str">
            <v>L</v>
          </cell>
          <cell r="J28">
            <v>52.56</v>
          </cell>
          <cell r="K28">
            <v>0</v>
          </cell>
        </row>
        <row r="29">
          <cell r="B29">
            <v>27.275000000000002</v>
          </cell>
          <cell r="C29">
            <v>30</v>
          </cell>
          <cell r="D29">
            <v>25.4</v>
          </cell>
          <cell r="E29" t="str">
            <v>*</v>
          </cell>
          <cell r="F29" t="str">
            <v>*</v>
          </cell>
          <cell r="G29" t="str">
            <v>*</v>
          </cell>
          <cell r="H29">
            <v>22.32</v>
          </cell>
          <cell r="I29" t="str">
            <v>L</v>
          </cell>
          <cell r="J29">
            <v>37.800000000000004</v>
          </cell>
          <cell r="K29">
            <v>0</v>
          </cell>
        </row>
        <row r="30">
          <cell r="B30">
            <v>28.341666666666669</v>
          </cell>
          <cell r="C30">
            <v>31.1</v>
          </cell>
          <cell r="D30">
            <v>26.3</v>
          </cell>
          <cell r="E30">
            <v>93.75</v>
          </cell>
          <cell r="F30">
            <v>100</v>
          </cell>
          <cell r="G30">
            <v>89</v>
          </cell>
          <cell r="H30">
            <v>30.96</v>
          </cell>
          <cell r="I30" t="str">
            <v>NO</v>
          </cell>
          <cell r="J30">
            <v>55.080000000000005</v>
          </cell>
          <cell r="K30">
            <v>0</v>
          </cell>
        </row>
        <row r="31">
          <cell r="B31">
            <v>26.920833333333331</v>
          </cell>
          <cell r="C31">
            <v>30.4</v>
          </cell>
          <cell r="D31">
            <v>25.3</v>
          </cell>
          <cell r="E31">
            <v>94.4</v>
          </cell>
          <cell r="F31">
            <v>100</v>
          </cell>
          <cell r="G31">
            <v>89</v>
          </cell>
          <cell r="H31">
            <v>23.040000000000003</v>
          </cell>
          <cell r="I31" t="str">
            <v>L</v>
          </cell>
          <cell r="J31">
            <v>38.159999999999997</v>
          </cell>
          <cell r="K31">
            <v>0.4</v>
          </cell>
        </row>
        <row r="32">
          <cell r="B32">
            <v>27.525000000000006</v>
          </cell>
          <cell r="C32">
            <v>31.3</v>
          </cell>
          <cell r="D32">
            <v>24.9</v>
          </cell>
          <cell r="E32" t="str">
            <v>*</v>
          </cell>
          <cell r="F32" t="str">
            <v>*</v>
          </cell>
          <cell r="G32" t="str">
            <v>*</v>
          </cell>
          <cell r="H32">
            <v>22.68</v>
          </cell>
          <cell r="I32" t="str">
            <v>L</v>
          </cell>
          <cell r="J32">
            <v>36</v>
          </cell>
          <cell r="K32">
            <v>0</v>
          </cell>
        </row>
        <row r="33">
          <cell r="B33">
            <v>28.629166666666659</v>
          </cell>
          <cell r="C33">
            <v>32.200000000000003</v>
          </cell>
          <cell r="D33">
            <v>25.7</v>
          </cell>
          <cell r="E33" t="str">
            <v>*</v>
          </cell>
          <cell r="F33" t="str">
            <v>*</v>
          </cell>
          <cell r="G33" t="str">
            <v>*</v>
          </cell>
          <cell r="H33">
            <v>24.12</v>
          </cell>
          <cell r="I33" t="str">
            <v>NO</v>
          </cell>
          <cell r="J33">
            <v>43.2</v>
          </cell>
          <cell r="K33">
            <v>0.2</v>
          </cell>
        </row>
        <row r="34">
          <cell r="B34">
            <v>27.941666666666666</v>
          </cell>
          <cell r="C34">
            <v>32</v>
          </cell>
          <cell r="D34">
            <v>25.2</v>
          </cell>
          <cell r="E34" t="str">
            <v>*</v>
          </cell>
          <cell r="F34" t="str">
            <v>*</v>
          </cell>
          <cell r="G34" t="str">
            <v>*</v>
          </cell>
          <cell r="H34">
            <v>23.040000000000003</v>
          </cell>
          <cell r="I34" t="str">
            <v>NO</v>
          </cell>
          <cell r="J34">
            <v>47.88</v>
          </cell>
          <cell r="K34">
            <v>0</v>
          </cell>
        </row>
        <row r="35">
          <cell r="I35" t="str">
            <v>L</v>
          </cell>
        </row>
      </sheetData>
      <sheetData sheetId="9">
        <row r="5">
          <cell r="B5">
            <v>28.258333333333329</v>
          </cell>
        </row>
      </sheetData>
      <sheetData sheetId="10" refreshError="1"/>
      <sheetData sheetId="1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23.241666666666671</v>
          </cell>
          <cell r="C5">
            <v>32.700000000000003</v>
          </cell>
          <cell r="D5">
            <v>16.8</v>
          </cell>
          <cell r="E5">
            <v>68.916666666666671</v>
          </cell>
          <cell r="F5">
            <v>89</v>
          </cell>
          <cell r="G5">
            <v>41</v>
          </cell>
          <cell r="H5">
            <v>24.840000000000003</v>
          </cell>
          <cell r="I5" t="str">
            <v>NE</v>
          </cell>
          <cell r="J5">
            <v>39.6</v>
          </cell>
          <cell r="K5">
            <v>0</v>
          </cell>
        </row>
        <row r="6">
          <cell r="B6">
            <v>27.037499999999994</v>
          </cell>
          <cell r="C6">
            <v>34.9</v>
          </cell>
          <cell r="D6">
            <v>20.7</v>
          </cell>
          <cell r="E6">
            <v>59.291666666666664</v>
          </cell>
          <cell r="F6">
            <v>81</v>
          </cell>
          <cell r="G6">
            <v>33</v>
          </cell>
          <cell r="H6">
            <v>28.8</v>
          </cell>
          <cell r="I6" t="str">
            <v>N</v>
          </cell>
          <cell r="J6">
            <v>55.080000000000005</v>
          </cell>
          <cell r="K6">
            <v>0</v>
          </cell>
        </row>
        <row r="7">
          <cell r="B7">
            <v>26.379166666666666</v>
          </cell>
          <cell r="C7">
            <v>34.6</v>
          </cell>
          <cell r="D7">
            <v>19.2</v>
          </cell>
          <cell r="E7">
            <v>64.625</v>
          </cell>
          <cell r="F7">
            <v>89</v>
          </cell>
          <cell r="G7">
            <v>38</v>
          </cell>
          <cell r="H7">
            <v>36.36</v>
          </cell>
          <cell r="I7" t="str">
            <v>SE</v>
          </cell>
          <cell r="J7">
            <v>67.319999999999993</v>
          </cell>
          <cell r="K7">
            <v>2</v>
          </cell>
        </row>
        <row r="8">
          <cell r="B8">
            <v>23.954166666666662</v>
          </cell>
          <cell r="C8">
            <v>28.1</v>
          </cell>
          <cell r="D8">
            <v>20.2</v>
          </cell>
          <cell r="E8">
            <v>73.958333333333329</v>
          </cell>
          <cell r="F8">
            <v>92</v>
          </cell>
          <cell r="G8">
            <v>55</v>
          </cell>
          <cell r="H8">
            <v>27.36</v>
          </cell>
          <cell r="I8" t="str">
            <v>L</v>
          </cell>
          <cell r="J8">
            <v>44.28</v>
          </cell>
          <cell r="K8">
            <v>0</v>
          </cell>
        </row>
        <row r="9">
          <cell r="B9">
            <v>21.966666666666669</v>
          </cell>
          <cell r="C9">
            <v>28.4</v>
          </cell>
          <cell r="D9">
            <v>15.8</v>
          </cell>
          <cell r="E9">
            <v>57.333333333333336</v>
          </cell>
          <cell r="F9">
            <v>75</v>
          </cell>
          <cell r="G9">
            <v>38</v>
          </cell>
          <cell r="H9">
            <v>29.16</v>
          </cell>
          <cell r="I9" t="str">
            <v>NE</v>
          </cell>
          <cell r="J9">
            <v>53.64</v>
          </cell>
          <cell r="K9">
            <v>0</v>
          </cell>
        </row>
        <row r="10">
          <cell r="B10">
            <v>24.324999999999999</v>
          </cell>
          <cell r="C10">
            <v>33.200000000000003</v>
          </cell>
          <cell r="D10">
            <v>17.600000000000001</v>
          </cell>
          <cell r="E10">
            <v>52.833333333333336</v>
          </cell>
          <cell r="F10">
            <v>73</v>
          </cell>
          <cell r="G10">
            <v>31</v>
          </cell>
          <cell r="H10">
            <v>28.08</v>
          </cell>
          <cell r="I10" t="str">
            <v>NE</v>
          </cell>
          <cell r="J10">
            <v>42.84</v>
          </cell>
          <cell r="K10">
            <v>0</v>
          </cell>
        </row>
        <row r="11">
          <cell r="B11">
            <v>20.599999999999998</v>
          </cell>
          <cell r="C11">
            <v>28.1</v>
          </cell>
          <cell r="D11">
            <v>17.8</v>
          </cell>
          <cell r="E11">
            <v>82.875</v>
          </cell>
          <cell r="F11">
            <v>94</v>
          </cell>
          <cell r="G11">
            <v>48</v>
          </cell>
          <cell r="H11">
            <v>24.840000000000003</v>
          </cell>
          <cell r="I11" t="str">
            <v>NE</v>
          </cell>
          <cell r="J11">
            <v>64.44</v>
          </cell>
          <cell r="K11">
            <v>51.000000000000007</v>
          </cell>
        </row>
        <row r="12">
          <cell r="B12">
            <v>21.904166666666669</v>
          </cell>
          <cell r="C12">
            <v>29.2</v>
          </cell>
          <cell r="D12">
            <v>17.600000000000001</v>
          </cell>
          <cell r="E12">
            <v>76.291666666666671</v>
          </cell>
          <cell r="F12">
            <v>93</v>
          </cell>
          <cell r="G12">
            <v>48</v>
          </cell>
          <cell r="H12">
            <v>19.440000000000001</v>
          </cell>
          <cell r="I12" t="str">
            <v>NE</v>
          </cell>
          <cell r="J12">
            <v>35.64</v>
          </cell>
          <cell r="K12">
            <v>0</v>
          </cell>
        </row>
        <row r="13">
          <cell r="B13">
            <v>25.133333333333329</v>
          </cell>
          <cell r="C13">
            <v>33</v>
          </cell>
          <cell r="D13">
            <v>17.2</v>
          </cell>
          <cell r="E13">
            <v>53.375</v>
          </cell>
          <cell r="F13">
            <v>84</v>
          </cell>
          <cell r="G13">
            <v>25</v>
          </cell>
          <cell r="H13">
            <v>30.96</v>
          </cell>
          <cell r="I13" t="str">
            <v>NE</v>
          </cell>
          <cell r="J13">
            <v>52.92</v>
          </cell>
          <cell r="K13">
            <v>0</v>
          </cell>
        </row>
        <row r="14">
          <cell r="B14">
            <v>25.808333333333337</v>
          </cell>
          <cell r="C14">
            <v>34.799999999999997</v>
          </cell>
          <cell r="D14">
            <v>18</v>
          </cell>
          <cell r="E14">
            <v>46.875</v>
          </cell>
          <cell r="F14">
            <v>74</v>
          </cell>
          <cell r="G14">
            <v>21</v>
          </cell>
          <cell r="H14">
            <v>19.440000000000001</v>
          </cell>
          <cell r="I14" t="str">
            <v>N</v>
          </cell>
          <cell r="J14">
            <v>45.72</v>
          </cell>
          <cell r="K14">
            <v>0</v>
          </cell>
        </row>
        <row r="15">
          <cell r="B15">
            <v>23.312500000000004</v>
          </cell>
          <cell r="C15">
            <v>27.9</v>
          </cell>
          <cell r="D15">
            <v>19.2</v>
          </cell>
          <cell r="E15">
            <v>64.375</v>
          </cell>
          <cell r="F15">
            <v>91</v>
          </cell>
          <cell r="G15">
            <v>40</v>
          </cell>
          <cell r="H15">
            <v>12.6</v>
          </cell>
          <cell r="I15" t="str">
            <v>NO</v>
          </cell>
          <cell r="J15">
            <v>23.759999999999998</v>
          </cell>
          <cell r="K15">
            <v>0</v>
          </cell>
        </row>
        <row r="16">
          <cell r="B16">
            <v>22.045833333333334</v>
          </cell>
          <cell r="C16">
            <v>31.2</v>
          </cell>
          <cell r="D16">
            <v>16</v>
          </cell>
          <cell r="E16">
            <v>76.5</v>
          </cell>
          <cell r="F16">
            <v>96</v>
          </cell>
          <cell r="G16">
            <v>40</v>
          </cell>
          <cell r="H16">
            <v>14.04</v>
          </cell>
          <cell r="I16" t="str">
            <v>SO</v>
          </cell>
          <cell r="J16">
            <v>25.92</v>
          </cell>
          <cell r="K16">
            <v>0</v>
          </cell>
        </row>
        <row r="17">
          <cell r="B17">
            <v>26.395833333333332</v>
          </cell>
          <cell r="C17">
            <v>34.1</v>
          </cell>
          <cell r="D17">
            <v>20</v>
          </cell>
          <cell r="E17">
            <v>47</v>
          </cell>
          <cell r="F17">
            <v>66</v>
          </cell>
          <cell r="G17">
            <v>23</v>
          </cell>
          <cell r="H17">
            <v>22.68</v>
          </cell>
          <cell r="I17" t="str">
            <v>L</v>
          </cell>
          <cell r="J17">
            <v>42.12</v>
          </cell>
          <cell r="K17">
            <v>0</v>
          </cell>
        </row>
        <row r="18">
          <cell r="B18">
            <v>25.920833333333338</v>
          </cell>
          <cell r="C18">
            <v>34.4</v>
          </cell>
          <cell r="D18">
            <v>18.8</v>
          </cell>
          <cell r="E18">
            <v>47</v>
          </cell>
          <cell r="F18">
            <v>70</v>
          </cell>
          <cell r="G18">
            <v>21</v>
          </cell>
          <cell r="H18">
            <v>20.16</v>
          </cell>
          <cell r="I18" t="str">
            <v>NE</v>
          </cell>
          <cell r="J18">
            <v>39.96</v>
          </cell>
          <cell r="K18">
            <v>0</v>
          </cell>
        </row>
        <row r="19">
          <cell r="B19">
            <v>19.475000000000001</v>
          </cell>
          <cell r="C19">
            <v>23.9</v>
          </cell>
          <cell r="D19">
            <v>16.8</v>
          </cell>
          <cell r="E19">
            <v>78.083333333333329</v>
          </cell>
          <cell r="F19">
            <v>94</v>
          </cell>
          <cell r="G19">
            <v>54</v>
          </cell>
          <cell r="H19">
            <v>16.920000000000002</v>
          </cell>
          <cell r="I19" t="str">
            <v>SO</v>
          </cell>
          <cell r="J19">
            <v>42.12</v>
          </cell>
          <cell r="K19">
            <v>21.8</v>
          </cell>
        </row>
        <row r="20">
          <cell r="B20">
            <v>17.441666666666666</v>
          </cell>
          <cell r="C20">
            <v>25.7</v>
          </cell>
          <cell r="D20">
            <v>11.3</v>
          </cell>
          <cell r="E20">
            <v>70.75</v>
          </cell>
          <cell r="F20">
            <v>93</v>
          </cell>
          <cell r="G20">
            <v>34</v>
          </cell>
          <cell r="H20">
            <v>13.32</v>
          </cell>
          <cell r="I20" t="str">
            <v>S</v>
          </cell>
          <cell r="J20">
            <v>23.040000000000003</v>
          </cell>
          <cell r="K20">
            <v>0</v>
          </cell>
        </row>
        <row r="21">
          <cell r="B21">
            <v>22.025000000000002</v>
          </cell>
          <cell r="C21">
            <v>30.8</v>
          </cell>
          <cell r="D21">
            <v>15.5</v>
          </cell>
          <cell r="E21">
            <v>59.041666666666664</v>
          </cell>
          <cell r="F21">
            <v>81</v>
          </cell>
          <cell r="G21">
            <v>36</v>
          </cell>
          <cell r="H21">
            <v>15.120000000000001</v>
          </cell>
          <cell r="I21" t="str">
            <v>SE</v>
          </cell>
          <cell r="J21">
            <v>27.36</v>
          </cell>
          <cell r="K21">
            <v>0</v>
          </cell>
        </row>
        <row r="22">
          <cell r="B22">
            <v>23.345833333333331</v>
          </cell>
          <cell r="C22">
            <v>32</v>
          </cell>
          <cell r="D22">
            <v>19.2</v>
          </cell>
          <cell r="E22">
            <v>66.666666666666671</v>
          </cell>
          <cell r="F22">
            <v>86</v>
          </cell>
          <cell r="G22">
            <v>37</v>
          </cell>
          <cell r="H22">
            <v>22.32</v>
          </cell>
          <cell r="I22" t="str">
            <v>N</v>
          </cell>
          <cell r="J22">
            <v>38.159999999999997</v>
          </cell>
          <cell r="K22">
            <v>0</v>
          </cell>
        </row>
        <row r="23">
          <cell r="B23">
            <v>18.349999999999998</v>
          </cell>
          <cell r="C23">
            <v>20</v>
          </cell>
          <cell r="D23">
            <v>17.399999999999999</v>
          </cell>
          <cell r="E23">
            <v>91.625</v>
          </cell>
          <cell r="F23">
            <v>95</v>
          </cell>
          <cell r="G23">
            <v>84</v>
          </cell>
          <cell r="H23">
            <v>23.400000000000002</v>
          </cell>
          <cell r="I23" t="str">
            <v>SE</v>
          </cell>
          <cell r="J23">
            <v>46.440000000000005</v>
          </cell>
          <cell r="K23">
            <v>85</v>
          </cell>
        </row>
        <row r="24">
          <cell r="B24">
            <v>21.407142857142855</v>
          </cell>
          <cell r="C24">
            <v>26.4</v>
          </cell>
          <cell r="D24">
            <v>18</v>
          </cell>
          <cell r="E24">
            <v>78.285714285714292</v>
          </cell>
          <cell r="F24">
            <v>95</v>
          </cell>
          <cell r="G24">
            <v>53</v>
          </cell>
          <cell r="H24">
            <v>16.559999999999999</v>
          </cell>
          <cell r="I24" t="str">
            <v>SO</v>
          </cell>
          <cell r="J24">
            <v>43.92</v>
          </cell>
          <cell r="K24">
            <v>38.400000000000006</v>
          </cell>
        </row>
        <row r="25">
          <cell r="B25">
            <v>18.670833333333331</v>
          </cell>
          <cell r="C25">
            <v>25.5</v>
          </cell>
          <cell r="D25">
            <v>13.1</v>
          </cell>
          <cell r="E25">
            <v>62.25</v>
          </cell>
          <cell r="F25">
            <v>88</v>
          </cell>
          <cell r="G25">
            <v>24</v>
          </cell>
          <cell r="H25">
            <v>18.36</v>
          </cell>
          <cell r="I25" t="str">
            <v>S</v>
          </cell>
          <cell r="J25">
            <v>31.680000000000003</v>
          </cell>
          <cell r="K25">
            <v>0</v>
          </cell>
        </row>
        <row r="26">
          <cell r="B26">
            <v>19.579166666666669</v>
          </cell>
          <cell r="C26">
            <v>28.6</v>
          </cell>
          <cell r="D26">
            <v>12.5</v>
          </cell>
          <cell r="E26">
            <v>54.75</v>
          </cell>
          <cell r="F26">
            <v>75</v>
          </cell>
          <cell r="G26">
            <v>29</v>
          </cell>
          <cell r="H26">
            <v>19.8</v>
          </cell>
          <cell r="I26" t="str">
            <v>NE</v>
          </cell>
          <cell r="J26">
            <v>36.72</v>
          </cell>
          <cell r="K26">
            <v>0</v>
          </cell>
        </row>
        <row r="27">
          <cell r="B27">
            <v>22.833333333333339</v>
          </cell>
          <cell r="C27">
            <v>31.1</v>
          </cell>
          <cell r="D27">
            <v>15.5</v>
          </cell>
          <cell r="E27">
            <v>55.333333333333336</v>
          </cell>
          <cell r="F27">
            <v>76</v>
          </cell>
          <cell r="G27">
            <v>37</v>
          </cell>
          <cell r="H27">
            <v>24.12</v>
          </cell>
          <cell r="I27" t="str">
            <v>NE</v>
          </cell>
          <cell r="J27">
            <v>41.04</v>
          </cell>
          <cell r="K27">
            <v>0</v>
          </cell>
        </row>
        <row r="28">
          <cell r="B28">
            <v>20.687500000000004</v>
          </cell>
          <cell r="C28">
            <v>26.7</v>
          </cell>
          <cell r="D28">
            <v>18</v>
          </cell>
          <cell r="E28">
            <v>81.375</v>
          </cell>
          <cell r="F28">
            <v>95</v>
          </cell>
          <cell r="G28">
            <v>50</v>
          </cell>
          <cell r="H28">
            <v>25.92</v>
          </cell>
          <cell r="I28" t="str">
            <v>L</v>
          </cell>
          <cell r="J28">
            <v>59.4</v>
          </cell>
          <cell r="K28">
            <v>63.199999999999996</v>
          </cell>
        </row>
        <row r="29">
          <cell r="B29">
            <v>21.770000000000003</v>
          </cell>
          <cell r="C29">
            <v>28.1</v>
          </cell>
          <cell r="D29">
            <v>17.899999999999999</v>
          </cell>
          <cell r="E29">
            <v>85.8</v>
          </cell>
          <cell r="F29">
            <v>94</v>
          </cell>
          <cell r="G29">
            <v>67</v>
          </cell>
          <cell r="H29">
            <v>20.52</v>
          </cell>
          <cell r="I29" t="str">
            <v>NE</v>
          </cell>
          <cell r="J29">
            <v>39.96</v>
          </cell>
          <cell r="K29">
            <v>0.8</v>
          </cell>
        </row>
        <row r="30">
          <cell r="B30">
            <v>20.639130434782604</v>
          </cell>
          <cell r="C30">
            <v>22.4</v>
          </cell>
          <cell r="D30">
            <v>18.8</v>
          </cell>
          <cell r="E30">
            <v>91.217391304347828</v>
          </cell>
          <cell r="F30">
            <v>94</v>
          </cell>
          <cell r="G30">
            <v>82</v>
          </cell>
          <cell r="H30">
            <v>18</v>
          </cell>
          <cell r="I30" t="str">
            <v>L</v>
          </cell>
          <cell r="J30">
            <v>32.76</v>
          </cell>
          <cell r="K30">
            <v>5.2</v>
          </cell>
        </row>
        <row r="31">
          <cell r="B31">
            <v>21.574999999999999</v>
          </cell>
          <cell r="C31">
            <v>23.5</v>
          </cell>
          <cell r="D31">
            <v>19.100000000000001</v>
          </cell>
          <cell r="E31">
            <v>86.666666666666671</v>
          </cell>
          <cell r="F31">
            <v>93</v>
          </cell>
          <cell r="G31">
            <v>79</v>
          </cell>
          <cell r="H31">
            <v>15.840000000000002</v>
          </cell>
          <cell r="I31" t="str">
            <v>NE</v>
          </cell>
          <cell r="J31">
            <v>25.56</v>
          </cell>
          <cell r="K31">
            <v>1.6</v>
          </cell>
        </row>
        <row r="32">
          <cell r="B32">
            <v>25.728571428571428</v>
          </cell>
          <cell r="C32">
            <v>30.2</v>
          </cell>
          <cell r="D32">
            <v>20</v>
          </cell>
          <cell r="E32">
            <v>69.571428571428569</v>
          </cell>
          <cell r="F32">
            <v>90</v>
          </cell>
          <cell r="G32">
            <v>55</v>
          </cell>
          <cell r="H32">
            <v>30.6</v>
          </cell>
          <cell r="I32" t="str">
            <v>NE</v>
          </cell>
          <cell r="J32">
            <v>43.56</v>
          </cell>
          <cell r="K32">
            <v>0</v>
          </cell>
        </row>
        <row r="33">
          <cell r="B33">
            <v>25.345833333333331</v>
          </cell>
          <cell r="C33">
            <v>33.799999999999997</v>
          </cell>
          <cell r="D33">
            <v>19.8</v>
          </cell>
          <cell r="E33">
            <v>74.541666666666671</v>
          </cell>
          <cell r="F33">
            <v>92</v>
          </cell>
          <cell r="G33">
            <v>40</v>
          </cell>
          <cell r="H33">
            <v>25.92</v>
          </cell>
          <cell r="I33" t="str">
            <v>NE</v>
          </cell>
          <cell r="J33">
            <v>50.76</v>
          </cell>
          <cell r="K33">
            <v>0</v>
          </cell>
        </row>
        <row r="34">
          <cell r="B34">
            <v>24.837500000000002</v>
          </cell>
          <cell r="C34">
            <v>34.200000000000003</v>
          </cell>
          <cell r="D34">
            <v>18.600000000000001</v>
          </cell>
          <cell r="E34">
            <v>71</v>
          </cell>
          <cell r="F34">
            <v>92</v>
          </cell>
          <cell r="G34">
            <v>37</v>
          </cell>
          <cell r="H34">
            <v>19.8</v>
          </cell>
          <cell r="I34" t="str">
            <v>NE</v>
          </cell>
          <cell r="J34">
            <v>45.36</v>
          </cell>
          <cell r="K34">
            <v>0</v>
          </cell>
        </row>
        <row r="35">
          <cell r="I35" t="str">
            <v>NE</v>
          </cell>
        </row>
      </sheetData>
      <sheetData sheetId="9">
        <row r="5">
          <cell r="B5">
            <v>23.5</v>
          </cell>
        </row>
      </sheetData>
      <sheetData sheetId="10" refreshError="1"/>
      <sheetData sheetId="1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26.004166666666666</v>
          </cell>
          <cell r="C5">
            <v>34.200000000000003</v>
          </cell>
          <cell r="D5">
            <v>18.3</v>
          </cell>
          <cell r="E5">
            <v>62.625</v>
          </cell>
          <cell r="F5">
            <v>91</v>
          </cell>
          <cell r="G5">
            <v>34</v>
          </cell>
          <cell r="H5">
            <v>14.4</v>
          </cell>
          <cell r="I5" t="str">
            <v>SE</v>
          </cell>
          <cell r="J5">
            <v>33.840000000000003</v>
          </cell>
          <cell r="K5">
            <v>0</v>
          </cell>
        </row>
        <row r="6">
          <cell r="B6">
            <v>28.129166666666666</v>
          </cell>
          <cell r="C6">
            <v>34.5</v>
          </cell>
          <cell r="D6">
            <v>21.7</v>
          </cell>
          <cell r="E6">
            <v>55.875</v>
          </cell>
          <cell r="F6">
            <v>78</v>
          </cell>
          <cell r="G6">
            <v>36</v>
          </cell>
          <cell r="H6">
            <v>21.240000000000002</v>
          </cell>
          <cell r="I6" t="str">
            <v>NO</v>
          </cell>
          <cell r="J6">
            <v>40.680000000000007</v>
          </cell>
          <cell r="K6">
            <v>0</v>
          </cell>
        </row>
        <row r="7">
          <cell r="B7">
            <v>28.254166666666666</v>
          </cell>
          <cell r="C7">
            <v>36.1</v>
          </cell>
          <cell r="D7">
            <v>21.7</v>
          </cell>
          <cell r="E7">
            <v>57.833333333333336</v>
          </cell>
          <cell r="F7">
            <v>83</v>
          </cell>
          <cell r="G7">
            <v>28</v>
          </cell>
          <cell r="H7">
            <v>18.720000000000002</v>
          </cell>
          <cell r="I7" t="str">
            <v>NO</v>
          </cell>
          <cell r="J7">
            <v>40.680000000000007</v>
          </cell>
          <cell r="K7">
            <v>0</v>
          </cell>
        </row>
        <row r="8">
          <cell r="B8">
            <v>25.362499999999997</v>
          </cell>
          <cell r="C8">
            <v>32.4</v>
          </cell>
          <cell r="D8">
            <v>18.2</v>
          </cell>
          <cell r="E8">
            <v>64.083333333333329</v>
          </cell>
          <cell r="F8">
            <v>88</v>
          </cell>
          <cell r="G8">
            <v>41</v>
          </cell>
          <cell r="H8">
            <v>23.040000000000003</v>
          </cell>
          <cell r="I8" t="str">
            <v>N</v>
          </cell>
          <cell r="J8">
            <v>35.28</v>
          </cell>
          <cell r="K8">
            <v>0</v>
          </cell>
        </row>
        <row r="9">
          <cell r="B9">
            <v>23.587500000000002</v>
          </cell>
          <cell r="C9">
            <v>31.1</v>
          </cell>
          <cell r="D9">
            <v>17.7</v>
          </cell>
          <cell r="E9">
            <v>62.125</v>
          </cell>
          <cell r="F9">
            <v>91</v>
          </cell>
          <cell r="G9">
            <v>37</v>
          </cell>
          <cell r="H9">
            <v>15.840000000000002</v>
          </cell>
          <cell r="I9" t="str">
            <v>L</v>
          </cell>
          <cell r="J9">
            <v>87.12</v>
          </cell>
          <cell r="K9">
            <v>8.6</v>
          </cell>
        </row>
        <row r="10">
          <cell r="B10">
            <v>27.016666666666666</v>
          </cell>
          <cell r="C10">
            <v>34.799999999999997</v>
          </cell>
          <cell r="D10">
            <v>20.8</v>
          </cell>
          <cell r="E10">
            <v>45.375</v>
          </cell>
          <cell r="F10">
            <v>63</v>
          </cell>
          <cell r="G10">
            <v>30</v>
          </cell>
          <cell r="H10">
            <v>21.6</v>
          </cell>
          <cell r="I10" t="str">
            <v>NE</v>
          </cell>
          <cell r="J10">
            <v>47.88</v>
          </cell>
          <cell r="K10">
            <v>0</v>
          </cell>
        </row>
        <row r="11">
          <cell r="B11">
            <v>22.620833333333337</v>
          </cell>
          <cell r="C11">
            <v>28.5</v>
          </cell>
          <cell r="D11">
            <v>19.2</v>
          </cell>
          <cell r="E11">
            <v>77.333333333333329</v>
          </cell>
          <cell r="F11">
            <v>94</v>
          </cell>
          <cell r="G11">
            <v>47</v>
          </cell>
          <cell r="H11">
            <v>15.48</v>
          </cell>
          <cell r="I11" t="str">
            <v>S</v>
          </cell>
          <cell r="J11">
            <v>43.92</v>
          </cell>
          <cell r="K11">
            <v>18.399999999999999</v>
          </cell>
        </row>
        <row r="12">
          <cell r="B12">
            <v>22.945833333333336</v>
          </cell>
          <cell r="C12">
            <v>32.299999999999997</v>
          </cell>
          <cell r="D12">
            <v>16.5</v>
          </cell>
          <cell r="E12">
            <v>73.291666666666671</v>
          </cell>
          <cell r="F12">
            <v>96</v>
          </cell>
          <cell r="G12">
            <v>32</v>
          </cell>
          <cell r="H12">
            <v>12.24</v>
          </cell>
          <cell r="I12" t="str">
            <v>SE</v>
          </cell>
          <cell r="J12">
            <v>30.240000000000002</v>
          </cell>
          <cell r="K12">
            <v>0.2</v>
          </cell>
        </row>
        <row r="13">
          <cell r="B13">
            <v>27.445833333333336</v>
          </cell>
          <cell r="C13">
            <v>34.4</v>
          </cell>
          <cell r="D13">
            <v>21.1</v>
          </cell>
          <cell r="E13">
            <v>41.333333333333336</v>
          </cell>
          <cell r="F13">
            <v>65</v>
          </cell>
          <cell r="G13">
            <v>21</v>
          </cell>
          <cell r="H13">
            <v>21.240000000000002</v>
          </cell>
          <cell r="I13" t="str">
            <v>NE</v>
          </cell>
          <cell r="J13">
            <v>40.680000000000007</v>
          </cell>
          <cell r="K13">
            <v>0</v>
          </cell>
        </row>
        <row r="14">
          <cell r="B14">
            <v>27.716666666666669</v>
          </cell>
          <cell r="C14">
            <v>34.4</v>
          </cell>
          <cell r="D14">
            <v>20.6</v>
          </cell>
          <cell r="E14">
            <v>36.291666666666664</v>
          </cell>
          <cell r="F14">
            <v>58</v>
          </cell>
          <cell r="G14">
            <v>20</v>
          </cell>
          <cell r="H14">
            <v>24.48</v>
          </cell>
          <cell r="I14" t="str">
            <v>N</v>
          </cell>
          <cell r="J14">
            <v>46.440000000000005</v>
          </cell>
          <cell r="K14">
            <v>0</v>
          </cell>
        </row>
        <row r="15">
          <cell r="B15">
            <v>27.445833333333329</v>
          </cell>
          <cell r="C15">
            <v>34.799999999999997</v>
          </cell>
          <cell r="D15">
            <v>20.100000000000001</v>
          </cell>
          <cell r="E15">
            <v>45.125</v>
          </cell>
          <cell r="F15">
            <v>69</v>
          </cell>
          <cell r="G15">
            <v>25</v>
          </cell>
          <cell r="H15">
            <v>11.16</v>
          </cell>
          <cell r="I15" t="str">
            <v>NO</v>
          </cell>
          <cell r="J15">
            <v>30.96</v>
          </cell>
          <cell r="K15">
            <v>0</v>
          </cell>
        </row>
        <row r="16">
          <cell r="B16">
            <v>26.008333333333329</v>
          </cell>
          <cell r="C16">
            <v>36.4</v>
          </cell>
          <cell r="D16">
            <v>17.2</v>
          </cell>
          <cell r="E16">
            <v>58.708333333333336</v>
          </cell>
          <cell r="F16">
            <v>94</v>
          </cell>
          <cell r="G16">
            <v>20</v>
          </cell>
          <cell r="H16">
            <v>12.96</v>
          </cell>
          <cell r="I16" t="str">
            <v>SE</v>
          </cell>
          <cell r="J16">
            <v>28.8</v>
          </cell>
          <cell r="K16">
            <v>0</v>
          </cell>
        </row>
        <row r="17">
          <cell r="B17">
            <v>28.154166666666669</v>
          </cell>
          <cell r="C17">
            <v>35.799999999999997</v>
          </cell>
          <cell r="D17">
            <v>18.7</v>
          </cell>
          <cell r="E17">
            <v>31.583333333333332</v>
          </cell>
          <cell r="F17">
            <v>63</v>
          </cell>
          <cell r="G17">
            <v>15</v>
          </cell>
          <cell r="H17">
            <v>18</v>
          </cell>
          <cell r="I17" t="str">
            <v>NE</v>
          </cell>
          <cell r="J17">
            <v>39.6</v>
          </cell>
          <cell r="K17">
            <v>0</v>
          </cell>
        </row>
        <row r="18">
          <cell r="B18">
            <v>29.212500000000002</v>
          </cell>
          <cell r="C18">
            <v>37</v>
          </cell>
          <cell r="D18">
            <v>21.5</v>
          </cell>
          <cell r="E18">
            <v>26.791666666666668</v>
          </cell>
          <cell r="F18">
            <v>47</v>
          </cell>
          <cell r="G18">
            <v>15</v>
          </cell>
          <cell r="H18">
            <v>15.48</v>
          </cell>
          <cell r="I18" t="str">
            <v>NE</v>
          </cell>
          <cell r="J18">
            <v>34.56</v>
          </cell>
          <cell r="K18">
            <v>0</v>
          </cell>
        </row>
        <row r="19">
          <cell r="B19">
            <v>24.045833333333334</v>
          </cell>
          <cell r="C19">
            <v>29.3</v>
          </cell>
          <cell r="D19">
            <v>19.5</v>
          </cell>
          <cell r="E19">
            <v>66.083333333333329</v>
          </cell>
          <cell r="F19">
            <v>91</v>
          </cell>
          <cell r="G19">
            <v>30</v>
          </cell>
          <cell r="H19">
            <v>21.96</v>
          </cell>
          <cell r="I19" t="str">
            <v>S</v>
          </cell>
          <cell r="J19">
            <v>48.96</v>
          </cell>
          <cell r="K19">
            <v>1</v>
          </cell>
        </row>
        <row r="20">
          <cell r="B20">
            <v>21.083333333333332</v>
          </cell>
          <cell r="C20">
            <v>29.1</v>
          </cell>
          <cell r="D20">
            <v>14.3</v>
          </cell>
          <cell r="E20">
            <v>63.166666666666664</v>
          </cell>
          <cell r="F20">
            <v>88</v>
          </cell>
          <cell r="G20">
            <v>37</v>
          </cell>
          <cell r="H20">
            <v>12.96</v>
          </cell>
          <cell r="I20" t="str">
            <v>SE</v>
          </cell>
          <cell r="J20">
            <v>25.92</v>
          </cell>
          <cell r="K20">
            <v>0</v>
          </cell>
        </row>
        <row r="21">
          <cell r="B21">
            <v>24.924999999999997</v>
          </cell>
          <cell r="C21">
            <v>34.5</v>
          </cell>
          <cell r="D21">
            <v>16.100000000000001</v>
          </cell>
          <cell r="E21">
            <v>51.416666666666664</v>
          </cell>
          <cell r="F21">
            <v>75</v>
          </cell>
          <cell r="G21">
            <v>27</v>
          </cell>
          <cell r="H21">
            <v>11.879999999999999</v>
          </cell>
          <cell r="I21" t="str">
            <v>SE</v>
          </cell>
          <cell r="J21">
            <v>23.759999999999998</v>
          </cell>
          <cell r="K21">
            <v>0</v>
          </cell>
        </row>
        <row r="22">
          <cell r="B22">
            <v>28.929166666666664</v>
          </cell>
          <cell r="C22">
            <v>36.5</v>
          </cell>
          <cell r="D22">
            <v>24.1</v>
          </cell>
          <cell r="E22">
            <v>45.458333333333336</v>
          </cell>
          <cell r="F22">
            <v>63</v>
          </cell>
          <cell r="G22">
            <v>26</v>
          </cell>
          <cell r="H22">
            <v>18</v>
          </cell>
          <cell r="I22" t="str">
            <v>NO</v>
          </cell>
          <cell r="J22">
            <v>42.12</v>
          </cell>
          <cell r="K22">
            <v>0</v>
          </cell>
        </row>
        <row r="23">
          <cell r="B23">
            <v>27.254166666666674</v>
          </cell>
          <cell r="C23">
            <v>35.5</v>
          </cell>
          <cell r="D23">
            <v>23.4</v>
          </cell>
          <cell r="E23">
            <v>58.416666666666664</v>
          </cell>
          <cell r="F23">
            <v>74</v>
          </cell>
          <cell r="G23">
            <v>32</v>
          </cell>
          <cell r="H23">
            <v>18.720000000000002</v>
          </cell>
          <cell r="I23" t="str">
            <v>NO</v>
          </cell>
          <cell r="J23">
            <v>57.24</v>
          </cell>
          <cell r="K23">
            <v>0.2</v>
          </cell>
        </row>
        <row r="24">
          <cell r="B24">
            <v>21.341666666666665</v>
          </cell>
          <cell r="C24">
            <v>24.7</v>
          </cell>
          <cell r="D24">
            <v>19.399999999999999</v>
          </cell>
          <cell r="E24">
            <v>89.166666666666671</v>
          </cell>
          <cell r="F24">
            <v>95</v>
          </cell>
          <cell r="G24">
            <v>70</v>
          </cell>
          <cell r="H24">
            <v>14.76</v>
          </cell>
          <cell r="I24" t="str">
            <v>S</v>
          </cell>
          <cell r="J24">
            <v>39.6</v>
          </cell>
          <cell r="K24">
            <v>53.199999999999996</v>
          </cell>
        </row>
        <row r="25">
          <cell r="B25">
            <v>20.983333333333338</v>
          </cell>
          <cell r="C25">
            <v>27.5</v>
          </cell>
          <cell r="D25">
            <v>14.6</v>
          </cell>
          <cell r="E25">
            <v>69.125</v>
          </cell>
          <cell r="F25">
            <v>92</v>
          </cell>
          <cell r="G25">
            <v>33</v>
          </cell>
          <cell r="H25">
            <v>11.879999999999999</v>
          </cell>
          <cell r="I25" t="str">
            <v>S</v>
          </cell>
          <cell r="J25">
            <v>28.08</v>
          </cell>
          <cell r="K25">
            <v>0</v>
          </cell>
        </row>
        <row r="26">
          <cell r="B26">
            <v>21.745833333333334</v>
          </cell>
          <cell r="C26">
            <v>31.3</v>
          </cell>
          <cell r="D26">
            <v>12.7</v>
          </cell>
          <cell r="E26">
            <v>53.25</v>
          </cell>
          <cell r="F26">
            <v>81</v>
          </cell>
          <cell r="G26">
            <v>25</v>
          </cell>
          <cell r="H26">
            <v>11.520000000000001</v>
          </cell>
          <cell r="I26" t="str">
            <v>SE</v>
          </cell>
          <cell r="J26">
            <v>30.96</v>
          </cell>
          <cell r="K26">
            <v>0</v>
          </cell>
        </row>
        <row r="27">
          <cell r="B27">
            <v>26.483333333333331</v>
          </cell>
          <cell r="C27">
            <v>34.4</v>
          </cell>
          <cell r="D27">
            <v>19.7</v>
          </cell>
          <cell r="E27">
            <v>48.958333333333336</v>
          </cell>
          <cell r="F27">
            <v>64</v>
          </cell>
          <cell r="G27">
            <v>32</v>
          </cell>
          <cell r="H27">
            <v>17.64</v>
          </cell>
          <cell r="I27" t="str">
            <v>NE</v>
          </cell>
          <cell r="J27">
            <v>34.200000000000003</v>
          </cell>
          <cell r="K27">
            <v>0</v>
          </cell>
        </row>
        <row r="28">
          <cell r="B28">
            <v>24.154166666666665</v>
          </cell>
          <cell r="C28">
            <v>30.5</v>
          </cell>
          <cell r="D28">
            <v>19.8</v>
          </cell>
          <cell r="E28">
            <v>72.708333333333329</v>
          </cell>
          <cell r="F28">
            <v>95</v>
          </cell>
          <cell r="G28">
            <v>53</v>
          </cell>
          <cell r="H28">
            <v>12.96</v>
          </cell>
          <cell r="I28" t="str">
            <v>NE</v>
          </cell>
          <cell r="J28">
            <v>39.6</v>
          </cell>
          <cell r="K28">
            <v>27</v>
          </cell>
        </row>
        <row r="29">
          <cell r="B29">
            <v>24.212500000000002</v>
          </cell>
          <cell r="C29">
            <v>31.2</v>
          </cell>
          <cell r="D29">
            <v>19.399999999999999</v>
          </cell>
          <cell r="E29">
            <v>78.125</v>
          </cell>
          <cell r="F29">
            <v>95</v>
          </cell>
          <cell r="G29">
            <v>51</v>
          </cell>
          <cell r="H29">
            <v>21.240000000000002</v>
          </cell>
          <cell r="I29" t="str">
            <v>N</v>
          </cell>
          <cell r="J29">
            <v>44.64</v>
          </cell>
          <cell r="K29">
            <v>10</v>
          </cell>
        </row>
        <row r="30">
          <cell r="B30">
            <v>26.970833333333331</v>
          </cell>
          <cell r="C30">
            <v>33.200000000000003</v>
          </cell>
          <cell r="D30">
            <v>22.1</v>
          </cell>
          <cell r="E30">
            <v>67.041666666666671</v>
          </cell>
          <cell r="F30">
            <v>88</v>
          </cell>
          <cell r="G30">
            <v>43</v>
          </cell>
          <cell r="H30">
            <v>19.440000000000001</v>
          </cell>
          <cell r="I30" t="str">
            <v>NO</v>
          </cell>
          <cell r="J30">
            <v>40.680000000000007</v>
          </cell>
          <cell r="K30">
            <v>0</v>
          </cell>
        </row>
        <row r="31">
          <cell r="B31">
            <v>20.766666666666669</v>
          </cell>
          <cell r="C31">
            <v>23.4</v>
          </cell>
          <cell r="D31">
            <v>18.8</v>
          </cell>
          <cell r="E31">
            <v>88.458333333333329</v>
          </cell>
          <cell r="F31">
            <v>95</v>
          </cell>
          <cell r="G31">
            <v>77</v>
          </cell>
          <cell r="H31">
            <v>24.12</v>
          </cell>
          <cell r="I31" t="str">
            <v>NE</v>
          </cell>
          <cell r="J31">
            <v>46.800000000000004</v>
          </cell>
          <cell r="K31">
            <v>45.800000000000004</v>
          </cell>
        </row>
        <row r="32">
          <cell r="B32">
            <v>25.162500000000005</v>
          </cell>
          <cell r="C32">
            <v>31.9</v>
          </cell>
          <cell r="D32">
            <v>19.5</v>
          </cell>
          <cell r="E32">
            <v>67.5</v>
          </cell>
          <cell r="F32">
            <v>87</v>
          </cell>
          <cell r="G32">
            <v>48</v>
          </cell>
          <cell r="H32">
            <v>18</v>
          </cell>
          <cell r="I32" t="str">
            <v>NO</v>
          </cell>
          <cell r="J32">
            <v>39.24</v>
          </cell>
          <cell r="K32">
            <v>0</v>
          </cell>
        </row>
        <row r="33">
          <cell r="B33">
            <v>28.07083333333334</v>
          </cell>
          <cell r="C33">
            <v>34.1</v>
          </cell>
          <cell r="D33">
            <v>22.6</v>
          </cell>
          <cell r="E33">
            <v>62.625</v>
          </cell>
          <cell r="F33">
            <v>81</v>
          </cell>
          <cell r="G33">
            <v>40</v>
          </cell>
          <cell r="H33">
            <v>24.12</v>
          </cell>
          <cell r="I33" t="str">
            <v>NO</v>
          </cell>
          <cell r="J33">
            <v>48.24</v>
          </cell>
          <cell r="K33">
            <v>0</v>
          </cell>
        </row>
        <row r="34">
          <cell r="B34">
            <v>27.991666666666671</v>
          </cell>
          <cell r="C34">
            <v>35</v>
          </cell>
          <cell r="D34">
            <v>21.2</v>
          </cell>
          <cell r="E34">
            <v>61.541666666666664</v>
          </cell>
          <cell r="F34">
            <v>89</v>
          </cell>
          <cell r="G34">
            <v>34</v>
          </cell>
          <cell r="H34">
            <v>21.240000000000002</v>
          </cell>
          <cell r="I34" t="str">
            <v>NO</v>
          </cell>
          <cell r="J34">
            <v>40.680000000000007</v>
          </cell>
          <cell r="K34">
            <v>0</v>
          </cell>
        </row>
        <row r="35">
          <cell r="I35" t="str">
            <v>NO</v>
          </cell>
        </row>
      </sheetData>
      <sheetData sheetId="9">
        <row r="5">
          <cell r="B5">
            <v>27.241666666666671</v>
          </cell>
        </row>
      </sheetData>
      <sheetData sheetId="10" refreshError="1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26.729166666666661</v>
          </cell>
          <cell r="C5">
            <v>33.799999999999997</v>
          </cell>
          <cell r="D5">
            <v>21</v>
          </cell>
          <cell r="E5">
            <v>62.5</v>
          </cell>
          <cell r="F5">
            <v>84</v>
          </cell>
          <cell r="G5">
            <v>35</v>
          </cell>
          <cell r="H5">
            <v>34.92</v>
          </cell>
          <cell r="I5" t="str">
            <v>L</v>
          </cell>
          <cell r="J5">
            <v>74.88000000000001</v>
          </cell>
          <cell r="K5">
            <v>5.6</v>
          </cell>
        </row>
        <row r="6">
          <cell r="B6">
            <v>27.320833333333336</v>
          </cell>
          <cell r="C6">
            <v>34.4</v>
          </cell>
          <cell r="D6">
            <v>21.5</v>
          </cell>
          <cell r="E6">
            <v>59.541666666666664</v>
          </cell>
          <cell r="F6">
            <v>83</v>
          </cell>
          <cell r="G6">
            <v>32</v>
          </cell>
          <cell r="H6">
            <v>29.52</v>
          </cell>
          <cell r="I6" t="str">
            <v>NE</v>
          </cell>
          <cell r="J6">
            <v>42.84</v>
          </cell>
          <cell r="K6">
            <v>0</v>
          </cell>
        </row>
        <row r="7">
          <cell r="B7">
            <v>27.029166666666669</v>
          </cell>
          <cell r="C7">
            <v>35.5</v>
          </cell>
          <cell r="D7">
            <v>21.3</v>
          </cell>
          <cell r="E7">
            <v>61.541666666666664</v>
          </cell>
          <cell r="F7">
            <v>89</v>
          </cell>
          <cell r="G7">
            <v>32</v>
          </cell>
          <cell r="H7">
            <v>33.119999999999997</v>
          </cell>
          <cell r="I7" t="str">
            <v>L</v>
          </cell>
          <cell r="J7">
            <v>59.760000000000005</v>
          </cell>
          <cell r="K7">
            <v>4.4000000000000004</v>
          </cell>
        </row>
        <row r="8">
          <cell r="B8">
            <v>23.691666666666666</v>
          </cell>
          <cell r="C8">
            <v>28.4</v>
          </cell>
          <cell r="D8">
            <v>20.3</v>
          </cell>
          <cell r="E8">
            <v>73.041666666666671</v>
          </cell>
          <cell r="F8">
            <v>91</v>
          </cell>
          <cell r="G8">
            <v>54</v>
          </cell>
          <cell r="H8">
            <v>34.92</v>
          </cell>
          <cell r="I8" t="str">
            <v>NO</v>
          </cell>
          <cell r="J8">
            <v>51.84</v>
          </cell>
          <cell r="K8">
            <v>0</v>
          </cell>
        </row>
        <row r="9">
          <cell r="B9">
            <v>26.145833333333332</v>
          </cell>
          <cell r="C9">
            <v>34.4</v>
          </cell>
          <cell r="D9">
            <v>20.5</v>
          </cell>
          <cell r="E9">
            <v>63.5</v>
          </cell>
          <cell r="F9">
            <v>90</v>
          </cell>
          <cell r="G9">
            <v>28</v>
          </cell>
          <cell r="H9">
            <v>28.08</v>
          </cell>
          <cell r="I9" t="str">
            <v>SE</v>
          </cell>
          <cell r="J9">
            <v>36.36</v>
          </cell>
          <cell r="K9">
            <v>0</v>
          </cell>
        </row>
        <row r="10">
          <cell r="B10">
            <v>27.583333333333332</v>
          </cell>
          <cell r="C10">
            <v>34.5</v>
          </cell>
          <cell r="D10">
            <v>21</v>
          </cell>
          <cell r="E10">
            <v>56.458333333333336</v>
          </cell>
          <cell r="F10">
            <v>79</v>
          </cell>
          <cell r="G10">
            <v>33</v>
          </cell>
          <cell r="H10">
            <v>25.92</v>
          </cell>
          <cell r="I10" t="str">
            <v>N</v>
          </cell>
          <cell r="J10">
            <v>42.480000000000004</v>
          </cell>
          <cell r="K10">
            <v>0</v>
          </cell>
        </row>
        <row r="11">
          <cell r="B11">
            <v>26.825000000000003</v>
          </cell>
          <cell r="C11">
            <v>34.200000000000003</v>
          </cell>
          <cell r="D11">
            <v>19.2</v>
          </cell>
          <cell r="E11">
            <v>61.833333333333336</v>
          </cell>
          <cell r="F11">
            <v>95</v>
          </cell>
          <cell r="G11">
            <v>31</v>
          </cell>
          <cell r="H11">
            <v>32.04</v>
          </cell>
          <cell r="I11" t="str">
            <v>NE</v>
          </cell>
          <cell r="J11">
            <v>71.64</v>
          </cell>
          <cell r="K11">
            <v>9</v>
          </cell>
        </row>
        <row r="12">
          <cell r="B12">
            <v>25.574999999999999</v>
          </cell>
          <cell r="C12">
            <v>33.4</v>
          </cell>
          <cell r="D12">
            <v>19.7</v>
          </cell>
          <cell r="E12">
            <v>61.25</v>
          </cell>
          <cell r="F12">
            <v>96</v>
          </cell>
          <cell r="G12">
            <v>27</v>
          </cell>
          <cell r="H12">
            <v>44.64</v>
          </cell>
          <cell r="I12" t="str">
            <v>L</v>
          </cell>
          <cell r="J12">
            <v>65.88000000000001</v>
          </cell>
          <cell r="K12">
            <v>14.2</v>
          </cell>
        </row>
        <row r="13">
          <cell r="B13">
            <v>26.745833333333334</v>
          </cell>
          <cell r="C13">
            <v>34</v>
          </cell>
          <cell r="D13">
            <v>18.899999999999999</v>
          </cell>
          <cell r="E13">
            <v>42.833333333333336</v>
          </cell>
          <cell r="F13">
            <v>74</v>
          </cell>
          <cell r="G13">
            <v>17</v>
          </cell>
          <cell r="H13">
            <v>30.96</v>
          </cell>
          <cell r="I13" t="str">
            <v>L</v>
          </cell>
          <cell r="J13">
            <v>46.800000000000004</v>
          </cell>
          <cell r="K13">
            <v>0</v>
          </cell>
        </row>
        <row r="14">
          <cell r="B14">
            <v>26.495833333333326</v>
          </cell>
          <cell r="C14">
            <v>35.200000000000003</v>
          </cell>
          <cell r="D14">
            <v>19.399999999999999</v>
          </cell>
          <cell r="E14">
            <v>39.916666666666664</v>
          </cell>
          <cell r="F14">
            <v>58</v>
          </cell>
          <cell r="G14">
            <v>17</v>
          </cell>
          <cell r="H14">
            <v>34.200000000000003</v>
          </cell>
          <cell r="I14" t="str">
            <v>L</v>
          </cell>
          <cell r="J14">
            <v>52.2</v>
          </cell>
          <cell r="K14">
            <v>0</v>
          </cell>
        </row>
        <row r="15">
          <cell r="B15">
            <v>27.899999999999995</v>
          </cell>
          <cell r="C15">
            <v>36.200000000000003</v>
          </cell>
          <cell r="D15">
            <v>20.100000000000001</v>
          </cell>
          <cell r="E15">
            <v>42.666666666666664</v>
          </cell>
          <cell r="F15">
            <v>72</v>
          </cell>
          <cell r="G15">
            <v>22</v>
          </cell>
          <cell r="H15">
            <v>16.2</v>
          </cell>
          <cell r="I15" t="str">
            <v>L</v>
          </cell>
          <cell r="J15">
            <v>29.880000000000003</v>
          </cell>
          <cell r="K15">
            <v>0</v>
          </cell>
        </row>
        <row r="16">
          <cell r="B16">
            <v>28.1875</v>
          </cell>
          <cell r="C16">
            <v>36.9</v>
          </cell>
          <cell r="D16">
            <v>18.600000000000001</v>
          </cell>
          <cell r="E16">
            <v>47.791666666666664</v>
          </cell>
          <cell r="F16">
            <v>90</v>
          </cell>
          <cell r="G16">
            <v>15</v>
          </cell>
          <cell r="H16">
            <v>27.720000000000002</v>
          </cell>
          <cell r="I16" t="str">
            <v>L</v>
          </cell>
          <cell r="J16">
            <v>46.440000000000005</v>
          </cell>
          <cell r="K16">
            <v>0</v>
          </cell>
        </row>
        <row r="17">
          <cell r="B17">
            <v>28.233333333333331</v>
          </cell>
          <cell r="C17">
            <v>36.4</v>
          </cell>
          <cell r="D17">
            <v>20.399999999999999</v>
          </cell>
          <cell r="E17">
            <v>37.708333333333336</v>
          </cell>
          <cell r="F17">
            <v>77</v>
          </cell>
          <cell r="G17">
            <v>14</v>
          </cell>
          <cell r="H17">
            <v>26.64</v>
          </cell>
          <cell r="I17" t="str">
            <v>L</v>
          </cell>
          <cell r="J17">
            <v>37.800000000000004</v>
          </cell>
          <cell r="K17">
            <v>0</v>
          </cell>
        </row>
        <row r="18">
          <cell r="B18">
            <v>29</v>
          </cell>
          <cell r="C18">
            <v>37</v>
          </cell>
          <cell r="D18">
            <v>20.9</v>
          </cell>
          <cell r="E18">
            <v>31.5</v>
          </cell>
          <cell r="F18">
            <v>53</v>
          </cell>
          <cell r="G18">
            <v>15</v>
          </cell>
          <cell r="H18">
            <v>27.36</v>
          </cell>
          <cell r="I18" t="str">
            <v>L</v>
          </cell>
          <cell r="J18">
            <v>42.480000000000004</v>
          </cell>
          <cell r="K18">
            <v>0</v>
          </cell>
        </row>
        <row r="19">
          <cell r="B19">
            <v>26.845833333333328</v>
          </cell>
          <cell r="C19">
            <v>31.8</v>
          </cell>
          <cell r="D19">
            <v>22.3</v>
          </cell>
          <cell r="E19">
            <v>52.333333333333336</v>
          </cell>
          <cell r="F19">
            <v>71</v>
          </cell>
          <cell r="G19">
            <v>38</v>
          </cell>
          <cell r="H19">
            <v>34.56</v>
          </cell>
          <cell r="I19" t="str">
            <v>S</v>
          </cell>
          <cell r="J19">
            <v>45.36</v>
          </cell>
          <cell r="K19">
            <v>0</v>
          </cell>
        </row>
        <row r="20">
          <cell r="B20">
            <v>24.345833333333335</v>
          </cell>
          <cell r="C20">
            <v>32.799999999999997</v>
          </cell>
          <cell r="D20">
            <v>18.600000000000001</v>
          </cell>
          <cell r="E20">
            <v>72.083333333333329</v>
          </cell>
          <cell r="F20">
            <v>97</v>
          </cell>
          <cell r="G20">
            <v>39</v>
          </cell>
          <cell r="H20">
            <v>20.88</v>
          </cell>
          <cell r="I20" t="str">
            <v>SO</v>
          </cell>
          <cell r="J20">
            <v>40.680000000000007</v>
          </cell>
          <cell r="K20">
            <v>0</v>
          </cell>
        </row>
        <row r="21">
          <cell r="B21">
            <v>26.404166666666669</v>
          </cell>
          <cell r="C21">
            <v>35.200000000000003</v>
          </cell>
          <cell r="D21">
            <v>19.899999999999999</v>
          </cell>
          <cell r="E21">
            <v>60.916666666666664</v>
          </cell>
          <cell r="F21">
            <v>84</v>
          </cell>
          <cell r="G21">
            <v>29</v>
          </cell>
          <cell r="H21">
            <v>23.040000000000003</v>
          </cell>
          <cell r="I21" t="str">
            <v>S</v>
          </cell>
          <cell r="J21">
            <v>50.04</v>
          </cell>
          <cell r="K21">
            <v>0</v>
          </cell>
        </row>
        <row r="22">
          <cell r="B22">
            <v>27.224999999999998</v>
          </cell>
          <cell r="C22">
            <v>36.5</v>
          </cell>
          <cell r="D22">
            <v>20.399999999999999</v>
          </cell>
          <cell r="E22">
            <v>61.083333333333336</v>
          </cell>
          <cell r="F22">
            <v>87</v>
          </cell>
          <cell r="G22">
            <v>26</v>
          </cell>
          <cell r="H22">
            <v>24.12</v>
          </cell>
          <cell r="I22" t="str">
            <v>SE</v>
          </cell>
          <cell r="J22">
            <v>61.92</v>
          </cell>
          <cell r="K22">
            <v>2.2000000000000002</v>
          </cell>
        </row>
        <row r="23">
          <cell r="B23">
            <v>26.275000000000006</v>
          </cell>
          <cell r="C23">
            <v>32.700000000000003</v>
          </cell>
          <cell r="D23">
            <v>20.8</v>
          </cell>
          <cell r="E23">
            <v>66.125</v>
          </cell>
          <cell r="F23">
            <v>88</v>
          </cell>
          <cell r="G23">
            <v>41</v>
          </cell>
          <cell r="H23">
            <v>21.6</v>
          </cell>
          <cell r="I23" t="str">
            <v>NE</v>
          </cell>
          <cell r="J23">
            <v>105.12</v>
          </cell>
          <cell r="K23">
            <v>8.7999999999999989</v>
          </cell>
        </row>
        <row r="24">
          <cell r="B24">
            <v>24.966666666666669</v>
          </cell>
          <cell r="C24">
            <v>31</v>
          </cell>
          <cell r="D24">
            <v>20.2</v>
          </cell>
          <cell r="E24">
            <v>72.708333333333329</v>
          </cell>
          <cell r="F24">
            <v>94</v>
          </cell>
          <cell r="G24">
            <v>51</v>
          </cell>
          <cell r="H24">
            <v>45</v>
          </cell>
          <cell r="I24" t="str">
            <v>NE</v>
          </cell>
          <cell r="J24">
            <v>67.319999999999993</v>
          </cell>
          <cell r="K24">
            <v>2.4000000000000004</v>
          </cell>
        </row>
        <row r="25">
          <cell r="B25">
            <v>22.479166666666668</v>
          </cell>
          <cell r="C25">
            <v>28.4</v>
          </cell>
          <cell r="D25">
            <v>18.600000000000001</v>
          </cell>
          <cell r="E25">
            <v>78.375</v>
          </cell>
          <cell r="F25">
            <v>96</v>
          </cell>
          <cell r="G25">
            <v>49</v>
          </cell>
          <cell r="H25">
            <v>17.64</v>
          </cell>
          <cell r="I25" t="str">
            <v>SE</v>
          </cell>
          <cell r="J25">
            <v>34.200000000000003</v>
          </cell>
          <cell r="K25">
            <v>0</v>
          </cell>
        </row>
        <row r="26">
          <cell r="B26">
            <v>25.258333333333336</v>
          </cell>
          <cell r="C26">
            <v>33.4</v>
          </cell>
          <cell r="D26">
            <v>18.2</v>
          </cell>
          <cell r="E26">
            <v>60.958333333333336</v>
          </cell>
          <cell r="F26">
            <v>86</v>
          </cell>
          <cell r="G26">
            <v>33</v>
          </cell>
          <cell r="H26">
            <v>21.240000000000002</v>
          </cell>
          <cell r="I26" t="str">
            <v>SE</v>
          </cell>
          <cell r="J26">
            <v>34.92</v>
          </cell>
          <cell r="K26">
            <v>0</v>
          </cell>
        </row>
        <row r="27">
          <cell r="B27">
            <v>27.954166666666662</v>
          </cell>
          <cell r="C27">
            <v>35.6</v>
          </cell>
          <cell r="D27">
            <v>20.399999999999999</v>
          </cell>
          <cell r="E27">
            <v>56.791666666666664</v>
          </cell>
          <cell r="F27">
            <v>87</v>
          </cell>
          <cell r="G27">
            <v>29</v>
          </cell>
          <cell r="H27">
            <v>16.559999999999999</v>
          </cell>
          <cell r="I27" t="str">
            <v>L</v>
          </cell>
          <cell r="J27">
            <v>41.76</v>
          </cell>
          <cell r="K27">
            <v>0</v>
          </cell>
        </row>
        <row r="28">
          <cell r="B28">
            <v>25.758333333333336</v>
          </cell>
          <cell r="C28">
            <v>30.1</v>
          </cell>
          <cell r="D28">
            <v>22.7</v>
          </cell>
          <cell r="E28">
            <v>69.166666666666671</v>
          </cell>
          <cell r="F28">
            <v>83</v>
          </cell>
          <cell r="G28">
            <v>50</v>
          </cell>
          <cell r="H28">
            <v>27</v>
          </cell>
          <cell r="I28" t="str">
            <v>NE</v>
          </cell>
          <cell r="J28">
            <v>40.680000000000007</v>
          </cell>
          <cell r="K28">
            <v>0</v>
          </cell>
        </row>
        <row r="29">
          <cell r="B29">
            <v>25.404166666666665</v>
          </cell>
          <cell r="C29">
            <v>31.2</v>
          </cell>
          <cell r="D29">
            <v>21.8</v>
          </cell>
          <cell r="E29">
            <v>74.375</v>
          </cell>
          <cell r="F29">
            <v>94</v>
          </cell>
          <cell r="G29">
            <v>45</v>
          </cell>
          <cell r="H29">
            <v>24.12</v>
          </cell>
          <cell r="I29" t="str">
            <v>N</v>
          </cell>
          <cell r="J29">
            <v>38.159999999999997</v>
          </cell>
          <cell r="K29">
            <v>0.2</v>
          </cell>
        </row>
        <row r="30">
          <cell r="B30">
            <v>26.349999999999998</v>
          </cell>
          <cell r="C30">
            <v>34.6</v>
          </cell>
          <cell r="D30">
            <v>21.8</v>
          </cell>
          <cell r="E30">
            <v>66.333333333333329</v>
          </cell>
          <cell r="F30">
            <v>86</v>
          </cell>
          <cell r="G30">
            <v>34</v>
          </cell>
          <cell r="H30">
            <v>27.36</v>
          </cell>
          <cell r="I30" t="str">
            <v>NE</v>
          </cell>
          <cell r="J30">
            <v>40.32</v>
          </cell>
          <cell r="K30">
            <v>0</v>
          </cell>
        </row>
        <row r="31">
          <cell r="B31">
            <v>27.579166666666669</v>
          </cell>
          <cell r="C31">
            <v>34.5</v>
          </cell>
          <cell r="D31">
            <v>23.8</v>
          </cell>
          <cell r="E31">
            <v>62.583333333333336</v>
          </cell>
          <cell r="F31">
            <v>83</v>
          </cell>
          <cell r="G31">
            <v>36</v>
          </cell>
          <cell r="H31">
            <v>29.52</v>
          </cell>
          <cell r="I31" t="str">
            <v>NE</v>
          </cell>
          <cell r="J31">
            <v>45.36</v>
          </cell>
          <cell r="K31">
            <v>0</v>
          </cell>
        </row>
        <row r="32">
          <cell r="B32">
            <v>26.237499999999997</v>
          </cell>
          <cell r="C32">
            <v>34.1</v>
          </cell>
          <cell r="D32">
            <v>22.1</v>
          </cell>
          <cell r="E32">
            <v>67.375</v>
          </cell>
          <cell r="F32">
            <v>91</v>
          </cell>
          <cell r="G32">
            <v>35</v>
          </cell>
          <cell r="H32">
            <v>24.48</v>
          </cell>
          <cell r="I32" t="str">
            <v>NE</v>
          </cell>
          <cell r="J32">
            <v>37.800000000000004</v>
          </cell>
          <cell r="K32">
            <v>0</v>
          </cell>
        </row>
        <row r="33">
          <cell r="B33">
            <v>27.916666666666668</v>
          </cell>
          <cell r="C33">
            <v>35.4</v>
          </cell>
          <cell r="D33">
            <v>21.6</v>
          </cell>
          <cell r="E33">
            <v>57.125</v>
          </cell>
          <cell r="F33">
            <v>79</v>
          </cell>
          <cell r="G33">
            <v>34</v>
          </cell>
          <cell r="H33">
            <v>22.32</v>
          </cell>
          <cell r="I33" t="str">
            <v>NO</v>
          </cell>
          <cell r="J33">
            <v>51.12</v>
          </cell>
          <cell r="K33">
            <v>0</v>
          </cell>
        </row>
        <row r="34">
          <cell r="B34">
            <v>28.858333333333338</v>
          </cell>
          <cell r="C34">
            <v>35.5</v>
          </cell>
          <cell r="D34">
            <v>23.3</v>
          </cell>
          <cell r="E34">
            <v>55.25</v>
          </cell>
          <cell r="F34">
            <v>77</v>
          </cell>
          <cell r="G34">
            <v>31</v>
          </cell>
          <cell r="H34">
            <v>23.040000000000003</v>
          </cell>
          <cell r="I34" t="str">
            <v>NE</v>
          </cell>
          <cell r="J34">
            <v>42.84</v>
          </cell>
          <cell r="K34">
            <v>0</v>
          </cell>
        </row>
        <row r="35">
          <cell r="I35" t="str">
            <v>L</v>
          </cell>
        </row>
      </sheetData>
      <sheetData sheetId="9">
        <row r="5">
          <cell r="B5">
            <v>28.108333333333331</v>
          </cell>
        </row>
      </sheetData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25.891666666666669</v>
          </cell>
          <cell r="C5">
            <v>33.5</v>
          </cell>
          <cell r="D5">
            <v>20.2</v>
          </cell>
          <cell r="E5">
            <v>53.875</v>
          </cell>
          <cell r="F5">
            <v>76</v>
          </cell>
          <cell r="G5">
            <v>31</v>
          </cell>
          <cell r="H5">
            <v>18</v>
          </cell>
          <cell r="I5" t="str">
            <v>L</v>
          </cell>
          <cell r="J5">
            <v>43.56</v>
          </cell>
          <cell r="K5">
            <v>0</v>
          </cell>
        </row>
        <row r="6">
          <cell r="B6">
            <v>27.591666666666669</v>
          </cell>
          <cell r="C6">
            <v>37.9</v>
          </cell>
          <cell r="D6">
            <v>22.1</v>
          </cell>
          <cell r="E6">
            <v>55.25</v>
          </cell>
          <cell r="F6">
            <v>76</v>
          </cell>
          <cell r="G6">
            <v>24</v>
          </cell>
          <cell r="H6">
            <v>21.96</v>
          </cell>
          <cell r="I6" t="str">
            <v>NE</v>
          </cell>
          <cell r="J6">
            <v>52.56</v>
          </cell>
          <cell r="K6">
            <v>0</v>
          </cell>
        </row>
        <row r="7">
          <cell r="B7">
            <v>25.954166666666662</v>
          </cell>
          <cell r="C7">
            <v>32.6</v>
          </cell>
          <cell r="D7">
            <v>21.1</v>
          </cell>
          <cell r="E7">
            <v>64.916666666666671</v>
          </cell>
          <cell r="F7">
            <v>81</v>
          </cell>
          <cell r="G7">
            <v>42</v>
          </cell>
          <cell r="H7">
            <v>16.559999999999999</v>
          </cell>
          <cell r="I7" t="str">
            <v>NE</v>
          </cell>
          <cell r="J7">
            <v>41.04</v>
          </cell>
          <cell r="K7">
            <v>0</v>
          </cell>
        </row>
        <row r="8">
          <cell r="B8">
            <v>26.533333333333335</v>
          </cell>
          <cell r="C8">
            <v>33.299999999999997</v>
          </cell>
          <cell r="D8">
            <v>20.8</v>
          </cell>
          <cell r="E8">
            <v>55.916666666666664</v>
          </cell>
          <cell r="F8">
            <v>84</v>
          </cell>
          <cell r="G8">
            <v>31</v>
          </cell>
          <cell r="H8">
            <v>12.6</v>
          </cell>
          <cell r="I8" t="str">
            <v>L</v>
          </cell>
          <cell r="J8">
            <v>34.92</v>
          </cell>
          <cell r="K8">
            <v>0</v>
          </cell>
        </row>
        <row r="9">
          <cell r="B9">
            <v>23.616666666666671</v>
          </cell>
          <cell r="C9">
            <v>32.4</v>
          </cell>
          <cell r="D9">
            <v>14.9</v>
          </cell>
          <cell r="E9">
            <v>50.333333333333336</v>
          </cell>
          <cell r="F9">
            <v>81</v>
          </cell>
          <cell r="G9">
            <v>28</v>
          </cell>
          <cell r="H9">
            <v>10.8</v>
          </cell>
          <cell r="I9" t="str">
            <v>SE</v>
          </cell>
          <cell r="J9">
            <v>29.52</v>
          </cell>
          <cell r="K9">
            <v>0</v>
          </cell>
        </row>
        <row r="10">
          <cell r="B10">
            <v>26.166666666666668</v>
          </cell>
          <cell r="C10">
            <v>35</v>
          </cell>
          <cell r="D10">
            <v>17.7</v>
          </cell>
          <cell r="E10">
            <v>45.333333333333336</v>
          </cell>
          <cell r="F10">
            <v>66</v>
          </cell>
          <cell r="G10">
            <v>28</v>
          </cell>
          <cell r="H10">
            <v>16.559999999999999</v>
          </cell>
          <cell r="I10" t="str">
            <v>NE</v>
          </cell>
          <cell r="J10">
            <v>33.119999999999997</v>
          </cell>
          <cell r="K10">
            <v>0</v>
          </cell>
        </row>
        <row r="11">
          <cell r="B11">
            <v>23.958333333333339</v>
          </cell>
          <cell r="C11">
            <v>29.8</v>
          </cell>
          <cell r="D11">
            <v>18.100000000000001</v>
          </cell>
          <cell r="E11">
            <v>62.583333333333336</v>
          </cell>
          <cell r="F11">
            <v>95</v>
          </cell>
          <cell r="G11">
            <v>37</v>
          </cell>
          <cell r="H11">
            <v>18.36</v>
          </cell>
          <cell r="I11" t="str">
            <v>NE</v>
          </cell>
          <cell r="J11">
            <v>45.36</v>
          </cell>
          <cell r="K11">
            <v>11.2</v>
          </cell>
        </row>
        <row r="12">
          <cell r="B12">
            <v>23.525000000000002</v>
          </cell>
          <cell r="C12">
            <v>33.5</v>
          </cell>
          <cell r="D12">
            <v>17.100000000000001</v>
          </cell>
          <cell r="E12">
            <v>66.833333333333329</v>
          </cell>
          <cell r="F12">
            <v>94</v>
          </cell>
          <cell r="G12">
            <v>22</v>
          </cell>
          <cell r="H12">
            <v>10.8</v>
          </cell>
          <cell r="I12" t="str">
            <v>S</v>
          </cell>
          <cell r="J12">
            <v>23.400000000000002</v>
          </cell>
          <cell r="K12">
            <v>0.2</v>
          </cell>
        </row>
        <row r="13">
          <cell r="B13">
            <v>25.808333333333334</v>
          </cell>
          <cell r="C13">
            <v>34.1</v>
          </cell>
          <cell r="D13">
            <v>18.2</v>
          </cell>
          <cell r="E13">
            <v>51</v>
          </cell>
          <cell r="F13">
            <v>88</v>
          </cell>
          <cell r="G13">
            <v>17</v>
          </cell>
          <cell r="H13">
            <v>16.920000000000002</v>
          </cell>
          <cell r="I13" t="str">
            <v>NE</v>
          </cell>
          <cell r="J13">
            <v>34.92</v>
          </cell>
          <cell r="K13">
            <v>0</v>
          </cell>
        </row>
        <row r="14">
          <cell r="B14">
            <v>27.800000000000008</v>
          </cell>
          <cell r="C14">
            <v>37.4</v>
          </cell>
          <cell r="D14">
            <v>20.6</v>
          </cell>
          <cell r="E14">
            <v>41.166666666666664</v>
          </cell>
          <cell r="F14">
            <v>67</v>
          </cell>
          <cell r="G14">
            <v>15</v>
          </cell>
          <cell r="H14">
            <v>13.32</v>
          </cell>
          <cell r="I14" t="str">
            <v>NE</v>
          </cell>
          <cell r="J14">
            <v>28.8</v>
          </cell>
          <cell r="K14">
            <v>0</v>
          </cell>
        </row>
        <row r="15">
          <cell r="B15">
            <v>28.666666666666661</v>
          </cell>
          <cell r="C15">
            <v>38</v>
          </cell>
          <cell r="D15">
            <v>20.399999999999999</v>
          </cell>
          <cell r="E15">
            <v>41.416666666666664</v>
          </cell>
          <cell r="F15">
            <v>72</v>
          </cell>
          <cell r="G15">
            <v>16</v>
          </cell>
          <cell r="H15">
            <v>13.68</v>
          </cell>
          <cell r="I15" t="str">
            <v>N</v>
          </cell>
          <cell r="J15">
            <v>27.720000000000002</v>
          </cell>
          <cell r="K15">
            <v>0</v>
          </cell>
        </row>
        <row r="16">
          <cell r="B16">
            <v>28.095833333333335</v>
          </cell>
          <cell r="C16">
            <v>37.5</v>
          </cell>
          <cell r="D16">
            <v>19.899999999999999</v>
          </cell>
          <cell r="E16">
            <v>40.333333333333336</v>
          </cell>
          <cell r="F16">
            <v>71</v>
          </cell>
          <cell r="G16">
            <v>13</v>
          </cell>
          <cell r="H16">
            <v>13.68</v>
          </cell>
          <cell r="I16" t="str">
            <v>NE</v>
          </cell>
          <cell r="J16">
            <v>28.8</v>
          </cell>
          <cell r="K16">
            <v>0</v>
          </cell>
        </row>
        <row r="17">
          <cell r="B17">
            <v>27.345833333333328</v>
          </cell>
          <cell r="C17">
            <v>35.799999999999997</v>
          </cell>
          <cell r="D17">
            <v>19.100000000000001</v>
          </cell>
          <cell r="E17">
            <v>35.75</v>
          </cell>
          <cell r="F17">
            <v>64</v>
          </cell>
          <cell r="G17">
            <v>13</v>
          </cell>
          <cell r="H17">
            <v>11.520000000000001</v>
          </cell>
          <cell r="I17" t="str">
            <v>NE</v>
          </cell>
          <cell r="J17">
            <v>29.880000000000003</v>
          </cell>
          <cell r="K17">
            <v>0</v>
          </cell>
        </row>
        <row r="18">
          <cell r="B18">
            <v>27.437500000000011</v>
          </cell>
          <cell r="C18">
            <v>38.4</v>
          </cell>
          <cell r="D18">
            <v>18</v>
          </cell>
          <cell r="E18">
            <v>36.291666666666664</v>
          </cell>
          <cell r="F18">
            <v>64</v>
          </cell>
          <cell r="G18">
            <v>14</v>
          </cell>
          <cell r="H18">
            <v>12.6</v>
          </cell>
          <cell r="I18" t="str">
            <v>SE</v>
          </cell>
          <cell r="J18">
            <v>28.44</v>
          </cell>
          <cell r="K18">
            <v>0</v>
          </cell>
        </row>
        <row r="19">
          <cell r="B19">
            <v>26.166666666666668</v>
          </cell>
          <cell r="C19">
            <v>29.7</v>
          </cell>
          <cell r="D19">
            <v>22.8</v>
          </cell>
          <cell r="E19">
            <v>48.541666666666664</v>
          </cell>
          <cell r="F19">
            <v>60</v>
          </cell>
          <cell r="G19">
            <v>27</v>
          </cell>
          <cell r="H19">
            <v>23.759999999999998</v>
          </cell>
          <cell r="I19" t="str">
            <v>S</v>
          </cell>
          <cell r="J19">
            <v>53.64</v>
          </cell>
          <cell r="K19">
            <v>0</v>
          </cell>
        </row>
        <row r="20">
          <cell r="B20">
            <v>24.849999999999998</v>
          </cell>
          <cell r="C20">
            <v>32.799999999999997</v>
          </cell>
          <cell r="D20">
            <v>18.8</v>
          </cell>
          <cell r="E20">
            <v>56.75</v>
          </cell>
          <cell r="F20">
            <v>78</v>
          </cell>
          <cell r="G20">
            <v>32</v>
          </cell>
          <cell r="H20">
            <v>11.520000000000001</v>
          </cell>
          <cell r="I20" t="str">
            <v>S</v>
          </cell>
          <cell r="J20">
            <v>25.2</v>
          </cell>
          <cell r="K20">
            <v>0</v>
          </cell>
        </row>
        <row r="21">
          <cell r="B21">
            <v>26.908333333333331</v>
          </cell>
          <cell r="C21">
            <v>37.4</v>
          </cell>
          <cell r="D21">
            <v>18.399999999999999</v>
          </cell>
          <cell r="E21">
            <v>44.375</v>
          </cell>
          <cell r="F21">
            <v>78</v>
          </cell>
          <cell r="G21">
            <v>22</v>
          </cell>
          <cell r="H21">
            <v>6.48</v>
          </cell>
          <cell r="I21" t="str">
            <v>S</v>
          </cell>
          <cell r="J21">
            <v>20.16</v>
          </cell>
          <cell r="K21">
            <v>0</v>
          </cell>
        </row>
        <row r="22">
          <cell r="B22">
            <v>28.487500000000001</v>
          </cell>
          <cell r="C22">
            <v>37.799999999999997</v>
          </cell>
          <cell r="D22">
            <v>21.3</v>
          </cell>
          <cell r="E22">
            <v>43.541666666666664</v>
          </cell>
          <cell r="F22">
            <v>65</v>
          </cell>
          <cell r="G22">
            <v>20</v>
          </cell>
          <cell r="H22">
            <v>9</v>
          </cell>
          <cell r="I22" t="str">
            <v>S</v>
          </cell>
          <cell r="J22">
            <v>22.68</v>
          </cell>
          <cell r="K22">
            <v>0</v>
          </cell>
        </row>
        <row r="23">
          <cell r="B23">
            <v>26.787500000000005</v>
          </cell>
          <cell r="C23">
            <v>37</v>
          </cell>
          <cell r="D23">
            <v>22</v>
          </cell>
          <cell r="E23">
            <v>58.583333333333336</v>
          </cell>
          <cell r="F23">
            <v>91</v>
          </cell>
          <cell r="G23">
            <v>29</v>
          </cell>
          <cell r="H23">
            <v>21.6</v>
          </cell>
          <cell r="I23" t="str">
            <v>S</v>
          </cell>
          <cell r="J23">
            <v>60.480000000000004</v>
          </cell>
          <cell r="K23">
            <v>0.4</v>
          </cell>
        </row>
        <row r="24">
          <cell r="B24">
            <v>21.754166666666666</v>
          </cell>
          <cell r="C24">
            <v>22.9</v>
          </cell>
          <cell r="D24">
            <v>20.6</v>
          </cell>
          <cell r="E24">
            <v>88.041666666666671</v>
          </cell>
          <cell r="F24">
            <v>94</v>
          </cell>
          <cell r="G24">
            <v>80</v>
          </cell>
          <cell r="H24">
            <v>12.24</v>
          </cell>
          <cell r="I24" t="str">
            <v>NE</v>
          </cell>
          <cell r="J24">
            <v>44.64</v>
          </cell>
          <cell r="K24">
            <v>11.799999999999999</v>
          </cell>
        </row>
        <row r="25">
          <cell r="B25">
            <v>24.108333333333334</v>
          </cell>
          <cell r="C25">
            <v>30.5</v>
          </cell>
          <cell r="D25">
            <v>20.3</v>
          </cell>
          <cell r="E25">
            <v>67.791666666666671</v>
          </cell>
          <cell r="F25">
            <v>92</v>
          </cell>
          <cell r="G25">
            <v>25</v>
          </cell>
          <cell r="H25">
            <v>14.04</v>
          </cell>
          <cell r="I25" t="str">
            <v>S</v>
          </cell>
          <cell r="J25">
            <v>30.6</v>
          </cell>
          <cell r="K25">
            <v>0.4</v>
          </cell>
        </row>
        <row r="26">
          <cell r="B26">
            <v>23.920833333333334</v>
          </cell>
          <cell r="C26">
            <v>33.200000000000003</v>
          </cell>
          <cell r="D26">
            <v>15.8</v>
          </cell>
          <cell r="E26">
            <v>54.708333333333336</v>
          </cell>
          <cell r="F26">
            <v>87</v>
          </cell>
          <cell r="G26">
            <v>26</v>
          </cell>
          <cell r="H26">
            <v>9.7200000000000006</v>
          </cell>
          <cell r="I26" t="str">
            <v>S</v>
          </cell>
          <cell r="J26">
            <v>26.64</v>
          </cell>
          <cell r="K26">
            <v>0</v>
          </cell>
        </row>
        <row r="27">
          <cell r="B27">
            <v>26.220833333333331</v>
          </cell>
          <cell r="C27">
            <v>35.9</v>
          </cell>
          <cell r="D27">
            <v>17.899999999999999</v>
          </cell>
          <cell r="E27">
            <v>43.75</v>
          </cell>
          <cell r="F27">
            <v>71</v>
          </cell>
          <cell r="G27">
            <v>25</v>
          </cell>
          <cell r="H27">
            <v>10.44</v>
          </cell>
          <cell r="I27" t="str">
            <v>L</v>
          </cell>
          <cell r="J27">
            <v>30.6</v>
          </cell>
          <cell r="K27">
            <v>0</v>
          </cell>
        </row>
        <row r="28">
          <cell r="B28">
            <v>26.462499999999991</v>
          </cell>
          <cell r="C28">
            <v>35.6</v>
          </cell>
          <cell r="D28">
            <v>20.5</v>
          </cell>
          <cell r="E28">
            <v>62.708333333333336</v>
          </cell>
          <cell r="F28">
            <v>95</v>
          </cell>
          <cell r="G28">
            <v>31</v>
          </cell>
          <cell r="H28">
            <v>20.16</v>
          </cell>
          <cell r="I28" t="str">
            <v>N</v>
          </cell>
          <cell r="J28">
            <v>54</v>
          </cell>
          <cell r="K28">
            <v>10</v>
          </cell>
        </row>
        <row r="29">
          <cell r="B29">
            <v>23.608333333333331</v>
          </cell>
          <cell r="C29">
            <v>30.1</v>
          </cell>
          <cell r="D29">
            <v>20.5</v>
          </cell>
          <cell r="E29">
            <v>82.541666666666671</v>
          </cell>
          <cell r="F29">
            <v>95</v>
          </cell>
          <cell r="G29">
            <v>55</v>
          </cell>
          <cell r="H29">
            <v>14.4</v>
          </cell>
          <cell r="I29" t="str">
            <v>NE</v>
          </cell>
          <cell r="J29">
            <v>35.28</v>
          </cell>
          <cell r="K29">
            <v>10.8</v>
          </cell>
        </row>
        <row r="30">
          <cell r="B30">
            <v>26.758333333333329</v>
          </cell>
          <cell r="C30">
            <v>35.200000000000003</v>
          </cell>
          <cell r="D30">
            <v>21.5</v>
          </cell>
          <cell r="E30">
            <v>70.625</v>
          </cell>
          <cell r="F30">
            <v>90</v>
          </cell>
          <cell r="G30">
            <v>37</v>
          </cell>
          <cell r="H30">
            <v>22.32</v>
          </cell>
          <cell r="I30" t="str">
            <v>N</v>
          </cell>
          <cell r="J30">
            <v>52.92</v>
          </cell>
          <cell r="K30">
            <v>0.2</v>
          </cell>
        </row>
        <row r="31">
          <cell r="B31">
            <v>20.737500000000001</v>
          </cell>
          <cell r="C31">
            <v>21.6</v>
          </cell>
          <cell r="D31">
            <v>19.5</v>
          </cell>
          <cell r="E31">
            <v>86.791666666666671</v>
          </cell>
          <cell r="F31">
            <v>95</v>
          </cell>
          <cell r="G31">
            <v>78</v>
          </cell>
          <cell r="H31">
            <v>16.2</v>
          </cell>
          <cell r="I31" t="str">
            <v>S</v>
          </cell>
          <cell r="J31">
            <v>34.92</v>
          </cell>
          <cell r="K31">
            <v>12.4</v>
          </cell>
        </row>
        <row r="32">
          <cell r="B32">
            <v>24.108333333333331</v>
          </cell>
          <cell r="C32">
            <v>30.7</v>
          </cell>
          <cell r="D32">
            <v>19.7</v>
          </cell>
          <cell r="E32">
            <v>80.916666666666671</v>
          </cell>
          <cell r="F32">
            <v>95</v>
          </cell>
          <cell r="G32">
            <v>56</v>
          </cell>
          <cell r="H32">
            <v>5.7600000000000007</v>
          </cell>
          <cell r="I32" t="str">
            <v>L</v>
          </cell>
          <cell r="J32">
            <v>20.88</v>
          </cell>
          <cell r="K32">
            <v>0</v>
          </cell>
        </row>
        <row r="33">
          <cell r="B33">
            <v>28.7083333333333</v>
          </cell>
          <cell r="C33">
            <v>37.9</v>
          </cell>
          <cell r="D33">
            <v>21.7</v>
          </cell>
          <cell r="E33">
            <v>65.041666666666671</v>
          </cell>
          <cell r="F33">
            <v>94</v>
          </cell>
          <cell r="G33">
            <v>28</v>
          </cell>
          <cell r="H33">
            <v>10.08</v>
          </cell>
          <cell r="I33" t="str">
            <v>N</v>
          </cell>
          <cell r="J33">
            <v>24.48</v>
          </cell>
          <cell r="K33">
            <v>0</v>
          </cell>
        </row>
        <row r="34">
          <cell r="B34">
            <v>25.804166666666664</v>
          </cell>
          <cell r="C34">
            <v>32.4</v>
          </cell>
          <cell r="D34">
            <v>20</v>
          </cell>
          <cell r="E34">
            <v>70.583333333333329</v>
          </cell>
          <cell r="F34">
            <v>91</v>
          </cell>
          <cell r="G34">
            <v>50</v>
          </cell>
          <cell r="H34">
            <v>23.040000000000003</v>
          </cell>
          <cell r="I34" t="str">
            <v>NE</v>
          </cell>
          <cell r="J34">
            <v>47.519999999999996</v>
          </cell>
          <cell r="K34">
            <v>1.4</v>
          </cell>
        </row>
        <row r="35">
          <cell r="I35" t="str">
            <v>NE</v>
          </cell>
        </row>
      </sheetData>
      <sheetData sheetId="9">
        <row r="5">
          <cell r="B5">
            <v>25.879166666666674</v>
          </cell>
        </row>
      </sheetData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27.637499999999999</v>
          </cell>
          <cell r="C5">
            <v>35.200000000000003</v>
          </cell>
          <cell r="D5">
            <v>20.100000000000001</v>
          </cell>
          <cell r="E5">
            <v>67.75</v>
          </cell>
          <cell r="F5">
            <v>93</v>
          </cell>
          <cell r="G5">
            <v>38</v>
          </cell>
          <cell r="H5">
            <v>12.24</v>
          </cell>
          <cell r="I5" t="str">
            <v>SE</v>
          </cell>
          <cell r="J5">
            <v>33.840000000000003</v>
          </cell>
          <cell r="K5">
            <v>0</v>
          </cell>
        </row>
        <row r="6">
          <cell r="B6">
            <v>27.891666666666666</v>
          </cell>
          <cell r="C6">
            <v>35.1</v>
          </cell>
          <cell r="D6">
            <v>21.6</v>
          </cell>
          <cell r="E6">
            <v>68.083333333333329</v>
          </cell>
          <cell r="F6">
            <v>95</v>
          </cell>
          <cell r="G6">
            <v>42</v>
          </cell>
          <cell r="H6">
            <v>18.36</v>
          </cell>
          <cell r="I6" t="str">
            <v>N</v>
          </cell>
          <cell r="J6">
            <v>37.080000000000005</v>
          </cell>
          <cell r="K6">
            <v>0</v>
          </cell>
        </row>
        <row r="7">
          <cell r="B7">
            <v>28.604166666666671</v>
          </cell>
          <cell r="C7">
            <v>36.700000000000003</v>
          </cell>
          <cell r="D7">
            <v>21.2</v>
          </cell>
          <cell r="E7">
            <v>65.666666666666671</v>
          </cell>
          <cell r="F7">
            <v>94</v>
          </cell>
          <cell r="G7">
            <v>34</v>
          </cell>
          <cell r="H7">
            <v>9.3600000000000012</v>
          </cell>
          <cell r="I7" t="str">
            <v>NO</v>
          </cell>
          <cell r="J7">
            <v>24.840000000000003</v>
          </cell>
          <cell r="K7">
            <v>0</v>
          </cell>
        </row>
        <row r="8">
          <cell r="B8">
            <v>27.387500000000003</v>
          </cell>
          <cell r="C8">
            <v>33.200000000000003</v>
          </cell>
          <cell r="D8">
            <v>20.7</v>
          </cell>
          <cell r="E8">
            <v>64.583333333333329</v>
          </cell>
          <cell r="F8">
            <v>94</v>
          </cell>
          <cell r="G8">
            <v>41</v>
          </cell>
          <cell r="H8">
            <v>22.68</v>
          </cell>
          <cell r="I8" t="str">
            <v>L</v>
          </cell>
          <cell r="J8">
            <v>41.4</v>
          </cell>
          <cell r="K8">
            <v>0</v>
          </cell>
        </row>
        <row r="9">
          <cell r="B9">
            <v>27.220833333333331</v>
          </cell>
          <cell r="C9">
            <v>33.9</v>
          </cell>
          <cell r="D9">
            <v>21.7</v>
          </cell>
          <cell r="E9">
            <v>58.125</v>
          </cell>
          <cell r="F9">
            <v>82</v>
          </cell>
          <cell r="G9">
            <v>35</v>
          </cell>
          <cell r="H9">
            <v>10.8</v>
          </cell>
          <cell r="I9" t="str">
            <v>SE</v>
          </cell>
          <cell r="J9">
            <v>25.2</v>
          </cell>
          <cell r="K9">
            <v>0</v>
          </cell>
        </row>
        <row r="10">
          <cell r="B10">
            <v>29.166666666666668</v>
          </cell>
          <cell r="C10">
            <v>36.200000000000003</v>
          </cell>
          <cell r="D10">
            <v>22.5</v>
          </cell>
          <cell r="E10">
            <v>48.708333333333336</v>
          </cell>
          <cell r="F10">
            <v>77</v>
          </cell>
          <cell r="G10">
            <v>31</v>
          </cell>
          <cell r="H10">
            <v>13.68</v>
          </cell>
          <cell r="I10" t="str">
            <v>L</v>
          </cell>
          <cell r="J10">
            <v>33.480000000000004</v>
          </cell>
          <cell r="K10">
            <v>0</v>
          </cell>
        </row>
        <row r="11">
          <cell r="B11">
            <v>24.520833333333329</v>
          </cell>
          <cell r="C11">
            <v>28.3</v>
          </cell>
          <cell r="D11">
            <v>21.6</v>
          </cell>
          <cell r="E11">
            <v>82.666666666666671</v>
          </cell>
          <cell r="F11">
            <v>94</v>
          </cell>
          <cell r="G11">
            <v>60</v>
          </cell>
          <cell r="H11">
            <v>13.32</v>
          </cell>
          <cell r="I11" t="str">
            <v>SE</v>
          </cell>
          <cell r="J11">
            <v>29.880000000000003</v>
          </cell>
          <cell r="K11">
            <v>20.599999999999998</v>
          </cell>
        </row>
        <row r="12">
          <cell r="B12">
            <v>25.45</v>
          </cell>
          <cell r="C12">
            <v>34.200000000000003</v>
          </cell>
          <cell r="D12">
            <v>19.2</v>
          </cell>
          <cell r="E12">
            <v>73.708333333333329</v>
          </cell>
          <cell r="F12">
            <v>98</v>
          </cell>
          <cell r="G12">
            <v>34</v>
          </cell>
          <cell r="H12">
            <v>10.8</v>
          </cell>
          <cell r="I12" t="str">
            <v>SE</v>
          </cell>
          <cell r="J12">
            <v>21.240000000000002</v>
          </cell>
          <cell r="K12">
            <v>0</v>
          </cell>
        </row>
        <row r="13">
          <cell r="B13">
            <v>27.462500000000002</v>
          </cell>
          <cell r="C13">
            <v>35.9</v>
          </cell>
          <cell r="D13">
            <v>19.899999999999999</v>
          </cell>
          <cell r="E13">
            <v>58.458333333333336</v>
          </cell>
          <cell r="F13">
            <v>91</v>
          </cell>
          <cell r="G13">
            <v>23</v>
          </cell>
          <cell r="H13">
            <v>18.720000000000002</v>
          </cell>
          <cell r="I13" t="str">
            <v>SE</v>
          </cell>
          <cell r="J13">
            <v>42.12</v>
          </cell>
          <cell r="K13">
            <v>0</v>
          </cell>
        </row>
        <row r="14">
          <cell r="B14">
            <v>26.816666666666666</v>
          </cell>
          <cell r="C14">
            <v>35.4</v>
          </cell>
          <cell r="D14">
            <v>18</v>
          </cell>
          <cell r="E14">
            <v>54.541666666666664</v>
          </cell>
          <cell r="F14">
            <v>94</v>
          </cell>
          <cell r="G14">
            <v>25</v>
          </cell>
          <cell r="H14">
            <v>17.64</v>
          </cell>
          <cell r="I14" t="str">
            <v>NO</v>
          </cell>
          <cell r="J14">
            <v>40.680000000000007</v>
          </cell>
          <cell r="K14">
            <v>0</v>
          </cell>
        </row>
        <row r="15">
          <cell r="B15">
            <v>26.429166666666671</v>
          </cell>
          <cell r="C15">
            <v>34.9</v>
          </cell>
          <cell r="D15">
            <v>18.5</v>
          </cell>
          <cell r="E15">
            <v>63.708333333333336</v>
          </cell>
          <cell r="F15">
            <v>93</v>
          </cell>
          <cell r="G15">
            <v>32</v>
          </cell>
          <cell r="H15">
            <v>9</v>
          </cell>
          <cell r="I15" t="str">
            <v>SE</v>
          </cell>
          <cell r="J15">
            <v>23.400000000000002</v>
          </cell>
          <cell r="K15">
            <v>0</v>
          </cell>
        </row>
        <row r="16">
          <cell r="B16">
            <v>26.062500000000004</v>
          </cell>
          <cell r="C16">
            <v>35.799999999999997</v>
          </cell>
          <cell r="D16">
            <v>18.8</v>
          </cell>
          <cell r="E16">
            <v>67.041666666666671</v>
          </cell>
          <cell r="F16">
            <v>91</v>
          </cell>
          <cell r="G16">
            <v>33</v>
          </cell>
          <cell r="H16">
            <v>9</v>
          </cell>
          <cell r="I16" t="str">
            <v>S</v>
          </cell>
          <cell r="J16">
            <v>21.240000000000002</v>
          </cell>
          <cell r="K16">
            <v>0</v>
          </cell>
        </row>
        <row r="17">
          <cell r="B17">
            <v>28.254166666666666</v>
          </cell>
          <cell r="C17">
            <v>38.5</v>
          </cell>
          <cell r="D17">
            <v>20.6</v>
          </cell>
          <cell r="E17">
            <v>58.625</v>
          </cell>
          <cell r="F17">
            <v>94</v>
          </cell>
          <cell r="G17">
            <v>15</v>
          </cell>
          <cell r="H17">
            <v>10.44</v>
          </cell>
          <cell r="I17" t="str">
            <v>SE</v>
          </cell>
          <cell r="J17">
            <v>26.64</v>
          </cell>
          <cell r="K17">
            <v>0</v>
          </cell>
        </row>
        <row r="18">
          <cell r="B18">
            <v>28.237500000000001</v>
          </cell>
          <cell r="C18">
            <v>37.700000000000003</v>
          </cell>
          <cell r="D18">
            <v>20.9</v>
          </cell>
          <cell r="E18">
            <v>50.708333333333336</v>
          </cell>
          <cell r="F18">
            <v>86</v>
          </cell>
          <cell r="G18">
            <v>19</v>
          </cell>
          <cell r="H18">
            <v>13.32</v>
          </cell>
          <cell r="I18" t="str">
            <v>SE</v>
          </cell>
          <cell r="J18">
            <v>28.8</v>
          </cell>
          <cell r="K18">
            <v>0</v>
          </cell>
        </row>
        <row r="19">
          <cell r="B19">
            <v>23.589473684210525</v>
          </cell>
          <cell r="C19">
            <v>28.4</v>
          </cell>
          <cell r="D19">
            <v>20.8</v>
          </cell>
          <cell r="E19">
            <v>77.15789473684211</v>
          </cell>
          <cell r="F19">
            <v>91</v>
          </cell>
          <cell r="G19">
            <v>51</v>
          </cell>
          <cell r="H19">
            <v>7.9200000000000008</v>
          </cell>
          <cell r="I19" t="str">
            <v>S</v>
          </cell>
          <cell r="J19">
            <v>30.96</v>
          </cell>
          <cell r="K19">
            <v>2.6000000000000005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SE</v>
          </cell>
        </row>
      </sheetData>
      <sheetData sheetId="9">
        <row r="5">
          <cell r="B5" t="str">
            <v>*</v>
          </cell>
        </row>
      </sheetData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23.641666666666666</v>
          </cell>
          <cell r="C5">
            <v>32.5</v>
          </cell>
          <cell r="D5">
            <v>17.5</v>
          </cell>
          <cell r="E5">
            <v>62.416666666666664</v>
          </cell>
          <cell r="F5">
            <v>84</v>
          </cell>
          <cell r="G5">
            <v>34</v>
          </cell>
          <cell r="H5">
            <v>27.36</v>
          </cell>
          <cell r="I5" t="str">
            <v>NE</v>
          </cell>
          <cell r="J5">
            <v>46.800000000000004</v>
          </cell>
          <cell r="K5">
            <v>0</v>
          </cell>
        </row>
        <row r="6">
          <cell r="B6">
            <v>28.116666666666664</v>
          </cell>
          <cell r="C6">
            <v>36.9</v>
          </cell>
          <cell r="D6">
            <v>21.8</v>
          </cell>
          <cell r="E6">
            <v>48.416666666666664</v>
          </cell>
          <cell r="F6">
            <v>77</v>
          </cell>
          <cell r="G6">
            <v>25</v>
          </cell>
          <cell r="H6">
            <v>21.96</v>
          </cell>
          <cell r="I6" t="str">
            <v>NE</v>
          </cell>
          <cell r="J6">
            <v>62.28</v>
          </cell>
          <cell r="K6">
            <v>1.8</v>
          </cell>
        </row>
        <row r="7">
          <cell r="B7">
            <v>25.683333333333337</v>
          </cell>
          <cell r="C7">
            <v>31.5</v>
          </cell>
          <cell r="D7">
            <v>20.9</v>
          </cell>
          <cell r="E7">
            <v>64.416666666666671</v>
          </cell>
          <cell r="F7">
            <v>91</v>
          </cell>
          <cell r="G7">
            <v>46</v>
          </cell>
          <cell r="H7">
            <v>25.92</v>
          </cell>
          <cell r="I7" t="str">
            <v>NE</v>
          </cell>
          <cell r="J7">
            <v>41.4</v>
          </cell>
          <cell r="K7">
            <v>0.2</v>
          </cell>
        </row>
        <row r="8">
          <cell r="B8">
            <v>24.862500000000001</v>
          </cell>
          <cell r="C8">
            <v>30</v>
          </cell>
          <cell r="D8">
            <v>20.2</v>
          </cell>
          <cell r="E8">
            <v>60.708333333333336</v>
          </cell>
          <cell r="F8">
            <v>90</v>
          </cell>
          <cell r="G8">
            <v>36</v>
          </cell>
          <cell r="H8">
            <v>34.92</v>
          </cell>
          <cell r="I8" t="str">
            <v>L</v>
          </cell>
          <cell r="J8">
            <v>57.960000000000008</v>
          </cell>
          <cell r="K8">
            <v>0</v>
          </cell>
        </row>
        <row r="9">
          <cell r="B9">
            <v>21.591666666666665</v>
          </cell>
          <cell r="C9">
            <v>29.3</v>
          </cell>
          <cell r="D9">
            <v>14.8</v>
          </cell>
          <cell r="E9">
            <v>55.75</v>
          </cell>
          <cell r="F9">
            <v>83</v>
          </cell>
          <cell r="G9">
            <v>32</v>
          </cell>
          <cell r="H9">
            <v>30.240000000000002</v>
          </cell>
          <cell r="I9" t="str">
            <v>L</v>
          </cell>
          <cell r="J9">
            <v>50.4</v>
          </cell>
          <cell r="K9">
            <v>0</v>
          </cell>
        </row>
        <row r="10">
          <cell r="B10">
            <v>24.316666666666666</v>
          </cell>
          <cell r="C10">
            <v>34</v>
          </cell>
          <cell r="D10">
            <v>16.5</v>
          </cell>
          <cell r="E10">
            <v>53.291666666666664</v>
          </cell>
          <cell r="F10">
            <v>83</v>
          </cell>
          <cell r="G10">
            <v>28</v>
          </cell>
          <cell r="H10">
            <v>26.64</v>
          </cell>
          <cell r="I10" t="str">
            <v>L</v>
          </cell>
          <cell r="J10">
            <v>39.24</v>
          </cell>
          <cell r="K10">
            <v>0</v>
          </cell>
        </row>
        <row r="11">
          <cell r="B11">
            <v>20.937499999999996</v>
          </cell>
          <cell r="C11">
            <v>27.8</v>
          </cell>
          <cell r="D11">
            <v>18.399999999999999</v>
          </cell>
          <cell r="E11">
            <v>83.125</v>
          </cell>
          <cell r="F11">
            <v>95</v>
          </cell>
          <cell r="G11">
            <v>44</v>
          </cell>
          <cell r="H11">
            <v>29.16</v>
          </cell>
          <cell r="I11" t="str">
            <v>L</v>
          </cell>
          <cell r="J11">
            <v>51.480000000000004</v>
          </cell>
          <cell r="K11">
            <v>27.999999999999996</v>
          </cell>
        </row>
        <row r="12">
          <cell r="B12">
            <v>22.395833333333332</v>
          </cell>
          <cell r="C12">
            <v>31.1</v>
          </cell>
          <cell r="D12">
            <v>17.2</v>
          </cell>
          <cell r="E12">
            <v>71.25</v>
          </cell>
          <cell r="F12">
            <v>95</v>
          </cell>
          <cell r="G12">
            <v>29</v>
          </cell>
          <cell r="H12">
            <v>19.079999999999998</v>
          </cell>
          <cell r="I12" t="str">
            <v>L</v>
          </cell>
          <cell r="J12">
            <v>30.96</v>
          </cell>
          <cell r="K12">
            <v>0</v>
          </cell>
        </row>
        <row r="13">
          <cell r="B13">
            <v>26.091666666666669</v>
          </cell>
          <cell r="C13">
            <v>33.299999999999997</v>
          </cell>
          <cell r="D13">
            <v>19.899999999999999</v>
          </cell>
          <cell r="E13">
            <v>46.166666666666664</v>
          </cell>
          <cell r="F13">
            <v>84</v>
          </cell>
          <cell r="G13">
            <v>20</v>
          </cell>
          <cell r="H13">
            <v>22.32</v>
          </cell>
          <cell r="I13" t="str">
            <v>L</v>
          </cell>
          <cell r="J13">
            <v>38.519999999999996</v>
          </cell>
          <cell r="K13">
            <v>0</v>
          </cell>
        </row>
        <row r="14">
          <cell r="B14">
            <v>27.125</v>
          </cell>
          <cell r="C14">
            <v>35.6</v>
          </cell>
          <cell r="D14">
            <v>19.2</v>
          </cell>
          <cell r="E14">
            <v>35.583333333333336</v>
          </cell>
          <cell r="F14">
            <v>59</v>
          </cell>
          <cell r="G14">
            <v>17</v>
          </cell>
          <cell r="H14">
            <v>18.36</v>
          </cell>
          <cell r="I14" t="str">
            <v>NE</v>
          </cell>
          <cell r="J14">
            <v>42.84</v>
          </cell>
          <cell r="K14">
            <v>0</v>
          </cell>
        </row>
        <row r="15">
          <cell r="B15">
            <v>29.058333333333334</v>
          </cell>
          <cell r="C15">
            <v>36.5</v>
          </cell>
          <cell r="D15">
            <v>21.2</v>
          </cell>
          <cell r="E15">
            <v>33.166666666666664</v>
          </cell>
          <cell r="F15">
            <v>58</v>
          </cell>
          <cell r="G15">
            <v>18</v>
          </cell>
          <cell r="H15">
            <v>19.079999999999998</v>
          </cell>
          <cell r="I15" t="str">
            <v>NE</v>
          </cell>
          <cell r="J15">
            <v>34.56</v>
          </cell>
          <cell r="K15">
            <v>0</v>
          </cell>
        </row>
        <row r="16">
          <cell r="B16">
            <v>28.129166666666666</v>
          </cell>
          <cell r="C16">
            <v>35.799999999999997</v>
          </cell>
          <cell r="D16">
            <v>20.8</v>
          </cell>
          <cell r="E16">
            <v>36</v>
          </cell>
          <cell r="F16">
            <v>66</v>
          </cell>
          <cell r="G16">
            <v>14</v>
          </cell>
          <cell r="H16">
            <v>19.440000000000001</v>
          </cell>
          <cell r="I16" t="str">
            <v>L</v>
          </cell>
          <cell r="J16">
            <v>33.840000000000003</v>
          </cell>
          <cell r="K16">
            <v>0</v>
          </cell>
        </row>
        <row r="17">
          <cell r="B17">
            <v>25.695833333333329</v>
          </cell>
          <cell r="C17">
            <v>32.6</v>
          </cell>
          <cell r="D17">
            <v>19.5</v>
          </cell>
          <cell r="E17">
            <v>43.75</v>
          </cell>
          <cell r="F17">
            <v>71</v>
          </cell>
          <cell r="G17">
            <v>20</v>
          </cell>
          <cell r="H17">
            <v>26.64</v>
          </cell>
          <cell r="I17" t="str">
            <v>L</v>
          </cell>
          <cell r="J17">
            <v>39.96</v>
          </cell>
          <cell r="K17">
            <v>0</v>
          </cell>
        </row>
        <row r="18">
          <cell r="B18">
            <v>27.666666666666671</v>
          </cell>
          <cell r="C18">
            <v>35.9</v>
          </cell>
          <cell r="D18">
            <v>20.8</v>
          </cell>
          <cell r="E18">
            <v>37.166666666666664</v>
          </cell>
          <cell r="F18">
            <v>66</v>
          </cell>
          <cell r="G18">
            <v>14</v>
          </cell>
          <cell r="H18">
            <v>20.52</v>
          </cell>
          <cell r="I18" t="str">
            <v>L</v>
          </cell>
          <cell r="J18">
            <v>29.52</v>
          </cell>
          <cell r="K18">
            <v>0</v>
          </cell>
        </row>
        <row r="19">
          <cell r="B19">
            <v>24.291666666666668</v>
          </cell>
          <cell r="C19">
            <v>29.7</v>
          </cell>
          <cell r="D19">
            <v>20.7</v>
          </cell>
          <cell r="E19">
            <v>60.791666666666664</v>
          </cell>
          <cell r="F19">
            <v>90</v>
          </cell>
          <cell r="G19">
            <v>19</v>
          </cell>
          <cell r="H19">
            <v>33.480000000000004</v>
          </cell>
          <cell r="I19" t="str">
            <v>L</v>
          </cell>
          <cell r="J19">
            <v>50.04</v>
          </cell>
          <cell r="K19">
            <v>1.4</v>
          </cell>
        </row>
        <row r="20">
          <cell r="B20">
            <v>21.641666666666666</v>
          </cell>
          <cell r="C20">
            <v>28.4</v>
          </cell>
          <cell r="D20">
            <v>14.9</v>
          </cell>
          <cell r="E20">
            <v>56.291666666666664</v>
          </cell>
          <cell r="F20">
            <v>84</v>
          </cell>
          <cell r="G20">
            <v>26</v>
          </cell>
          <cell r="H20">
            <v>18.36</v>
          </cell>
          <cell r="I20" t="str">
            <v>SO</v>
          </cell>
          <cell r="J20">
            <v>30.96</v>
          </cell>
          <cell r="K20">
            <v>0</v>
          </cell>
        </row>
        <row r="21">
          <cell r="B21">
            <v>24.712500000000002</v>
          </cell>
          <cell r="C21">
            <v>32.6</v>
          </cell>
          <cell r="D21">
            <v>18.2</v>
          </cell>
          <cell r="E21">
            <v>47.583333333333336</v>
          </cell>
          <cell r="F21">
            <v>87</v>
          </cell>
          <cell r="G21">
            <v>32</v>
          </cell>
          <cell r="H21">
            <v>19.440000000000001</v>
          </cell>
          <cell r="I21" t="str">
            <v>SE</v>
          </cell>
          <cell r="J21">
            <v>31.680000000000003</v>
          </cell>
          <cell r="K21">
            <v>0</v>
          </cell>
        </row>
        <row r="22">
          <cell r="B22">
            <v>24.337499999999995</v>
          </cell>
          <cell r="C22">
            <v>29.6</v>
          </cell>
          <cell r="D22">
            <v>19.5</v>
          </cell>
          <cell r="E22">
            <v>56.833333333333336</v>
          </cell>
          <cell r="F22">
            <v>79</v>
          </cell>
          <cell r="G22">
            <v>38</v>
          </cell>
          <cell r="H22">
            <v>22.32</v>
          </cell>
          <cell r="I22" t="str">
            <v>L</v>
          </cell>
          <cell r="J22">
            <v>37.800000000000004</v>
          </cell>
          <cell r="K22">
            <v>0</v>
          </cell>
        </row>
        <row r="23">
          <cell r="B23">
            <v>23.783333333333335</v>
          </cell>
          <cell r="C23">
            <v>28.1</v>
          </cell>
          <cell r="D23">
            <v>19.7</v>
          </cell>
          <cell r="E23">
            <v>68.458333333333329</v>
          </cell>
          <cell r="F23">
            <v>96</v>
          </cell>
          <cell r="G23">
            <v>42</v>
          </cell>
          <cell r="H23">
            <v>27</v>
          </cell>
          <cell r="I23" t="str">
            <v>SE</v>
          </cell>
          <cell r="J23">
            <v>42.84</v>
          </cell>
          <cell r="K23">
            <v>10.4</v>
          </cell>
        </row>
        <row r="24">
          <cell r="B24">
            <v>20.770833333333332</v>
          </cell>
          <cell r="C24">
            <v>23</v>
          </cell>
          <cell r="D24">
            <v>19.399999999999999</v>
          </cell>
          <cell r="E24">
            <v>93.708333333333329</v>
          </cell>
          <cell r="F24">
            <v>97</v>
          </cell>
          <cell r="G24">
            <v>81</v>
          </cell>
          <cell r="H24">
            <v>20.16</v>
          </cell>
          <cell r="I24" t="str">
            <v>NO</v>
          </cell>
          <cell r="J24">
            <v>113.4</v>
          </cell>
          <cell r="K24">
            <v>23.2</v>
          </cell>
        </row>
        <row r="25">
          <cell r="B25">
            <v>22.116666666666664</v>
          </cell>
          <cell r="C25">
            <v>27.5</v>
          </cell>
          <cell r="D25">
            <v>17.5</v>
          </cell>
          <cell r="E25">
            <v>72.875</v>
          </cell>
          <cell r="F25">
            <v>96</v>
          </cell>
          <cell r="G25">
            <v>33</v>
          </cell>
          <cell r="H25">
            <v>17.28</v>
          </cell>
          <cell r="I25" t="str">
            <v>SO</v>
          </cell>
          <cell r="J25">
            <v>32.76</v>
          </cell>
          <cell r="K25">
            <v>0</v>
          </cell>
        </row>
        <row r="26">
          <cell r="B26">
            <v>21.7</v>
          </cell>
          <cell r="C26">
            <v>28.8</v>
          </cell>
          <cell r="D26">
            <v>16.2</v>
          </cell>
          <cell r="E26">
            <v>56.333333333333336</v>
          </cell>
          <cell r="F26">
            <v>84</v>
          </cell>
          <cell r="G26">
            <v>30</v>
          </cell>
          <cell r="H26">
            <v>24.840000000000003</v>
          </cell>
          <cell r="I26" t="str">
            <v>L</v>
          </cell>
          <cell r="J26">
            <v>42.84</v>
          </cell>
          <cell r="K26">
            <v>0</v>
          </cell>
        </row>
        <row r="27">
          <cell r="B27">
            <v>23.087500000000002</v>
          </cell>
          <cell r="C27">
            <v>31.4</v>
          </cell>
          <cell r="D27">
            <v>15.8</v>
          </cell>
          <cell r="E27">
            <v>57.083333333333336</v>
          </cell>
          <cell r="F27">
            <v>85</v>
          </cell>
          <cell r="G27">
            <v>33</v>
          </cell>
          <cell r="H27">
            <v>23.400000000000002</v>
          </cell>
          <cell r="I27" t="str">
            <v>L</v>
          </cell>
          <cell r="J27">
            <v>37.440000000000005</v>
          </cell>
          <cell r="K27">
            <v>0</v>
          </cell>
        </row>
        <row r="28">
          <cell r="B28">
            <v>23.833333333333332</v>
          </cell>
          <cell r="C28">
            <v>32.5</v>
          </cell>
          <cell r="D28">
            <v>18.8</v>
          </cell>
          <cell r="E28">
            <v>68.333333333333329</v>
          </cell>
          <cell r="F28">
            <v>97</v>
          </cell>
          <cell r="G28">
            <v>37</v>
          </cell>
          <cell r="H28">
            <v>44.28</v>
          </cell>
          <cell r="I28" t="str">
            <v>SE</v>
          </cell>
          <cell r="J28">
            <v>78.12</v>
          </cell>
          <cell r="K28">
            <v>18.799999999999997</v>
          </cell>
        </row>
        <row r="29">
          <cell r="B29">
            <v>22.729166666666661</v>
          </cell>
          <cell r="C29">
            <v>29.6</v>
          </cell>
          <cell r="D29">
            <v>18.8</v>
          </cell>
          <cell r="E29">
            <v>84.083333333333329</v>
          </cell>
          <cell r="F29">
            <v>98</v>
          </cell>
          <cell r="G29">
            <v>57</v>
          </cell>
          <cell r="H29">
            <v>23.400000000000002</v>
          </cell>
          <cell r="I29" t="str">
            <v>NE</v>
          </cell>
          <cell r="J29">
            <v>39.6</v>
          </cell>
          <cell r="K29">
            <v>9.6000000000000014</v>
          </cell>
        </row>
        <row r="30">
          <cell r="B30">
            <v>24.458333333333339</v>
          </cell>
          <cell r="C30">
            <v>32.6</v>
          </cell>
          <cell r="D30">
            <v>19.600000000000001</v>
          </cell>
          <cell r="E30">
            <v>76.916666666666671</v>
          </cell>
          <cell r="F30">
            <v>93</v>
          </cell>
          <cell r="G30">
            <v>44</v>
          </cell>
          <cell r="H30">
            <v>46.800000000000004</v>
          </cell>
          <cell r="I30" t="str">
            <v>NE</v>
          </cell>
          <cell r="J30">
            <v>80.28</v>
          </cell>
          <cell r="K30">
            <v>2.2000000000000002</v>
          </cell>
        </row>
        <row r="31">
          <cell r="B31">
            <v>19.445833333333336</v>
          </cell>
          <cell r="C31">
            <v>20.100000000000001</v>
          </cell>
          <cell r="D31">
            <v>18.600000000000001</v>
          </cell>
          <cell r="E31">
            <v>95.083333333333329</v>
          </cell>
          <cell r="F31">
            <v>98</v>
          </cell>
          <cell r="G31">
            <v>90</v>
          </cell>
          <cell r="H31">
            <v>24.12</v>
          </cell>
          <cell r="I31" t="str">
            <v>L</v>
          </cell>
          <cell r="J31">
            <v>44.64</v>
          </cell>
          <cell r="K31">
            <v>50.6</v>
          </cell>
        </row>
        <row r="32">
          <cell r="B32">
            <v>22.837499999999995</v>
          </cell>
          <cell r="C32">
            <v>28.9</v>
          </cell>
          <cell r="D32">
            <v>19.3</v>
          </cell>
          <cell r="E32">
            <v>84.583333333333329</v>
          </cell>
          <cell r="F32">
            <v>98</v>
          </cell>
          <cell r="G32">
            <v>61</v>
          </cell>
          <cell r="H32">
            <v>23.040000000000003</v>
          </cell>
          <cell r="I32" t="str">
            <v>L</v>
          </cell>
          <cell r="J32">
            <v>38.159999999999997</v>
          </cell>
          <cell r="K32">
            <v>0.2</v>
          </cell>
        </row>
        <row r="33">
          <cell r="B33">
            <v>27.525000000000002</v>
          </cell>
          <cell r="C33">
            <v>35.799999999999997</v>
          </cell>
          <cell r="D33">
            <v>22</v>
          </cell>
          <cell r="E33">
            <v>67.875</v>
          </cell>
          <cell r="F33">
            <v>92</v>
          </cell>
          <cell r="G33">
            <v>32</v>
          </cell>
          <cell r="H33">
            <v>17.28</v>
          </cell>
          <cell r="I33" t="str">
            <v>L</v>
          </cell>
          <cell r="J33">
            <v>28.08</v>
          </cell>
          <cell r="K33">
            <v>0</v>
          </cell>
        </row>
        <row r="34">
          <cell r="B34">
            <v>25.183333333333337</v>
          </cell>
          <cell r="C34">
            <v>33</v>
          </cell>
          <cell r="D34">
            <v>20</v>
          </cell>
          <cell r="E34">
            <v>73.291666666666671</v>
          </cell>
          <cell r="F34">
            <v>98</v>
          </cell>
          <cell r="G34">
            <v>42</v>
          </cell>
          <cell r="H34">
            <v>32.76</v>
          </cell>
          <cell r="I34" t="str">
            <v>NE</v>
          </cell>
          <cell r="J34">
            <v>69.12</v>
          </cell>
          <cell r="K34">
            <v>13.8</v>
          </cell>
        </row>
        <row r="35">
          <cell r="I35" t="str">
            <v>L</v>
          </cell>
        </row>
      </sheetData>
      <sheetData sheetId="9">
        <row r="5">
          <cell r="B5">
            <v>25.404166666666658</v>
          </cell>
        </row>
      </sheetData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27.525000000000002</v>
          </cell>
          <cell r="C5">
            <v>35.700000000000003</v>
          </cell>
          <cell r="D5">
            <v>21.4</v>
          </cell>
          <cell r="E5">
            <v>91</v>
          </cell>
          <cell r="F5">
            <v>92</v>
          </cell>
          <cell r="G5">
            <v>31</v>
          </cell>
          <cell r="H5">
            <v>10.44</v>
          </cell>
          <cell r="I5" t="str">
            <v>NE</v>
          </cell>
          <cell r="J5">
            <v>28.44</v>
          </cell>
          <cell r="K5">
            <v>0</v>
          </cell>
        </row>
        <row r="6">
          <cell r="B6">
            <v>29.05</v>
          </cell>
          <cell r="C6">
            <v>35.5</v>
          </cell>
          <cell r="D6">
            <v>24.8</v>
          </cell>
          <cell r="E6">
            <v>76</v>
          </cell>
          <cell r="F6">
            <v>77</v>
          </cell>
          <cell r="G6">
            <v>33</v>
          </cell>
          <cell r="H6">
            <v>25.56</v>
          </cell>
          <cell r="I6" t="str">
            <v>N</v>
          </cell>
          <cell r="J6">
            <v>45.72</v>
          </cell>
          <cell r="K6">
            <v>0</v>
          </cell>
        </row>
        <row r="7">
          <cell r="B7">
            <v>29.045833333333338</v>
          </cell>
          <cell r="C7">
            <v>37.4</v>
          </cell>
          <cell r="D7">
            <v>22.9</v>
          </cell>
          <cell r="E7">
            <v>92</v>
          </cell>
          <cell r="F7">
            <v>93</v>
          </cell>
          <cell r="G7">
            <v>28</v>
          </cell>
          <cell r="H7">
            <v>10.8</v>
          </cell>
          <cell r="I7" t="str">
            <v>NE</v>
          </cell>
          <cell r="J7">
            <v>21.96</v>
          </cell>
          <cell r="K7">
            <v>0</v>
          </cell>
        </row>
        <row r="8">
          <cell r="B8">
            <v>28.116666666666671</v>
          </cell>
          <cell r="C8">
            <v>34.5</v>
          </cell>
          <cell r="D8">
            <v>22.5</v>
          </cell>
          <cell r="E8">
            <v>91</v>
          </cell>
          <cell r="F8">
            <v>92</v>
          </cell>
          <cell r="G8">
            <v>38</v>
          </cell>
          <cell r="H8">
            <v>13.32</v>
          </cell>
          <cell r="I8" t="str">
            <v>NE</v>
          </cell>
          <cell r="J8">
            <v>32.4</v>
          </cell>
          <cell r="K8">
            <v>0</v>
          </cell>
        </row>
        <row r="9">
          <cell r="B9">
            <v>26.775000000000002</v>
          </cell>
          <cell r="C9">
            <v>32.799999999999997</v>
          </cell>
          <cell r="D9">
            <v>21.5</v>
          </cell>
          <cell r="E9">
            <v>71</v>
          </cell>
          <cell r="F9">
            <v>73</v>
          </cell>
          <cell r="G9">
            <v>40</v>
          </cell>
          <cell r="H9">
            <v>14.04</v>
          </cell>
          <cell r="I9" t="str">
            <v>NE</v>
          </cell>
          <cell r="J9">
            <v>32.4</v>
          </cell>
          <cell r="K9">
            <v>0</v>
          </cell>
        </row>
        <row r="10">
          <cell r="B10">
            <v>27.3125</v>
          </cell>
          <cell r="C10">
            <v>36</v>
          </cell>
          <cell r="D10">
            <v>19.2</v>
          </cell>
          <cell r="E10">
            <v>79</v>
          </cell>
          <cell r="F10">
            <v>81</v>
          </cell>
          <cell r="G10">
            <v>29</v>
          </cell>
          <cell r="H10">
            <v>12.6</v>
          </cell>
          <cell r="I10" t="str">
            <v>NE</v>
          </cell>
          <cell r="J10">
            <v>34.200000000000003</v>
          </cell>
          <cell r="K10">
            <v>0</v>
          </cell>
        </row>
        <row r="11">
          <cell r="B11">
            <v>24.849999999999994</v>
          </cell>
          <cell r="C11">
            <v>29.6</v>
          </cell>
          <cell r="D11">
            <v>20.3</v>
          </cell>
          <cell r="E11">
            <v>100</v>
          </cell>
          <cell r="F11">
            <v>100</v>
          </cell>
          <cell r="G11">
            <v>53</v>
          </cell>
          <cell r="H11">
            <v>14.76</v>
          </cell>
          <cell r="I11" t="str">
            <v>NE</v>
          </cell>
          <cell r="J11">
            <v>33.119999999999997</v>
          </cell>
          <cell r="K11">
            <v>0.60000000000000009</v>
          </cell>
        </row>
        <row r="12">
          <cell r="B12">
            <v>25.291666666666671</v>
          </cell>
          <cell r="C12">
            <v>33.9</v>
          </cell>
          <cell r="D12">
            <v>19</v>
          </cell>
          <cell r="E12">
            <v>95</v>
          </cell>
          <cell r="F12">
            <v>100</v>
          </cell>
          <cell r="G12">
            <v>37</v>
          </cell>
          <cell r="H12">
            <v>10.08</v>
          </cell>
          <cell r="I12" t="str">
            <v>NE</v>
          </cell>
          <cell r="J12">
            <v>28.08</v>
          </cell>
          <cell r="K12">
            <v>0</v>
          </cell>
        </row>
        <row r="13">
          <cell r="B13">
            <v>27.533333333333328</v>
          </cell>
          <cell r="C13">
            <v>35.700000000000003</v>
          </cell>
          <cell r="D13">
            <v>19.600000000000001</v>
          </cell>
          <cell r="E13">
            <v>84</v>
          </cell>
          <cell r="F13">
            <v>85</v>
          </cell>
          <cell r="G13">
            <v>24</v>
          </cell>
          <cell r="H13">
            <v>20.16</v>
          </cell>
          <cell r="I13" t="str">
            <v>N</v>
          </cell>
          <cell r="J13">
            <v>45.72</v>
          </cell>
          <cell r="K13">
            <v>0</v>
          </cell>
        </row>
        <row r="14">
          <cell r="B14">
            <v>28.579166666666666</v>
          </cell>
          <cell r="C14">
            <v>36.6</v>
          </cell>
          <cell r="D14">
            <v>21.9</v>
          </cell>
          <cell r="E14">
            <v>63</v>
          </cell>
          <cell r="F14">
            <v>65</v>
          </cell>
          <cell r="G14">
            <v>23</v>
          </cell>
          <cell r="H14">
            <v>21.6</v>
          </cell>
          <cell r="I14" t="str">
            <v>NE</v>
          </cell>
          <cell r="J14">
            <v>43.56</v>
          </cell>
          <cell r="K14">
            <v>0</v>
          </cell>
        </row>
        <row r="15">
          <cell r="B15">
            <v>22.529166666666658</v>
          </cell>
          <cell r="C15">
            <v>29.4</v>
          </cell>
          <cell r="D15">
            <v>18.399999999999999</v>
          </cell>
          <cell r="E15">
            <v>100</v>
          </cell>
          <cell r="F15">
            <v>100</v>
          </cell>
          <cell r="G15">
            <v>38</v>
          </cell>
          <cell r="H15">
            <v>12.96</v>
          </cell>
          <cell r="I15" t="str">
            <v>SO</v>
          </cell>
          <cell r="J15">
            <v>26.28</v>
          </cell>
          <cell r="K15">
            <v>0</v>
          </cell>
        </row>
        <row r="16">
          <cell r="B16">
            <v>20.554166666666667</v>
          </cell>
          <cell r="C16">
            <v>30.9</v>
          </cell>
          <cell r="D16">
            <v>15.9</v>
          </cell>
          <cell r="E16">
            <v>97</v>
          </cell>
          <cell r="F16">
            <v>100</v>
          </cell>
          <cell r="G16">
            <v>52</v>
          </cell>
          <cell r="H16">
            <v>10.08</v>
          </cell>
          <cell r="I16" t="str">
            <v>SO</v>
          </cell>
          <cell r="J16">
            <v>20.16</v>
          </cell>
          <cell r="K16">
            <v>0</v>
          </cell>
        </row>
        <row r="17">
          <cell r="B17">
            <v>27.991666666666671</v>
          </cell>
          <cell r="C17">
            <v>37.299999999999997</v>
          </cell>
          <cell r="D17">
            <v>20.7</v>
          </cell>
          <cell r="E17">
            <v>100</v>
          </cell>
          <cell r="F17">
            <v>100</v>
          </cell>
          <cell r="G17">
            <v>17</v>
          </cell>
          <cell r="H17">
            <v>12.96</v>
          </cell>
          <cell r="I17" t="str">
            <v>NE</v>
          </cell>
          <cell r="J17">
            <v>35.28</v>
          </cell>
          <cell r="K17">
            <v>0</v>
          </cell>
        </row>
        <row r="18">
          <cell r="B18">
            <v>26.033333333333331</v>
          </cell>
          <cell r="C18">
            <v>36.299999999999997</v>
          </cell>
          <cell r="D18">
            <v>20.5</v>
          </cell>
          <cell r="E18">
            <v>89</v>
          </cell>
          <cell r="F18">
            <v>89</v>
          </cell>
          <cell r="G18">
            <v>25</v>
          </cell>
          <cell r="H18">
            <v>9.3600000000000012</v>
          </cell>
          <cell r="I18" t="str">
            <v>NE</v>
          </cell>
          <cell r="J18">
            <v>33.119999999999997</v>
          </cell>
          <cell r="K18">
            <v>4.2</v>
          </cell>
        </row>
        <row r="19">
          <cell r="B19">
            <v>21.358333333333338</v>
          </cell>
          <cell r="C19">
            <v>25.5</v>
          </cell>
          <cell r="D19">
            <v>17.2</v>
          </cell>
          <cell r="E19">
            <v>92</v>
          </cell>
          <cell r="F19">
            <v>100</v>
          </cell>
          <cell r="G19">
            <v>49</v>
          </cell>
          <cell r="H19">
            <v>20.88</v>
          </cell>
          <cell r="I19" t="str">
            <v>S</v>
          </cell>
          <cell r="J19">
            <v>42.12</v>
          </cell>
          <cell r="K19">
            <v>16.000000000000004</v>
          </cell>
        </row>
        <row r="20">
          <cell r="B20">
            <v>18.991666666666664</v>
          </cell>
          <cell r="C20">
            <v>29.1</v>
          </cell>
          <cell r="D20">
            <v>11.5</v>
          </cell>
          <cell r="E20">
            <v>97</v>
          </cell>
          <cell r="F20">
            <v>100</v>
          </cell>
          <cell r="G20">
            <v>32</v>
          </cell>
          <cell r="H20">
            <v>8.2799999999999994</v>
          </cell>
          <cell r="I20" t="str">
            <v>S</v>
          </cell>
          <cell r="J20">
            <v>18.36</v>
          </cell>
          <cell r="K20">
            <v>0.2</v>
          </cell>
        </row>
        <row r="21">
          <cell r="B21">
            <v>22.995833333333334</v>
          </cell>
          <cell r="C21">
            <v>34.9</v>
          </cell>
          <cell r="D21">
            <v>14.5</v>
          </cell>
          <cell r="E21">
            <v>99</v>
          </cell>
          <cell r="F21">
            <v>100</v>
          </cell>
          <cell r="G21">
            <v>33</v>
          </cell>
          <cell r="H21">
            <v>10.44</v>
          </cell>
          <cell r="I21" t="str">
            <v>NE</v>
          </cell>
          <cell r="J21">
            <v>25.56</v>
          </cell>
          <cell r="K21">
            <v>0</v>
          </cell>
        </row>
        <row r="22">
          <cell r="B22">
            <v>27.495833333333326</v>
          </cell>
          <cell r="C22">
            <v>36.1</v>
          </cell>
          <cell r="D22">
            <v>20.3</v>
          </cell>
          <cell r="E22">
            <v>100</v>
          </cell>
          <cell r="F22">
            <v>100</v>
          </cell>
          <cell r="G22">
            <v>31</v>
          </cell>
          <cell r="H22">
            <v>16.2</v>
          </cell>
          <cell r="I22" t="str">
            <v>NE</v>
          </cell>
          <cell r="J22">
            <v>40.32</v>
          </cell>
          <cell r="K22">
            <v>0</v>
          </cell>
        </row>
        <row r="23">
          <cell r="B23">
            <v>26.558333333333337</v>
          </cell>
          <cell r="C23">
            <v>35.299999999999997</v>
          </cell>
          <cell r="D23">
            <v>20</v>
          </cell>
          <cell r="E23">
            <v>87</v>
          </cell>
          <cell r="F23">
            <v>100</v>
          </cell>
          <cell r="G23">
            <v>43</v>
          </cell>
          <cell r="H23">
            <v>25.56</v>
          </cell>
          <cell r="I23" t="str">
            <v>NE</v>
          </cell>
          <cell r="J23">
            <v>64.44</v>
          </cell>
          <cell r="K23">
            <v>19.2</v>
          </cell>
        </row>
        <row r="24">
          <cell r="B24">
            <v>22.454166666666669</v>
          </cell>
          <cell r="C24">
            <v>27.2</v>
          </cell>
          <cell r="D24">
            <v>20.5</v>
          </cell>
          <cell r="E24">
            <v>94</v>
          </cell>
          <cell r="F24">
            <v>100</v>
          </cell>
          <cell r="G24">
            <v>48</v>
          </cell>
          <cell r="H24">
            <v>15.840000000000002</v>
          </cell>
          <cell r="I24" t="str">
            <v>SO</v>
          </cell>
          <cell r="J24">
            <v>29.16</v>
          </cell>
          <cell r="K24">
            <v>1.7999999999999998</v>
          </cell>
        </row>
        <row r="25">
          <cell r="B25">
            <v>19.879166666666663</v>
          </cell>
          <cell r="C25">
            <v>28.5</v>
          </cell>
          <cell r="D25">
            <v>11.9</v>
          </cell>
          <cell r="E25">
            <v>84</v>
          </cell>
          <cell r="F25">
            <v>100</v>
          </cell>
          <cell r="G25">
            <v>28</v>
          </cell>
          <cell r="H25">
            <v>14.76</v>
          </cell>
          <cell r="I25" t="str">
            <v>SO</v>
          </cell>
          <cell r="J25">
            <v>29.16</v>
          </cell>
          <cell r="K25">
            <v>0</v>
          </cell>
        </row>
        <row r="26">
          <cell r="B26">
            <v>20.208333333333332</v>
          </cell>
          <cell r="C26">
            <v>31.8</v>
          </cell>
          <cell r="D26">
            <v>9.6</v>
          </cell>
          <cell r="E26">
            <v>97</v>
          </cell>
          <cell r="F26">
            <v>97</v>
          </cell>
          <cell r="G26">
            <v>27</v>
          </cell>
          <cell r="H26">
            <v>9.3600000000000012</v>
          </cell>
          <cell r="I26" t="str">
            <v>N</v>
          </cell>
          <cell r="J26">
            <v>25.2</v>
          </cell>
          <cell r="K26">
            <v>0.2</v>
          </cell>
        </row>
        <row r="27">
          <cell r="B27">
            <v>25.604166666666671</v>
          </cell>
          <cell r="C27">
            <v>35.200000000000003</v>
          </cell>
          <cell r="D27">
            <v>16.899999999999999</v>
          </cell>
          <cell r="E27">
            <v>76</v>
          </cell>
          <cell r="F27">
            <v>80</v>
          </cell>
          <cell r="G27">
            <v>34</v>
          </cell>
          <cell r="H27">
            <v>12.6</v>
          </cell>
          <cell r="I27" t="str">
            <v>NE</v>
          </cell>
          <cell r="J27">
            <v>41.76</v>
          </cell>
          <cell r="K27">
            <v>0</v>
          </cell>
        </row>
        <row r="28">
          <cell r="B28">
            <v>25.937500000000004</v>
          </cell>
          <cell r="C28">
            <v>33</v>
          </cell>
          <cell r="D28">
            <v>20.100000000000001</v>
          </cell>
          <cell r="E28">
            <v>90</v>
          </cell>
          <cell r="F28">
            <v>100</v>
          </cell>
          <cell r="G28">
            <v>50</v>
          </cell>
          <cell r="H28">
            <v>17.64</v>
          </cell>
          <cell r="I28" t="str">
            <v>NE</v>
          </cell>
          <cell r="J28">
            <v>49.32</v>
          </cell>
          <cell r="K28">
            <v>23.8</v>
          </cell>
        </row>
        <row r="29">
          <cell r="B29">
            <v>25.012500000000003</v>
          </cell>
          <cell r="C29">
            <v>32.799999999999997</v>
          </cell>
          <cell r="D29">
            <v>20.3</v>
          </cell>
          <cell r="E29">
            <v>100</v>
          </cell>
          <cell r="F29">
            <v>100</v>
          </cell>
          <cell r="G29">
            <v>55</v>
          </cell>
          <cell r="H29">
            <v>15.48</v>
          </cell>
          <cell r="I29" t="str">
            <v>NE</v>
          </cell>
          <cell r="J29">
            <v>36</v>
          </cell>
          <cell r="K29">
            <v>3.8000000000000003</v>
          </cell>
        </row>
        <row r="30">
          <cell r="B30">
            <v>28.625</v>
          </cell>
          <cell r="C30">
            <v>34.700000000000003</v>
          </cell>
          <cell r="D30">
            <v>24</v>
          </cell>
          <cell r="E30">
            <v>100</v>
          </cell>
          <cell r="F30">
            <v>100</v>
          </cell>
          <cell r="G30">
            <v>41</v>
          </cell>
          <cell r="H30">
            <v>19.8</v>
          </cell>
          <cell r="I30" t="str">
            <v>N</v>
          </cell>
          <cell r="J30">
            <v>38.159999999999997</v>
          </cell>
          <cell r="K30">
            <v>0</v>
          </cell>
        </row>
        <row r="31">
          <cell r="B31">
            <v>24.362500000000001</v>
          </cell>
          <cell r="C31">
            <v>30.8</v>
          </cell>
          <cell r="D31">
            <v>21</v>
          </cell>
          <cell r="E31">
            <v>100</v>
          </cell>
          <cell r="F31">
            <v>100</v>
          </cell>
          <cell r="G31">
            <v>64</v>
          </cell>
          <cell r="H31">
            <v>13.32</v>
          </cell>
          <cell r="I31" t="str">
            <v>N</v>
          </cell>
          <cell r="J31">
            <v>41.04</v>
          </cell>
          <cell r="K31">
            <v>34.600000000000016</v>
          </cell>
        </row>
        <row r="32">
          <cell r="B32">
            <v>26.595833333333331</v>
          </cell>
          <cell r="C32">
            <v>33.4</v>
          </cell>
          <cell r="D32">
            <v>21.8</v>
          </cell>
          <cell r="E32">
            <v>100</v>
          </cell>
          <cell r="F32">
            <v>100</v>
          </cell>
          <cell r="G32">
            <v>51</v>
          </cell>
          <cell r="H32">
            <v>15.120000000000001</v>
          </cell>
          <cell r="I32" t="str">
            <v>NE</v>
          </cell>
          <cell r="J32">
            <v>39.24</v>
          </cell>
          <cell r="K32">
            <v>1.5999999999999999</v>
          </cell>
        </row>
        <row r="33">
          <cell r="B33">
            <v>29.183333333333337</v>
          </cell>
          <cell r="C33">
            <v>35.5</v>
          </cell>
          <cell r="D33">
            <v>23.8</v>
          </cell>
          <cell r="E33">
            <v>93</v>
          </cell>
          <cell r="F33">
            <v>96</v>
          </cell>
          <cell r="G33">
            <v>39</v>
          </cell>
          <cell r="H33">
            <v>19.8</v>
          </cell>
          <cell r="I33" t="str">
            <v>NE</v>
          </cell>
          <cell r="J33">
            <v>39.6</v>
          </cell>
          <cell r="K33">
            <v>0.8</v>
          </cell>
        </row>
        <row r="34">
          <cell r="B34">
            <v>29.654166666666665</v>
          </cell>
          <cell r="C34">
            <v>36.299999999999997</v>
          </cell>
          <cell r="D34">
            <v>24</v>
          </cell>
          <cell r="E34">
            <v>84</v>
          </cell>
          <cell r="F34">
            <v>84</v>
          </cell>
          <cell r="G34">
            <v>30</v>
          </cell>
          <cell r="H34">
            <v>18.36</v>
          </cell>
          <cell r="I34" t="str">
            <v>NE</v>
          </cell>
          <cell r="J34">
            <v>41.4</v>
          </cell>
          <cell r="K34">
            <v>0.60000000000000009</v>
          </cell>
        </row>
        <row r="35">
          <cell r="I35" t="str">
            <v>NE</v>
          </cell>
        </row>
      </sheetData>
      <sheetData sheetId="9">
        <row r="5">
          <cell r="B5">
            <v>28.654166666666669</v>
          </cell>
        </row>
      </sheetData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26.337500000000002</v>
          </cell>
          <cell r="C5">
            <v>33.799999999999997</v>
          </cell>
          <cell r="D5">
            <v>20.100000000000001</v>
          </cell>
          <cell r="E5">
            <v>60.333333333333336</v>
          </cell>
          <cell r="F5">
            <v>83</v>
          </cell>
          <cell r="G5">
            <v>35</v>
          </cell>
          <cell r="H5">
            <v>19.440000000000001</v>
          </cell>
          <cell r="I5" t="str">
            <v>L</v>
          </cell>
          <cell r="J5">
            <v>36.72</v>
          </cell>
          <cell r="K5">
            <v>0</v>
          </cell>
        </row>
        <row r="6">
          <cell r="B6">
            <v>28.095833333333335</v>
          </cell>
          <cell r="C6">
            <v>34.4</v>
          </cell>
          <cell r="D6">
            <v>24</v>
          </cell>
          <cell r="E6">
            <v>53.5</v>
          </cell>
          <cell r="F6">
            <v>66</v>
          </cell>
          <cell r="G6">
            <v>33</v>
          </cell>
          <cell r="H6">
            <v>21.96</v>
          </cell>
          <cell r="I6" t="str">
            <v>L</v>
          </cell>
          <cell r="J6">
            <v>44.28</v>
          </cell>
          <cell r="K6">
            <v>0</v>
          </cell>
        </row>
        <row r="7">
          <cell r="B7">
            <v>28.170833333333334</v>
          </cell>
          <cell r="C7">
            <v>35.1</v>
          </cell>
          <cell r="D7">
            <v>22.1</v>
          </cell>
          <cell r="E7">
            <v>55.958333333333336</v>
          </cell>
          <cell r="F7">
            <v>79</v>
          </cell>
          <cell r="G7">
            <v>31</v>
          </cell>
          <cell r="H7">
            <v>27</v>
          </cell>
          <cell r="I7" t="str">
            <v>L</v>
          </cell>
          <cell r="J7">
            <v>41.04</v>
          </cell>
          <cell r="K7">
            <v>0</v>
          </cell>
        </row>
        <row r="8">
          <cell r="B8">
            <v>25.229166666666668</v>
          </cell>
          <cell r="C8">
            <v>31.6</v>
          </cell>
          <cell r="D8">
            <v>18.7</v>
          </cell>
          <cell r="E8">
            <v>60.5</v>
          </cell>
          <cell r="F8">
            <v>80</v>
          </cell>
          <cell r="G8">
            <v>36</v>
          </cell>
          <cell r="H8">
            <v>24.12</v>
          </cell>
          <cell r="I8" t="str">
            <v>L</v>
          </cell>
          <cell r="J8">
            <v>43.56</v>
          </cell>
          <cell r="K8">
            <v>2.4</v>
          </cell>
        </row>
        <row r="9">
          <cell r="B9">
            <v>24.141666666666666</v>
          </cell>
          <cell r="C9">
            <v>31.9</v>
          </cell>
          <cell r="D9">
            <v>18.8</v>
          </cell>
          <cell r="E9">
            <v>57.833333333333336</v>
          </cell>
          <cell r="F9">
            <v>86</v>
          </cell>
          <cell r="G9">
            <v>36</v>
          </cell>
          <cell r="H9">
            <v>31.680000000000003</v>
          </cell>
          <cell r="I9" t="str">
            <v>L</v>
          </cell>
          <cell r="J9">
            <v>54.36</v>
          </cell>
          <cell r="K9">
            <v>4</v>
          </cell>
        </row>
        <row r="10">
          <cell r="B10">
            <v>27.150000000000006</v>
          </cell>
          <cell r="C10">
            <v>34.299999999999997</v>
          </cell>
          <cell r="D10">
            <v>21.5</v>
          </cell>
          <cell r="E10">
            <v>44.208333333333336</v>
          </cell>
          <cell r="F10">
            <v>62</v>
          </cell>
          <cell r="G10">
            <v>30</v>
          </cell>
          <cell r="H10">
            <v>27</v>
          </cell>
          <cell r="I10" t="str">
            <v>L</v>
          </cell>
          <cell r="J10">
            <v>54.72</v>
          </cell>
          <cell r="K10">
            <v>0</v>
          </cell>
        </row>
        <row r="11">
          <cell r="B11">
            <v>22.783333333333335</v>
          </cell>
          <cell r="C11">
            <v>26.2</v>
          </cell>
          <cell r="D11">
            <v>20</v>
          </cell>
          <cell r="E11">
            <v>73.541666666666671</v>
          </cell>
          <cell r="F11">
            <v>93</v>
          </cell>
          <cell r="G11">
            <v>47</v>
          </cell>
          <cell r="H11">
            <v>20.88</v>
          </cell>
          <cell r="I11" t="str">
            <v>L</v>
          </cell>
          <cell r="J11">
            <v>42.84</v>
          </cell>
          <cell r="K11">
            <v>6</v>
          </cell>
        </row>
        <row r="12">
          <cell r="B12">
            <v>24.566666666666674</v>
          </cell>
          <cell r="C12">
            <v>32.5</v>
          </cell>
          <cell r="D12">
            <v>18.600000000000001</v>
          </cell>
          <cell r="E12">
            <v>60.208333333333336</v>
          </cell>
          <cell r="F12">
            <v>90</v>
          </cell>
          <cell r="G12">
            <v>31</v>
          </cell>
          <cell r="H12">
            <v>29.52</v>
          </cell>
          <cell r="I12" t="str">
            <v>L</v>
          </cell>
          <cell r="J12">
            <v>52.2</v>
          </cell>
          <cell r="K12">
            <v>0.2</v>
          </cell>
        </row>
        <row r="13">
          <cell r="B13">
            <v>26.983333333333334</v>
          </cell>
          <cell r="C13">
            <v>33.9</v>
          </cell>
          <cell r="D13">
            <v>22</v>
          </cell>
          <cell r="E13">
            <v>39.375</v>
          </cell>
          <cell r="F13">
            <v>65</v>
          </cell>
          <cell r="G13">
            <v>21</v>
          </cell>
          <cell r="H13">
            <v>22.32</v>
          </cell>
          <cell r="I13" t="str">
            <v>L</v>
          </cell>
          <cell r="J13">
            <v>39.6</v>
          </cell>
          <cell r="K13">
            <v>0</v>
          </cell>
        </row>
        <row r="14">
          <cell r="B14">
            <v>26.95</v>
          </cell>
          <cell r="C14">
            <v>34.1</v>
          </cell>
          <cell r="D14">
            <v>21.3</v>
          </cell>
          <cell r="E14">
            <v>35.875</v>
          </cell>
          <cell r="F14">
            <v>51</v>
          </cell>
          <cell r="G14">
            <v>20</v>
          </cell>
          <cell r="H14">
            <v>22.68</v>
          </cell>
          <cell r="I14" t="str">
            <v>L</v>
          </cell>
          <cell r="J14">
            <v>46.080000000000005</v>
          </cell>
          <cell r="K14">
            <v>0</v>
          </cell>
        </row>
        <row r="15">
          <cell r="B15">
            <v>27.462499999999995</v>
          </cell>
          <cell r="C15">
            <v>35</v>
          </cell>
          <cell r="D15">
            <v>19.2</v>
          </cell>
          <cell r="E15">
            <v>42</v>
          </cell>
          <cell r="F15">
            <v>70</v>
          </cell>
          <cell r="G15">
            <v>20</v>
          </cell>
          <cell r="H15">
            <v>15.840000000000002</v>
          </cell>
          <cell r="I15" t="str">
            <v>L</v>
          </cell>
          <cell r="J15">
            <v>43.56</v>
          </cell>
          <cell r="K15">
            <v>0</v>
          </cell>
        </row>
        <row r="16">
          <cell r="B16">
            <v>27.383333333333329</v>
          </cell>
          <cell r="C16">
            <v>36.299999999999997</v>
          </cell>
          <cell r="D16">
            <v>19.100000000000001</v>
          </cell>
          <cell r="E16">
            <v>49.916666666666664</v>
          </cell>
          <cell r="F16">
            <v>88</v>
          </cell>
          <cell r="G16">
            <v>17</v>
          </cell>
          <cell r="H16">
            <v>21.96</v>
          </cell>
          <cell r="I16" t="str">
            <v>L</v>
          </cell>
          <cell r="J16">
            <v>37.440000000000005</v>
          </cell>
          <cell r="K16">
            <v>0</v>
          </cell>
        </row>
        <row r="17">
          <cell r="B17">
            <v>28.329166666666676</v>
          </cell>
          <cell r="C17">
            <v>35.799999999999997</v>
          </cell>
          <cell r="D17">
            <v>22.4</v>
          </cell>
          <cell r="E17">
            <v>28.208333333333332</v>
          </cell>
          <cell r="F17">
            <v>53</v>
          </cell>
          <cell r="G17">
            <v>14</v>
          </cell>
          <cell r="H17">
            <v>22.32</v>
          </cell>
          <cell r="I17" t="str">
            <v>L</v>
          </cell>
          <cell r="J17">
            <v>37.440000000000005</v>
          </cell>
          <cell r="K17">
            <v>0</v>
          </cell>
        </row>
        <row r="18">
          <cell r="B18">
            <v>29.133333333333336</v>
          </cell>
          <cell r="C18">
            <v>36.299999999999997</v>
          </cell>
          <cell r="D18">
            <v>23.1</v>
          </cell>
          <cell r="E18">
            <v>24.916666666666668</v>
          </cell>
          <cell r="F18">
            <v>39</v>
          </cell>
          <cell r="G18">
            <v>15</v>
          </cell>
          <cell r="H18">
            <v>21.240000000000002</v>
          </cell>
          <cell r="I18" t="str">
            <v>L</v>
          </cell>
          <cell r="J18">
            <v>34.92</v>
          </cell>
          <cell r="K18">
            <v>0</v>
          </cell>
        </row>
        <row r="19">
          <cell r="B19">
            <v>23.479166666666668</v>
          </cell>
          <cell r="C19">
            <v>27.6</v>
          </cell>
          <cell r="D19">
            <v>20.5</v>
          </cell>
          <cell r="E19">
            <v>65.708333333333329</v>
          </cell>
          <cell r="F19">
            <v>85</v>
          </cell>
          <cell r="G19">
            <v>32</v>
          </cell>
          <cell r="H19">
            <v>19.440000000000001</v>
          </cell>
          <cell r="I19" t="str">
            <v>L</v>
          </cell>
          <cell r="J19">
            <v>43.56</v>
          </cell>
          <cell r="K19">
            <v>1.4</v>
          </cell>
        </row>
        <row r="20">
          <cell r="B20">
            <v>22.279166666666669</v>
          </cell>
          <cell r="C20">
            <v>30.2</v>
          </cell>
          <cell r="D20">
            <v>15.8</v>
          </cell>
          <cell r="E20">
            <v>61.041666666666664</v>
          </cell>
          <cell r="F20">
            <v>81</v>
          </cell>
          <cell r="G20">
            <v>39</v>
          </cell>
          <cell r="H20">
            <v>19.079999999999998</v>
          </cell>
          <cell r="I20" t="str">
            <v>L</v>
          </cell>
          <cell r="J20">
            <v>33.840000000000003</v>
          </cell>
          <cell r="K20">
            <v>0</v>
          </cell>
        </row>
        <row r="21">
          <cell r="B21">
            <v>26.562500000000004</v>
          </cell>
          <cell r="C21">
            <v>34.799999999999997</v>
          </cell>
          <cell r="D21">
            <v>20.5</v>
          </cell>
          <cell r="E21">
            <v>47.833333333333336</v>
          </cell>
          <cell r="F21">
            <v>68</v>
          </cell>
          <cell r="G21">
            <v>27</v>
          </cell>
          <cell r="H21">
            <v>21.240000000000002</v>
          </cell>
          <cell r="I21" t="str">
            <v>L</v>
          </cell>
          <cell r="J21">
            <v>33.119999999999997</v>
          </cell>
          <cell r="K21">
            <v>0</v>
          </cell>
        </row>
        <row r="22">
          <cell r="B22">
            <v>28.687499999999996</v>
          </cell>
          <cell r="C22">
            <v>35.700000000000003</v>
          </cell>
          <cell r="D22">
            <v>22.5</v>
          </cell>
          <cell r="E22">
            <v>43.958333333333336</v>
          </cell>
          <cell r="F22">
            <v>69</v>
          </cell>
          <cell r="G22">
            <v>27</v>
          </cell>
          <cell r="H22">
            <v>24.48</v>
          </cell>
          <cell r="I22" t="str">
            <v>L</v>
          </cell>
          <cell r="J22">
            <v>41.04</v>
          </cell>
          <cell r="K22">
            <v>0</v>
          </cell>
        </row>
        <row r="23">
          <cell r="B23">
            <v>27.587500000000006</v>
          </cell>
          <cell r="C23">
            <v>34.5</v>
          </cell>
          <cell r="D23">
            <v>22</v>
          </cell>
          <cell r="E23">
            <v>54.5</v>
          </cell>
          <cell r="F23">
            <v>74</v>
          </cell>
          <cell r="G23">
            <v>34</v>
          </cell>
          <cell r="H23">
            <v>20.88</v>
          </cell>
          <cell r="I23" t="str">
            <v>L</v>
          </cell>
          <cell r="J23">
            <v>71.28</v>
          </cell>
          <cell r="K23">
            <v>2.4</v>
          </cell>
        </row>
        <row r="24">
          <cell r="B24">
            <v>21.837500000000002</v>
          </cell>
          <cell r="C24">
            <v>25.4</v>
          </cell>
          <cell r="D24">
            <v>20.100000000000001</v>
          </cell>
          <cell r="E24">
            <v>86</v>
          </cell>
          <cell r="F24">
            <v>94</v>
          </cell>
          <cell r="G24">
            <v>65</v>
          </cell>
          <cell r="H24">
            <v>17.28</v>
          </cell>
          <cell r="I24" t="str">
            <v>L</v>
          </cell>
          <cell r="J24">
            <v>40.32</v>
          </cell>
          <cell r="K24">
            <v>21.2</v>
          </cell>
        </row>
        <row r="25">
          <cell r="B25">
            <v>21.383333333333336</v>
          </cell>
          <cell r="C25">
            <v>28.3</v>
          </cell>
          <cell r="D25">
            <v>15.7</v>
          </cell>
          <cell r="E25">
            <v>69.416666666666671</v>
          </cell>
          <cell r="F25">
            <v>95</v>
          </cell>
          <cell r="G25">
            <v>27</v>
          </cell>
          <cell r="H25">
            <v>20.88</v>
          </cell>
          <cell r="I25" t="str">
            <v>L</v>
          </cell>
          <cell r="J25">
            <v>34.200000000000003</v>
          </cell>
          <cell r="K25">
            <v>0.2</v>
          </cell>
        </row>
        <row r="26">
          <cell r="B26">
            <v>22.495833333333337</v>
          </cell>
          <cell r="C26">
            <v>31.4</v>
          </cell>
          <cell r="D26">
            <v>13.7</v>
          </cell>
          <cell r="E26">
            <v>48.666666666666664</v>
          </cell>
          <cell r="F26">
            <v>74</v>
          </cell>
          <cell r="G26">
            <v>25</v>
          </cell>
          <cell r="H26">
            <v>19.8</v>
          </cell>
          <cell r="I26" t="str">
            <v>L</v>
          </cell>
          <cell r="J26">
            <v>30.6</v>
          </cell>
          <cell r="K26">
            <v>0</v>
          </cell>
        </row>
        <row r="27">
          <cell r="B27">
            <v>26.675000000000008</v>
          </cell>
          <cell r="C27">
            <v>34.200000000000003</v>
          </cell>
          <cell r="D27">
            <v>20.7</v>
          </cell>
          <cell r="E27">
            <v>46.333333333333336</v>
          </cell>
          <cell r="F27">
            <v>63</v>
          </cell>
          <cell r="G27">
            <v>31</v>
          </cell>
          <cell r="H27">
            <v>26.28</v>
          </cell>
          <cell r="I27" t="str">
            <v>L</v>
          </cell>
          <cell r="J27">
            <v>43.2</v>
          </cell>
          <cell r="K27">
            <v>0</v>
          </cell>
        </row>
        <row r="28">
          <cell r="B28">
            <v>24.783333333333335</v>
          </cell>
          <cell r="C28">
            <v>30.4</v>
          </cell>
          <cell r="D28">
            <v>20.9</v>
          </cell>
          <cell r="E28">
            <v>68.916666666666671</v>
          </cell>
          <cell r="F28">
            <v>94</v>
          </cell>
          <cell r="G28">
            <v>49</v>
          </cell>
          <cell r="H28">
            <v>20.16</v>
          </cell>
          <cell r="I28" t="str">
            <v>L</v>
          </cell>
          <cell r="J28">
            <v>39.96</v>
          </cell>
          <cell r="K28">
            <v>14.399999999999999</v>
          </cell>
        </row>
        <row r="29">
          <cell r="B29">
            <v>24.05</v>
          </cell>
          <cell r="C29">
            <v>30.1</v>
          </cell>
          <cell r="D29">
            <v>20.100000000000001</v>
          </cell>
          <cell r="E29">
            <v>76.166666666666671</v>
          </cell>
          <cell r="F29">
            <v>94</v>
          </cell>
          <cell r="G29">
            <v>54</v>
          </cell>
          <cell r="H29">
            <v>26.64</v>
          </cell>
          <cell r="I29" t="str">
            <v>L</v>
          </cell>
          <cell r="J29">
            <v>46.080000000000005</v>
          </cell>
          <cell r="K29">
            <v>2.2000000000000002</v>
          </cell>
        </row>
        <row r="30">
          <cell r="B30">
            <v>26.966666666666665</v>
          </cell>
          <cell r="C30">
            <v>32.5</v>
          </cell>
          <cell r="D30">
            <v>22.9</v>
          </cell>
          <cell r="E30">
            <v>63.166666666666664</v>
          </cell>
          <cell r="F30">
            <v>79</v>
          </cell>
          <cell r="G30">
            <v>41</v>
          </cell>
          <cell r="H30">
            <v>21.6</v>
          </cell>
          <cell r="I30" t="str">
            <v>L</v>
          </cell>
          <cell r="J30">
            <v>46.080000000000005</v>
          </cell>
          <cell r="K30">
            <v>0</v>
          </cell>
        </row>
        <row r="31">
          <cell r="B31">
            <v>21.854166666666671</v>
          </cell>
          <cell r="C31">
            <v>26.9</v>
          </cell>
          <cell r="D31">
            <v>19.7</v>
          </cell>
          <cell r="E31">
            <v>82.875</v>
          </cell>
          <cell r="F31">
            <v>93</v>
          </cell>
          <cell r="G31">
            <v>63</v>
          </cell>
          <cell r="H31">
            <v>28.44</v>
          </cell>
          <cell r="I31" t="str">
            <v>L</v>
          </cell>
          <cell r="J31">
            <v>43.56</v>
          </cell>
          <cell r="K31">
            <v>11.399999999999999</v>
          </cell>
        </row>
        <row r="32">
          <cell r="B32">
            <v>25.870833333333337</v>
          </cell>
          <cell r="C32">
            <v>32.4</v>
          </cell>
          <cell r="D32">
            <v>21.7</v>
          </cell>
          <cell r="E32">
            <v>61.958333333333336</v>
          </cell>
          <cell r="F32">
            <v>82</v>
          </cell>
          <cell r="G32">
            <v>43</v>
          </cell>
          <cell r="H32">
            <v>25.92</v>
          </cell>
          <cell r="I32" t="str">
            <v>L</v>
          </cell>
          <cell r="J32">
            <v>42.480000000000004</v>
          </cell>
          <cell r="K32">
            <v>0</v>
          </cell>
        </row>
        <row r="33">
          <cell r="B33">
            <v>28.045833333333338</v>
          </cell>
          <cell r="C33">
            <v>34.200000000000003</v>
          </cell>
          <cell r="D33">
            <v>23.6</v>
          </cell>
          <cell r="E33">
            <v>59.625</v>
          </cell>
          <cell r="F33">
            <v>76</v>
          </cell>
          <cell r="G33">
            <v>38</v>
          </cell>
          <cell r="H33">
            <v>20.16</v>
          </cell>
          <cell r="I33" t="str">
            <v>L</v>
          </cell>
          <cell r="J33">
            <v>44.28</v>
          </cell>
          <cell r="K33">
            <v>0</v>
          </cell>
        </row>
        <row r="34">
          <cell r="B34">
            <v>28.224999999999994</v>
          </cell>
          <cell r="C34">
            <v>34.4</v>
          </cell>
          <cell r="D34">
            <v>22.9</v>
          </cell>
          <cell r="E34">
            <v>57.25</v>
          </cell>
          <cell r="F34">
            <v>80</v>
          </cell>
          <cell r="G34">
            <v>34</v>
          </cell>
          <cell r="H34">
            <v>23.759999999999998</v>
          </cell>
          <cell r="I34" t="str">
            <v>L</v>
          </cell>
          <cell r="J34">
            <v>42.12</v>
          </cell>
          <cell r="K34">
            <v>0</v>
          </cell>
        </row>
        <row r="35">
          <cell r="I35" t="str">
            <v>L</v>
          </cell>
        </row>
      </sheetData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26.454166666666669</v>
          </cell>
          <cell r="C5">
            <v>35.5</v>
          </cell>
          <cell r="D5">
            <v>18.7</v>
          </cell>
          <cell r="E5">
            <v>49.916666666666664</v>
          </cell>
          <cell r="F5">
            <v>78</v>
          </cell>
          <cell r="G5">
            <v>26</v>
          </cell>
          <cell r="H5">
            <v>9</v>
          </cell>
          <cell r="I5" t="str">
            <v>L</v>
          </cell>
          <cell r="J5">
            <v>26.28</v>
          </cell>
          <cell r="K5">
            <v>0</v>
          </cell>
        </row>
        <row r="6">
          <cell r="B6">
            <v>25.579166666666676</v>
          </cell>
          <cell r="C6">
            <v>35.5</v>
          </cell>
          <cell r="D6">
            <v>18.5</v>
          </cell>
          <cell r="E6">
            <v>63.916666666666664</v>
          </cell>
          <cell r="F6">
            <v>89</v>
          </cell>
          <cell r="G6">
            <v>30</v>
          </cell>
          <cell r="H6">
            <v>14.76</v>
          </cell>
          <cell r="I6" t="str">
            <v>NO</v>
          </cell>
          <cell r="J6">
            <v>47.519999999999996</v>
          </cell>
          <cell r="K6">
            <v>0.8</v>
          </cell>
        </row>
        <row r="7">
          <cell r="B7">
            <v>22.412500000000005</v>
          </cell>
          <cell r="C7">
            <v>26.7</v>
          </cell>
          <cell r="D7">
            <v>19</v>
          </cell>
          <cell r="E7">
            <v>76.666666666666671</v>
          </cell>
          <cell r="F7">
            <v>91</v>
          </cell>
          <cell r="G7">
            <v>58</v>
          </cell>
          <cell r="H7">
            <v>21.96</v>
          </cell>
          <cell r="I7" t="str">
            <v>L</v>
          </cell>
          <cell r="J7">
            <v>42.480000000000004</v>
          </cell>
          <cell r="K7">
            <v>1</v>
          </cell>
        </row>
        <row r="8">
          <cell r="B8">
            <v>24.541666666666661</v>
          </cell>
          <cell r="C8">
            <v>32.200000000000003</v>
          </cell>
          <cell r="D8">
            <v>19.2</v>
          </cell>
          <cell r="E8">
            <v>69.916666666666671</v>
          </cell>
          <cell r="F8">
            <v>93</v>
          </cell>
          <cell r="G8">
            <v>39</v>
          </cell>
          <cell r="H8">
            <v>18.36</v>
          </cell>
          <cell r="I8" t="str">
            <v>L</v>
          </cell>
          <cell r="J8">
            <v>34.200000000000003</v>
          </cell>
          <cell r="K8">
            <v>0</v>
          </cell>
        </row>
        <row r="9">
          <cell r="B9">
            <v>24.404166666666669</v>
          </cell>
          <cell r="C9">
            <v>32</v>
          </cell>
          <cell r="D9">
            <v>16.7</v>
          </cell>
          <cell r="E9">
            <v>49.333333333333336</v>
          </cell>
          <cell r="F9">
            <v>71</v>
          </cell>
          <cell r="G9">
            <v>28</v>
          </cell>
          <cell r="H9">
            <v>15.48</v>
          </cell>
          <cell r="I9" t="str">
            <v>L</v>
          </cell>
          <cell r="J9">
            <v>28.44</v>
          </cell>
          <cell r="K9">
            <v>0</v>
          </cell>
        </row>
        <row r="10">
          <cell r="B10">
            <v>26.175000000000001</v>
          </cell>
          <cell r="C10">
            <v>34.200000000000003</v>
          </cell>
          <cell r="D10">
            <v>18.8</v>
          </cell>
          <cell r="E10">
            <v>47.708333333333336</v>
          </cell>
          <cell r="F10">
            <v>71</v>
          </cell>
          <cell r="G10">
            <v>28</v>
          </cell>
          <cell r="H10">
            <v>18.720000000000002</v>
          </cell>
          <cell r="I10" t="str">
            <v>L</v>
          </cell>
          <cell r="J10">
            <v>46.440000000000005</v>
          </cell>
          <cell r="K10">
            <v>0</v>
          </cell>
        </row>
        <row r="11">
          <cell r="B11">
            <v>25.858333333333338</v>
          </cell>
          <cell r="C11">
            <v>32</v>
          </cell>
          <cell r="D11">
            <v>20.6</v>
          </cell>
          <cell r="E11">
            <v>55.375</v>
          </cell>
          <cell r="F11">
            <v>90</v>
          </cell>
          <cell r="G11">
            <v>32</v>
          </cell>
          <cell r="H11">
            <v>16.2</v>
          </cell>
          <cell r="I11" t="str">
            <v>L</v>
          </cell>
          <cell r="J11">
            <v>40.32</v>
          </cell>
          <cell r="K11">
            <v>1</v>
          </cell>
        </row>
        <row r="12">
          <cell r="B12">
            <v>25.025000000000002</v>
          </cell>
          <cell r="C12">
            <v>33</v>
          </cell>
          <cell r="D12">
            <v>18.399999999999999</v>
          </cell>
          <cell r="E12">
            <v>45.25</v>
          </cell>
          <cell r="F12">
            <v>74</v>
          </cell>
          <cell r="G12">
            <v>18</v>
          </cell>
          <cell r="H12">
            <v>12.6</v>
          </cell>
          <cell r="I12" t="str">
            <v>SE</v>
          </cell>
          <cell r="J12">
            <v>29.52</v>
          </cell>
          <cell r="K12">
            <v>0</v>
          </cell>
        </row>
        <row r="13">
          <cell r="B13">
            <v>24.516666666666662</v>
          </cell>
          <cell r="C13">
            <v>34.4</v>
          </cell>
          <cell r="D13">
            <v>14.8</v>
          </cell>
          <cell r="E13">
            <v>40.958333333333336</v>
          </cell>
          <cell r="F13">
            <v>71</v>
          </cell>
          <cell r="G13">
            <v>15</v>
          </cell>
          <cell r="H13">
            <v>18</v>
          </cell>
          <cell r="I13" t="str">
            <v>SO</v>
          </cell>
          <cell r="J13">
            <v>36.72</v>
          </cell>
          <cell r="K13">
            <v>0</v>
          </cell>
        </row>
        <row r="14">
          <cell r="B14">
            <v>25.529166666666669</v>
          </cell>
          <cell r="C14">
            <v>36.299999999999997</v>
          </cell>
          <cell r="D14">
            <v>15.1</v>
          </cell>
          <cell r="E14">
            <v>40.75</v>
          </cell>
          <cell r="F14">
            <v>73</v>
          </cell>
          <cell r="G14">
            <v>17</v>
          </cell>
          <cell r="H14">
            <v>12.6</v>
          </cell>
          <cell r="I14" t="str">
            <v>SO</v>
          </cell>
          <cell r="J14">
            <v>28.8</v>
          </cell>
          <cell r="K14">
            <v>0</v>
          </cell>
        </row>
        <row r="15">
          <cell r="B15">
            <v>26.887499999999992</v>
          </cell>
          <cell r="C15">
            <v>36.6</v>
          </cell>
          <cell r="D15">
            <v>19.5</v>
          </cell>
          <cell r="E15">
            <v>42.333333333333336</v>
          </cell>
          <cell r="F15">
            <v>69</v>
          </cell>
          <cell r="G15">
            <v>17</v>
          </cell>
          <cell r="H15">
            <v>9.3600000000000012</v>
          </cell>
          <cell r="I15" t="str">
            <v>SO</v>
          </cell>
          <cell r="J15">
            <v>25.56</v>
          </cell>
          <cell r="K15">
            <v>0</v>
          </cell>
        </row>
        <row r="16">
          <cell r="B16">
            <v>26.804166666666664</v>
          </cell>
          <cell r="C16">
            <v>36.299999999999997</v>
          </cell>
          <cell r="D16">
            <v>16.2</v>
          </cell>
          <cell r="E16">
            <v>41.041666666666664</v>
          </cell>
          <cell r="F16">
            <v>82</v>
          </cell>
          <cell r="G16">
            <v>13</v>
          </cell>
          <cell r="H16">
            <v>13.32</v>
          </cell>
          <cell r="I16" t="str">
            <v>O</v>
          </cell>
          <cell r="J16">
            <v>36.36</v>
          </cell>
          <cell r="K16">
            <v>0</v>
          </cell>
        </row>
        <row r="17">
          <cell r="B17">
            <v>25.575000000000003</v>
          </cell>
          <cell r="C17">
            <v>35.799999999999997</v>
          </cell>
          <cell r="D17">
            <v>14.5</v>
          </cell>
          <cell r="E17">
            <v>35.541666666666664</v>
          </cell>
          <cell r="F17">
            <v>74</v>
          </cell>
          <cell r="G17">
            <v>11</v>
          </cell>
          <cell r="H17">
            <v>15.48</v>
          </cell>
          <cell r="I17" t="str">
            <v>SO</v>
          </cell>
          <cell r="J17">
            <v>31.319999999999997</v>
          </cell>
          <cell r="K17">
            <v>0</v>
          </cell>
        </row>
        <row r="18">
          <cell r="B18">
            <v>26.533333333333331</v>
          </cell>
          <cell r="C18">
            <v>37.799999999999997</v>
          </cell>
          <cell r="D18">
            <v>14.8</v>
          </cell>
          <cell r="E18">
            <v>34.791666666666664</v>
          </cell>
          <cell r="F18">
            <v>67</v>
          </cell>
          <cell r="G18">
            <v>13</v>
          </cell>
          <cell r="H18">
            <v>11.520000000000001</v>
          </cell>
          <cell r="I18" t="str">
            <v>SO</v>
          </cell>
          <cell r="J18">
            <v>26.28</v>
          </cell>
          <cell r="K18">
            <v>0</v>
          </cell>
        </row>
        <row r="19">
          <cell r="B19">
            <v>25.895833333333332</v>
          </cell>
          <cell r="C19">
            <v>34</v>
          </cell>
          <cell r="D19">
            <v>17.899999999999999</v>
          </cell>
          <cell r="E19">
            <v>44.25</v>
          </cell>
          <cell r="F19">
            <v>73</v>
          </cell>
          <cell r="G19">
            <v>25</v>
          </cell>
          <cell r="H19">
            <v>14.4</v>
          </cell>
          <cell r="I19" t="str">
            <v>SE</v>
          </cell>
          <cell r="J19">
            <v>33.119999999999997</v>
          </cell>
          <cell r="K19">
            <v>0</v>
          </cell>
        </row>
        <row r="20">
          <cell r="B20">
            <v>24.495833333333334</v>
          </cell>
          <cell r="C20">
            <v>33.1</v>
          </cell>
          <cell r="D20">
            <v>16.8</v>
          </cell>
          <cell r="E20">
            <v>59.458333333333336</v>
          </cell>
          <cell r="F20">
            <v>88</v>
          </cell>
          <cell r="G20">
            <v>34</v>
          </cell>
          <cell r="H20">
            <v>8.2799999999999994</v>
          </cell>
          <cell r="I20" t="str">
            <v>O</v>
          </cell>
          <cell r="J20">
            <v>20.52</v>
          </cell>
          <cell r="K20">
            <v>0</v>
          </cell>
        </row>
        <row r="21">
          <cell r="B21">
            <v>26.541666666666668</v>
          </cell>
          <cell r="C21">
            <v>35.700000000000003</v>
          </cell>
          <cell r="D21">
            <v>18.7</v>
          </cell>
          <cell r="E21">
            <v>51.25</v>
          </cell>
          <cell r="F21">
            <v>81</v>
          </cell>
          <cell r="G21">
            <v>23</v>
          </cell>
          <cell r="H21">
            <v>16.2</v>
          </cell>
          <cell r="I21" t="str">
            <v>L</v>
          </cell>
          <cell r="J21">
            <v>26.64</v>
          </cell>
          <cell r="K21">
            <v>0</v>
          </cell>
        </row>
        <row r="22">
          <cell r="B22">
            <v>29.074999999999999</v>
          </cell>
          <cell r="C22">
            <v>38</v>
          </cell>
          <cell r="D22">
            <v>22</v>
          </cell>
          <cell r="E22">
            <v>39.166666666666664</v>
          </cell>
          <cell r="F22">
            <v>66</v>
          </cell>
          <cell r="G22">
            <v>17</v>
          </cell>
          <cell r="H22">
            <v>12.24</v>
          </cell>
          <cell r="I22" t="str">
            <v>L</v>
          </cell>
          <cell r="J22">
            <v>31.680000000000003</v>
          </cell>
          <cell r="K22">
            <v>0</v>
          </cell>
        </row>
        <row r="23">
          <cell r="B23">
            <v>28.779166666666665</v>
          </cell>
          <cell r="C23">
            <v>36.700000000000003</v>
          </cell>
          <cell r="D23">
            <v>21.9</v>
          </cell>
          <cell r="E23">
            <v>45.625</v>
          </cell>
          <cell r="F23">
            <v>68</v>
          </cell>
          <cell r="G23">
            <v>26</v>
          </cell>
          <cell r="H23">
            <v>19.8</v>
          </cell>
          <cell r="I23" t="str">
            <v>SO</v>
          </cell>
          <cell r="J23">
            <v>42.480000000000004</v>
          </cell>
          <cell r="K23">
            <v>0</v>
          </cell>
        </row>
        <row r="24">
          <cell r="B24">
            <v>22.716666666666669</v>
          </cell>
          <cell r="C24">
            <v>29.2</v>
          </cell>
          <cell r="D24">
            <v>19.8</v>
          </cell>
          <cell r="E24">
            <v>79.041666666666671</v>
          </cell>
          <cell r="F24">
            <v>93</v>
          </cell>
          <cell r="G24">
            <v>52</v>
          </cell>
          <cell r="H24">
            <v>16.559999999999999</v>
          </cell>
          <cell r="I24" t="str">
            <v>SE</v>
          </cell>
          <cell r="J24">
            <v>46.440000000000005</v>
          </cell>
          <cell r="K24">
            <v>4.4000000000000004</v>
          </cell>
        </row>
        <row r="25">
          <cell r="B25">
            <v>22.295833333333331</v>
          </cell>
          <cell r="C25">
            <v>27.1</v>
          </cell>
          <cell r="D25">
            <v>19.3</v>
          </cell>
          <cell r="E25">
            <v>78.458333333333329</v>
          </cell>
          <cell r="F25">
            <v>93</v>
          </cell>
          <cell r="G25">
            <v>54</v>
          </cell>
          <cell r="H25">
            <v>12.6</v>
          </cell>
          <cell r="I25" t="str">
            <v>O</v>
          </cell>
          <cell r="J25">
            <v>29.52</v>
          </cell>
          <cell r="K25">
            <v>19.600000000000001</v>
          </cell>
        </row>
        <row r="26">
          <cell r="B26">
            <v>23.595833333333335</v>
          </cell>
          <cell r="C26">
            <v>32</v>
          </cell>
          <cell r="D26">
            <v>15.9</v>
          </cell>
          <cell r="E26">
            <v>61.958333333333336</v>
          </cell>
          <cell r="F26">
            <v>91</v>
          </cell>
          <cell r="G26">
            <v>29</v>
          </cell>
          <cell r="H26">
            <v>18</v>
          </cell>
          <cell r="I26" t="str">
            <v>L</v>
          </cell>
          <cell r="J26">
            <v>32.76</v>
          </cell>
          <cell r="K26">
            <v>0</v>
          </cell>
        </row>
        <row r="27">
          <cell r="B27">
            <v>26.213043478260865</v>
          </cell>
          <cell r="C27">
            <v>35.700000000000003</v>
          </cell>
          <cell r="D27">
            <v>18.399999999999999</v>
          </cell>
          <cell r="E27">
            <v>50.391304347826086</v>
          </cell>
          <cell r="F27">
            <v>79</v>
          </cell>
          <cell r="G27">
            <v>27</v>
          </cell>
          <cell r="H27">
            <v>11.520000000000001</v>
          </cell>
          <cell r="I27" t="str">
            <v>L</v>
          </cell>
          <cell r="J27">
            <v>27.36</v>
          </cell>
          <cell r="K27">
            <v>0</v>
          </cell>
        </row>
        <row r="28">
          <cell r="B28">
            <v>24.92916666666666</v>
          </cell>
          <cell r="C28">
            <v>34.5</v>
          </cell>
          <cell r="D28">
            <v>20.3</v>
          </cell>
          <cell r="E28">
            <v>69.125</v>
          </cell>
          <cell r="F28">
            <v>91</v>
          </cell>
          <cell r="G28">
            <v>35</v>
          </cell>
          <cell r="H28">
            <v>25.92</v>
          </cell>
          <cell r="I28" t="str">
            <v>N</v>
          </cell>
          <cell r="J28">
            <v>56.16</v>
          </cell>
          <cell r="K28">
            <v>1.4</v>
          </cell>
        </row>
        <row r="29">
          <cell r="B29">
            <v>22.329166666666669</v>
          </cell>
          <cell r="C29">
            <v>26.5</v>
          </cell>
          <cell r="D29">
            <v>19.899999999999999</v>
          </cell>
          <cell r="E29">
            <v>84.916666666666671</v>
          </cell>
          <cell r="F29">
            <v>94</v>
          </cell>
          <cell r="G29">
            <v>64</v>
          </cell>
          <cell r="H29">
            <v>13.32</v>
          </cell>
          <cell r="I29" t="str">
            <v>L</v>
          </cell>
          <cell r="J29">
            <v>20.16</v>
          </cell>
          <cell r="K29">
            <v>15.399999999999999</v>
          </cell>
        </row>
        <row r="30">
          <cell r="B30">
            <v>25.704166666666662</v>
          </cell>
          <cell r="C30">
            <v>33.1</v>
          </cell>
          <cell r="D30">
            <v>20.399999999999999</v>
          </cell>
          <cell r="E30">
            <v>71.708333333333329</v>
          </cell>
          <cell r="F30">
            <v>94</v>
          </cell>
          <cell r="G30">
            <v>38</v>
          </cell>
          <cell r="H30">
            <v>13.68</v>
          </cell>
          <cell r="I30" t="str">
            <v>O</v>
          </cell>
          <cell r="J30">
            <v>44.28</v>
          </cell>
          <cell r="K30">
            <v>0.2</v>
          </cell>
        </row>
        <row r="31">
          <cell r="B31">
            <v>23.337500000000002</v>
          </cell>
          <cell r="C31">
            <v>32.700000000000003</v>
          </cell>
          <cell r="D31">
            <v>20.3</v>
          </cell>
          <cell r="E31">
            <v>78.125</v>
          </cell>
          <cell r="F31">
            <v>93</v>
          </cell>
          <cell r="G31">
            <v>44</v>
          </cell>
          <cell r="H31">
            <v>18</v>
          </cell>
          <cell r="I31" t="str">
            <v>L</v>
          </cell>
          <cell r="J31">
            <v>45.72</v>
          </cell>
          <cell r="K31">
            <v>0.2</v>
          </cell>
        </row>
        <row r="32">
          <cell r="B32">
            <v>24.095833333333331</v>
          </cell>
          <cell r="C32">
            <v>31.8</v>
          </cell>
          <cell r="D32">
            <v>18.8</v>
          </cell>
          <cell r="E32">
            <v>71.916666666666671</v>
          </cell>
          <cell r="F32">
            <v>93</v>
          </cell>
          <cell r="G32">
            <v>45</v>
          </cell>
          <cell r="H32">
            <v>9</v>
          </cell>
          <cell r="I32" t="str">
            <v>NE</v>
          </cell>
          <cell r="J32">
            <v>38.519999999999996</v>
          </cell>
          <cell r="K32">
            <v>0</v>
          </cell>
        </row>
        <row r="33">
          <cell r="B33">
            <v>26.683333333333337</v>
          </cell>
          <cell r="C33">
            <v>36.200000000000003</v>
          </cell>
          <cell r="D33">
            <v>20.9</v>
          </cell>
          <cell r="E33">
            <v>64.333333333333329</v>
          </cell>
          <cell r="F33">
            <v>89</v>
          </cell>
          <cell r="G33">
            <v>28</v>
          </cell>
          <cell r="H33">
            <v>23.759999999999998</v>
          </cell>
          <cell r="I33" t="str">
            <v>O</v>
          </cell>
          <cell r="J33">
            <v>51.84</v>
          </cell>
          <cell r="K33">
            <v>0</v>
          </cell>
        </row>
        <row r="34">
          <cell r="B34">
            <v>26.141666666666666</v>
          </cell>
          <cell r="C34">
            <v>33.4</v>
          </cell>
          <cell r="D34">
            <v>21.8</v>
          </cell>
          <cell r="E34">
            <v>69.041666666666671</v>
          </cell>
          <cell r="F34">
            <v>90</v>
          </cell>
          <cell r="G34">
            <v>40</v>
          </cell>
          <cell r="H34">
            <v>15.120000000000001</v>
          </cell>
          <cell r="I34" t="str">
            <v>L</v>
          </cell>
          <cell r="J34">
            <v>28.44</v>
          </cell>
          <cell r="K34">
            <v>1.8</v>
          </cell>
        </row>
        <row r="35">
          <cell r="I35" t="str">
            <v>L</v>
          </cell>
        </row>
      </sheetData>
      <sheetData sheetId="9">
        <row r="5">
          <cell r="B5">
            <v>26.849999999999994</v>
          </cell>
        </row>
      </sheetData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24.420833333333334</v>
          </cell>
          <cell r="C5">
            <v>33.6</v>
          </cell>
          <cell r="D5">
            <v>17.399999999999999</v>
          </cell>
          <cell r="E5">
            <v>56.625</v>
          </cell>
          <cell r="F5">
            <v>81</v>
          </cell>
          <cell r="G5">
            <v>27</v>
          </cell>
          <cell r="H5">
            <v>15.840000000000002</v>
          </cell>
          <cell r="I5" t="str">
            <v>O</v>
          </cell>
          <cell r="J5">
            <v>34.200000000000003</v>
          </cell>
          <cell r="K5">
            <v>0</v>
          </cell>
        </row>
        <row r="6">
          <cell r="B6">
            <v>24.858333333333331</v>
          </cell>
          <cell r="C6">
            <v>32.700000000000003</v>
          </cell>
          <cell r="D6">
            <v>19.2</v>
          </cell>
          <cell r="E6">
            <v>59.125</v>
          </cell>
          <cell r="F6">
            <v>79</v>
          </cell>
          <cell r="G6">
            <v>32</v>
          </cell>
          <cell r="H6">
            <v>24.48</v>
          </cell>
          <cell r="I6" t="str">
            <v>N</v>
          </cell>
          <cell r="J6">
            <v>48.96</v>
          </cell>
          <cell r="K6">
            <v>0</v>
          </cell>
        </row>
        <row r="7">
          <cell r="B7">
            <v>21.912499999999998</v>
          </cell>
          <cell r="C7">
            <v>28.8</v>
          </cell>
          <cell r="D7">
            <v>19.600000000000001</v>
          </cell>
          <cell r="E7">
            <v>74.291666666666671</v>
          </cell>
          <cell r="F7">
            <v>88</v>
          </cell>
          <cell r="G7">
            <v>51</v>
          </cell>
          <cell r="H7">
            <v>21.96</v>
          </cell>
          <cell r="I7" t="str">
            <v>L</v>
          </cell>
          <cell r="J7">
            <v>47.88</v>
          </cell>
          <cell r="K7">
            <v>0.2</v>
          </cell>
        </row>
        <row r="8">
          <cell r="B8">
            <v>23.166666666666668</v>
          </cell>
          <cell r="C8">
            <v>30</v>
          </cell>
          <cell r="D8">
            <v>18.5</v>
          </cell>
          <cell r="E8">
            <v>69.25</v>
          </cell>
          <cell r="F8">
            <v>90</v>
          </cell>
          <cell r="G8">
            <v>44</v>
          </cell>
          <cell r="H8">
            <v>21.96</v>
          </cell>
          <cell r="I8" t="str">
            <v>L</v>
          </cell>
          <cell r="J8">
            <v>37.080000000000005</v>
          </cell>
          <cell r="K8">
            <v>0</v>
          </cell>
        </row>
        <row r="9">
          <cell r="B9">
            <v>23.25</v>
          </cell>
          <cell r="C9">
            <v>30.9</v>
          </cell>
          <cell r="D9">
            <v>15.3</v>
          </cell>
          <cell r="E9">
            <v>54.208333333333336</v>
          </cell>
          <cell r="F9">
            <v>79</v>
          </cell>
          <cell r="G9">
            <v>30</v>
          </cell>
          <cell r="H9">
            <v>16.2</v>
          </cell>
          <cell r="I9" t="str">
            <v>L</v>
          </cell>
          <cell r="J9">
            <v>33.480000000000004</v>
          </cell>
          <cell r="K9">
            <v>0</v>
          </cell>
        </row>
        <row r="10">
          <cell r="B10">
            <v>24.770833333333339</v>
          </cell>
          <cell r="C10">
            <v>32.200000000000003</v>
          </cell>
          <cell r="D10">
            <v>18.5</v>
          </cell>
          <cell r="E10">
            <v>50.75</v>
          </cell>
          <cell r="F10">
            <v>71</v>
          </cell>
          <cell r="G10">
            <v>32</v>
          </cell>
          <cell r="H10">
            <v>21.240000000000002</v>
          </cell>
          <cell r="I10" t="str">
            <v>L</v>
          </cell>
          <cell r="J10">
            <v>42.84</v>
          </cell>
          <cell r="K10">
            <v>0</v>
          </cell>
        </row>
        <row r="11">
          <cell r="B11">
            <v>22.916666666666668</v>
          </cell>
          <cell r="C11">
            <v>30.3</v>
          </cell>
          <cell r="D11">
            <v>17.8</v>
          </cell>
          <cell r="E11">
            <v>74.416666666666671</v>
          </cell>
          <cell r="F11">
            <v>95</v>
          </cell>
          <cell r="G11">
            <v>37</v>
          </cell>
          <cell r="H11">
            <v>15.840000000000002</v>
          </cell>
          <cell r="I11" t="str">
            <v>S</v>
          </cell>
          <cell r="J11">
            <v>56.88</v>
          </cell>
          <cell r="K11">
            <v>19.200000000000003</v>
          </cell>
        </row>
        <row r="12">
          <cell r="B12">
            <v>22.712500000000002</v>
          </cell>
          <cell r="C12">
            <v>30.6</v>
          </cell>
          <cell r="D12">
            <v>17.100000000000001</v>
          </cell>
          <cell r="E12">
            <v>58.208333333333336</v>
          </cell>
          <cell r="F12">
            <v>93</v>
          </cell>
          <cell r="G12">
            <v>24</v>
          </cell>
          <cell r="H12">
            <v>18</v>
          </cell>
          <cell r="I12" t="str">
            <v>L</v>
          </cell>
          <cell r="J12">
            <v>34.200000000000003</v>
          </cell>
          <cell r="K12">
            <v>0</v>
          </cell>
        </row>
        <row r="13">
          <cell r="B13">
            <v>24.262499999999999</v>
          </cell>
          <cell r="C13">
            <v>31.6</v>
          </cell>
          <cell r="D13">
            <v>16.2</v>
          </cell>
          <cell r="E13">
            <v>36.75</v>
          </cell>
          <cell r="F13">
            <v>60</v>
          </cell>
          <cell r="G13">
            <v>17</v>
          </cell>
          <cell r="H13">
            <v>16.2</v>
          </cell>
          <cell r="I13" t="str">
            <v>L</v>
          </cell>
          <cell r="J13">
            <v>39.6</v>
          </cell>
          <cell r="K13">
            <v>0</v>
          </cell>
        </row>
        <row r="14">
          <cell r="B14">
            <v>24.783333333333331</v>
          </cell>
          <cell r="C14">
            <v>32.799999999999997</v>
          </cell>
          <cell r="D14">
            <v>18.100000000000001</v>
          </cell>
          <cell r="E14">
            <v>37.125</v>
          </cell>
          <cell r="F14">
            <v>53</v>
          </cell>
          <cell r="G14">
            <v>20</v>
          </cell>
          <cell r="H14">
            <v>19.079999999999998</v>
          </cell>
          <cell r="I14" t="str">
            <v>N</v>
          </cell>
          <cell r="J14">
            <v>51.12</v>
          </cell>
          <cell r="K14">
            <v>0</v>
          </cell>
        </row>
        <row r="15">
          <cell r="B15">
            <v>26.124999999999996</v>
          </cell>
          <cell r="C15">
            <v>33.299999999999997</v>
          </cell>
          <cell r="D15">
            <v>17.600000000000001</v>
          </cell>
          <cell r="E15">
            <v>34.583333333333336</v>
          </cell>
          <cell r="F15">
            <v>63</v>
          </cell>
          <cell r="G15">
            <v>18</v>
          </cell>
          <cell r="H15">
            <v>6.48</v>
          </cell>
          <cell r="I15" t="str">
            <v>L</v>
          </cell>
          <cell r="J15">
            <v>24.48</v>
          </cell>
          <cell r="K15">
            <v>0</v>
          </cell>
        </row>
        <row r="16">
          <cell r="B16">
            <v>26.866666666666671</v>
          </cell>
          <cell r="C16">
            <v>33.1</v>
          </cell>
          <cell r="D16">
            <v>21.1</v>
          </cell>
          <cell r="E16">
            <v>31.291666666666668</v>
          </cell>
          <cell r="F16">
            <v>55</v>
          </cell>
          <cell r="G16">
            <v>14</v>
          </cell>
          <cell r="H16">
            <v>21.6</v>
          </cell>
          <cell r="I16" t="str">
            <v>L</v>
          </cell>
          <cell r="J16">
            <v>41.76</v>
          </cell>
          <cell r="K16">
            <v>0</v>
          </cell>
        </row>
        <row r="17">
          <cell r="B17">
            <v>25.95</v>
          </cell>
          <cell r="C17">
            <v>32.299999999999997</v>
          </cell>
          <cell r="D17">
            <v>18.899999999999999</v>
          </cell>
          <cell r="E17">
            <v>25.541666666666668</v>
          </cell>
          <cell r="F17">
            <v>42</v>
          </cell>
          <cell r="G17">
            <v>15</v>
          </cell>
          <cell r="H17">
            <v>23.040000000000003</v>
          </cell>
          <cell r="I17" t="str">
            <v>L</v>
          </cell>
          <cell r="J17">
            <v>39.6</v>
          </cell>
          <cell r="K17">
            <v>0</v>
          </cell>
        </row>
        <row r="18">
          <cell r="B18">
            <v>27.4375</v>
          </cell>
          <cell r="C18">
            <v>35.200000000000003</v>
          </cell>
          <cell r="D18">
            <v>19.7</v>
          </cell>
          <cell r="E18">
            <v>24.875</v>
          </cell>
          <cell r="F18">
            <v>39</v>
          </cell>
          <cell r="G18">
            <v>14</v>
          </cell>
          <cell r="H18">
            <v>14.04</v>
          </cell>
          <cell r="I18" t="str">
            <v>L</v>
          </cell>
          <cell r="J18">
            <v>34.92</v>
          </cell>
          <cell r="K18">
            <v>0</v>
          </cell>
        </row>
        <row r="19">
          <cell r="B19">
            <v>24.399999999999995</v>
          </cell>
          <cell r="C19">
            <v>28.2</v>
          </cell>
          <cell r="D19">
            <v>20.7</v>
          </cell>
          <cell r="E19">
            <v>46.875</v>
          </cell>
          <cell r="F19">
            <v>63</v>
          </cell>
          <cell r="G19">
            <v>31</v>
          </cell>
          <cell r="H19">
            <v>22.32</v>
          </cell>
          <cell r="I19" t="str">
            <v>S</v>
          </cell>
          <cell r="J19">
            <v>50.76</v>
          </cell>
          <cell r="K19">
            <v>0</v>
          </cell>
        </row>
        <row r="20">
          <cell r="B20">
            <v>22.166666666666668</v>
          </cell>
          <cell r="C20">
            <v>29.3</v>
          </cell>
          <cell r="D20">
            <v>15.9</v>
          </cell>
          <cell r="E20">
            <v>67.083333333333329</v>
          </cell>
          <cell r="F20">
            <v>93</v>
          </cell>
          <cell r="G20">
            <v>42</v>
          </cell>
          <cell r="H20">
            <v>10.8</v>
          </cell>
          <cell r="I20" t="str">
            <v>S</v>
          </cell>
          <cell r="J20">
            <v>28.08</v>
          </cell>
          <cell r="K20">
            <v>0</v>
          </cell>
        </row>
        <row r="21">
          <cell r="B21">
            <v>25.695833333333329</v>
          </cell>
          <cell r="C21">
            <v>32.6</v>
          </cell>
          <cell r="D21">
            <v>19.8</v>
          </cell>
          <cell r="E21">
            <v>51.375</v>
          </cell>
          <cell r="F21">
            <v>73</v>
          </cell>
          <cell r="G21">
            <v>28</v>
          </cell>
          <cell r="H21">
            <v>19.440000000000001</v>
          </cell>
          <cell r="I21" t="str">
            <v>L</v>
          </cell>
          <cell r="J21">
            <v>37.080000000000005</v>
          </cell>
          <cell r="K21">
            <v>0</v>
          </cell>
        </row>
        <row r="22">
          <cell r="B22">
            <v>28.145833333333332</v>
          </cell>
          <cell r="C22">
            <v>35.4</v>
          </cell>
          <cell r="D22">
            <v>21.8</v>
          </cell>
          <cell r="E22">
            <v>39.125</v>
          </cell>
          <cell r="F22">
            <v>62</v>
          </cell>
          <cell r="G22">
            <v>20</v>
          </cell>
          <cell r="H22">
            <v>20.88</v>
          </cell>
          <cell r="I22" t="str">
            <v>L</v>
          </cell>
          <cell r="J22">
            <v>38.519999999999996</v>
          </cell>
          <cell r="K22">
            <v>0</v>
          </cell>
        </row>
        <row r="23">
          <cell r="B23">
            <v>26.587500000000002</v>
          </cell>
          <cell r="C23">
            <v>31.7</v>
          </cell>
          <cell r="D23">
            <v>21.9</v>
          </cell>
          <cell r="E23">
            <v>48.291666666666664</v>
          </cell>
          <cell r="F23">
            <v>63</v>
          </cell>
          <cell r="G23">
            <v>31</v>
          </cell>
          <cell r="H23">
            <v>24.48</v>
          </cell>
          <cell r="I23" t="str">
            <v>NO</v>
          </cell>
          <cell r="J23">
            <v>46.080000000000005</v>
          </cell>
          <cell r="K23">
            <v>0</v>
          </cell>
        </row>
        <row r="24">
          <cell r="B24">
            <v>21.483333333333331</v>
          </cell>
          <cell r="C24">
            <v>26.8</v>
          </cell>
          <cell r="D24">
            <v>18.5</v>
          </cell>
          <cell r="E24">
            <v>79.291666666666671</v>
          </cell>
          <cell r="F24">
            <v>95</v>
          </cell>
          <cell r="G24">
            <v>54</v>
          </cell>
          <cell r="H24">
            <v>24.840000000000003</v>
          </cell>
          <cell r="I24" t="str">
            <v>NE</v>
          </cell>
          <cell r="J24">
            <v>54</v>
          </cell>
          <cell r="K24">
            <v>26.200000000000003</v>
          </cell>
        </row>
        <row r="25">
          <cell r="B25">
            <v>20.058333333333334</v>
          </cell>
          <cell r="C25">
            <v>24.8</v>
          </cell>
          <cell r="D25">
            <v>17.2</v>
          </cell>
          <cell r="E25">
            <v>82.791666666666671</v>
          </cell>
          <cell r="F25">
            <v>96</v>
          </cell>
          <cell r="G25">
            <v>58</v>
          </cell>
          <cell r="H25">
            <v>10.44</v>
          </cell>
          <cell r="I25" t="str">
            <v>S</v>
          </cell>
          <cell r="J25">
            <v>24.12</v>
          </cell>
          <cell r="K25">
            <v>11.399999999999999</v>
          </cell>
        </row>
        <row r="26">
          <cell r="B26">
            <v>22.241666666666664</v>
          </cell>
          <cell r="C26">
            <v>30</v>
          </cell>
          <cell r="D26">
            <v>15.2</v>
          </cell>
          <cell r="E26">
            <v>57.125</v>
          </cell>
          <cell r="F26">
            <v>85</v>
          </cell>
          <cell r="G26">
            <v>33</v>
          </cell>
          <cell r="H26">
            <v>18.720000000000002</v>
          </cell>
          <cell r="I26" t="str">
            <v>L</v>
          </cell>
          <cell r="J26">
            <v>36</v>
          </cell>
          <cell r="K26">
            <v>0</v>
          </cell>
        </row>
        <row r="27">
          <cell r="B27">
            <v>24.629166666666666</v>
          </cell>
          <cell r="C27">
            <v>33.700000000000003</v>
          </cell>
          <cell r="D27">
            <v>18</v>
          </cell>
          <cell r="E27">
            <v>52.416666666666664</v>
          </cell>
          <cell r="F27">
            <v>73</v>
          </cell>
          <cell r="G27">
            <v>27</v>
          </cell>
          <cell r="H27">
            <v>12.24</v>
          </cell>
          <cell r="I27" t="str">
            <v>L</v>
          </cell>
          <cell r="J27">
            <v>33.840000000000003</v>
          </cell>
          <cell r="K27">
            <v>0</v>
          </cell>
        </row>
        <row r="28">
          <cell r="B28">
            <v>23.375</v>
          </cell>
          <cell r="C28">
            <v>31</v>
          </cell>
          <cell r="D28">
            <v>19</v>
          </cell>
          <cell r="E28">
            <v>67.166666666666671</v>
          </cell>
          <cell r="F28">
            <v>94</v>
          </cell>
          <cell r="G28">
            <v>42</v>
          </cell>
          <cell r="H28">
            <v>31.680000000000003</v>
          </cell>
          <cell r="I28" t="str">
            <v>N</v>
          </cell>
          <cell r="J28">
            <v>62.639999999999993</v>
          </cell>
          <cell r="K28">
            <v>0</v>
          </cell>
        </row>
        <row r="29">
          <cell r="B29">
            <v>21.079166666666669</v>
          </cell>
          <cell r="C29">
            <v>26.5</v>
          </cell>
          <cell r="D29">
            <v>18.600000000000001</v>
          </cell>
          <cell r="E29">
            <v>86.875</v>
          </cell>
          <cell r="F29">
            <v>97</v>
          </cell>
          <cell r="G29">
            <v>62</v>
          </cell>
          <cell r="H29">
            <v>15.120000000000001</v>
          </cell>
          <cell r="I29" t="str">
            <v>NE</v>
          </cell>
          <cell r="J29">
            <v>32.76</v>
          </cell>
          <cell r="K29">
            <v>0</v>
          </cell>
        </row>
        <row r="30">
          <cell r="B30">
            <v>24.304166666666664</v>
          </cell>
          <cell r="C30">
            <v>31.2</v>
          </cell>
          <cell r="D30">
            <v>19.899999999999999</v>
          </cell>
          <cell r="E30">
            <v>66.916666666666671</v>
          </cell>
          <cell r="F30">
            <v>85</v>
          </cell>
          <cell r="G30">
            <v>38</v>
          </cell>
          <cell r="H30">
            <v>23.400000000000002</v>
          </cell>
          <cell r="I30" t="str">
            <v>N</v>
          </cell>
          <cell r="J30">
            <v>40.680000000000007</v>
          </cell>
          <cell r="K30">
            <v>0</v>
          </cell>
        </row>
        <row r="31">
          <cell r="B31">
            <v>22.112500000000001</v>
          </cell>
          <cell r="C31">
            <v>30.3</v>
          </cell>
          <cell r="D31">
            <v>18.600000000000001</v>
          </cell>
          <cell r="E31">
            <v>80.458333333333329</v>
          </cell>
          <cell r="F31">
            <v>95</v>
          </cell>
          <cell r="G31">
            <v>43</v>
          </cell>
          <cell r="H31">
            <v>20.88</v>
          </cell>
          <cell r="I31" t="str">
            <v>L</v>
          </cell>
          <cell r="J31">
            <v>43.92</v>
          </cell>
          <cell r="K31">
            <v>0</v>
          </cell>
        </row>
        <row r="32">
          <cell r="B32">
            <v>22.1875</v>
          </cell>
          <cell r="C32">
            <v>30.8</v>
          </cell>
          <cell r="D32">
            <v>18.2</v>
          </cell>
          <cell r="E32">
            <v>77.791666666666671</v>
          </cell>
          <cell r="F32">
            <v>92</v>
          </cell>
          <cell r="G32">
            <v>41</v>
          </cell>
          <cell r="H32">
            <v>8.64</v>
          </cell>
          <cell r="I32" t="str">
            <v>NE</v>
          </cell>
          <cell r="J32">
            <v>47.519999999999996</v>
          </cell>
          <cell r="K32">
            <v>0.60000000000000009</v>
          </cell>
        </row>
        <row r="33">
          <cell r="B33">
            <v>24.466666666666665</v>
          </cell>
          <cell r="C33">
            <v>33</v>
          </cell>
          <cell r="D33">
            <v>20.5</v>
          </cell>
          <cell r="E33">
            <v>69.5</v>
          </cell>
          <cell r="F33">
            <v>87</v>
          </cell>
          <cell r="G33">
            <v>32</v>
          </cell>
          <cell r="H33">
            <v>19.079999999999998</v>
          </cell>
          <cell r="I33" t="str">
            <v>NO</v>
          </cell>
          <cell r="J33">
            <v>42.84</v>
          </cell>
          <cell r="K33">
            <v>1.2</v>
          </cell>
        </row>
        <row r="34">
          <cell r="B34">
            <v>24.241666666666664</v>
          </cell>
          <cell r="C34">
            <v>31.2</v>
          </cell>
          <cell r="D34">
            <v>20.3</v>
          </cell>
          <cell r="E34">
            <v>69.666666666666671</v>
          </cell>
          <cell r="F34">
            <v>89</v>
          </cell>
          <cell r="G34">
            <v>40</v>
          </cell>
          <cell r="H34">
            <v>21.96</v>
          </cell>
          <cell r="I34" t="str">
            <v>NO</v>
          </cell>
          <cell r="J34">
            <v>35.64</v>
          </cell>
          <cell r="K34">
            <v>0.8</v>
          </cell>
        </row>
        <row r="35">
          <cell r="I35" t="str">
            <v>L</v>
          </cell>
        </row>
      </sheetData>
      <sheetData sheetId="9">
        <row r="5">
          <cell r="B5">
            <v>24.791666666666668</v>
          </cell>
        </row>
      </sheetData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30.083333333333329</v>
          </cell>
          <cell r="C5">
            <v>34.5</v>
          </cell>
          <cell r="D5">
            <v>26.1</v>
          </cell>
          <cell r="E5">
            <v>58.541666666666664</v>
          </cell>
          <cell r="F5">
            <v>68</v>
          </cell>
          <cell r="G5">
            <v>46</v>
          </cell>
          <cell r="H5">
            <v>11.520000000000001</v>
          </cell>
          <cell r="I5" t="str">
            <v>SE</v>
          </cell>
          <cell r="J5">
            <v>21.240000000000002</v>
          </cell>
          <cell r="K5">
            <v>0</v>
          </cell>
        </row>
        <row r="6">
          <cell r="B6">
            <v>30.612500000000008</v>
          </cell>
          <cell r="C6">
            <v>37</v>
          </cell>
          <cell r="D6">
            <v>27.3</v>
          </cell>
          <cell r="E6">
            <v>61.291666666666664</v>
          </cell>
          <cell r="F6">
            <v>73</v>
          </cell>
          <cell r="G6">
            <v>39</v>
          </cell>
          <cell r="H6">
            <v>9.7200000000000006</v>
          </cell>
          <cell r="I6" t="str">
            <v>NE</v>
          </cell>
          <cell r="J6">
            <v>24.48</v>
          </cell>
          <cell r="K6">
            <v>0</v>
          </cell>
        </row>
        <row r="7">
          <cell r="B7">
            <v>30.654166666666665</v>
          </cell>
          <cell r="C7">
            <v>35</v>
          </cell>
          <cell r="D7">
            <v>27.3</v>
          </cell>
          <cell r="E7">
            <v>60.166666666666664</v>
          </cell>
          <cell r="F7">
            <v>71</v>
          </cell>
          <cell r="G7">
            <v>46</v>
          </cell>
          <cell r="H7">
            <v>11.16</v>
          </cell>
          <cell r="I7" t="str">
            <v>L</v>
          </cell>
          <cell r="J7">
            <v>19.440000000000001</v>
          </cell>
          <cell r="K7">
            <v>0</v>
          </cell>
        </row>
        <row r="8">
          <cell r="B8">
            <v>28.916666666666661</v>
          </cell>
          <cell r="C8">
            <v>35.700000000000003</v>
          </cell>
          <cell r="D8">
            <v>25.3</v>
          </cell>
          <cell r="E8">
            <v>63.875</v>
          </cell>
          <cell r="F8">
            <v>79</v>
          </cell>
          <cell r="G8">
            <v>40</v>
          </cell>
          <cell r="H8">
            <v>19.8</v>
          </cell>
          <cell r="I8" t="str">
            <v>L</v>
          </cell>
          <cell r="J8">
            <v>40.680000000000007</v>
          </cell>
          <cell r="K8">
            <v>0</v>
          </cell>
        </row>
        <row r="9">
          <cell r="B9">
            <v>27.958333333333332</v>
          </cell>
          <cell r="C9">
            <v>33.1</v>
          </cell>
          <cell r="D9">
            <v>23.9</v>
          </cell>
          <cell r="E9">
            <v>66.25</v>
          </cell>
          <cell r="F9">
            <v>82</v>
          </cell>
          <cell r="G9">
            <v>42</v>
          </cell>
          <cell r="H9">
            <v>14.04</v>
          </cell>
          <cell r="I9" t="str">
            <v>NE</v>
          </cell>
          <cell r="J9">
            <v>25.92</v>
          </cell>
          <cell r="K9">
            <v>0</v>
          </cell>
        </row>
        <row r="10">
          <cell r="B10">
            <v>29.587499999999991</v>
          </cell>
          <cell r="C10">
            <v>34</v>
          </cell>
          <cell r="D10">
            <v>26.1</v>
          </cell>
          <cell r="E10">
            <v>62.125</v>
          </cell>
          <cell r="F10">
            <v>75</v>
          </cell>
          <cell r="G10">
            <v>45</v>
          </cell>
          <cell r="H10">
            <v>11.520000000000001</v>
          </cell>
          <cell r="I10" t="str">
            <v>L</v>
          </cell>
          <cell r="J10">
            <v>19.8</v>
          </cell>
          <cell r="K10">
            <v>0</v>
          </cell>
        </row>
        <row r="11">
          <cell r="B11">
            <v>29.425000000000001</v>
          </cell>
          <cell r="C11">
            <v>35.200000000000003</v>
          </cell>
          <cell r="D11">
            <v>25.1</v>
          </cell>
          <cell r="E11">
            <v>65.291666666666671</v>
          </cell>
          <cell r="F11">
            <v>86</v>
          </cell>
          <cell r="G11">
            <v>45</v>
          </cell>
          <cell r="H11">
            <v>20.16</v>
          </cell>
          <cell r="I11" t="str">
            <v>SE</v>
          </cell>
          <cell r="J11">
            <v>44.64</v>
          </cell>
          <cell r="K11">
            <v>0.4</v>
          </cell>
        </row>
        <row r="12">
          <cell r="B12">
            <v>27.133333333333329</v>
          </cell>
          <cell r="C12">
            <v>32.1</v>
          </cell>
          <cell r="D12">
            <v>23.4</v>
          </cell>
          <cell r="E12">
            <v>71.041666666666671</v>
          </cell>
          <cell r="F12">
            <v>86</v>
          </cell>
          <cell r="G12">
            <v>52</v>
          </cell>
          <cell r="H12">
            <v>19.440000000000001</v>
          </cell>
          <cell r="I12" t="str">
            <v>L</v>
          </cell>
          <cell r="J12">
            <v>36.36</v>
          </cell>
          <cell r="K12">
            <v>0.2</v>
          </cell>
        </row>
        <row r="13">
          <cell r="B13">
            <v>29.833333333333343</v>
          </cell>
          <cell r="C13">
            <v>36.1</v>
          </cell>
          <cell r="D13">
            <v>26.1</v>
          </cell>
          <cell r="E13">
            <v>61.458333333333336</v>
          </cell>
          <cell r="F13">
            <v>77</v>
          </cell>
          <cell r="G13">
            <v>39</v>
          </cell>
          <cell r="H13">
            <v>16.2</v>
          </cell>
          <cell r="I13" t="str">
            <v>NE</v>
          </cell>
          <cell r="J13">
            <v>38.159999999999997</v>
          </cell>
          <cell r="K13">
            <v>0</v>
          </cell>
        </row>
        <row r="14">
          <cell r="B14">
            <v>30.141666666666662</v>
          </cell>
          <cell r="C14">
            <v>37.5</v>
          </cell>
          <cell r="D14">
            <v>25.7</v>
          </cell>
          <cell r="E14">
            <v>54</v>
          </cell>
          <cell r="F14">
            <v>69</v>
          </cell>
          <cell r="G14">
            <v>28</v>
          </cell>
          <cell r="H14">
            <v>12.6</v>
          </cell>
          <cell r="I14" t="str">
            <v>NE</v>
          </cell>
          <cell r="J14">
            <v>28.44</v>
          </cell>
          <cell r="K14">
            <v>0</v>
          </cell>
        </row>
        <row r="15">
          <cell r="B15">
            <v>26.075000000000003</v>
          </cell>
          <cell r="C15">
            <v>29.8</v>
          </cell>
          <cell r="D15">
            <v>21.5</v>
          </cell>
          <cell r="E15">
            <v>52.75</v>
          </cell>
          <cell r="F15">
            <v>65</v>
          </cell>
          <cell r="G15">
            <v>41</v>
          </cell>
          <cell r="H15">
            <v>18.36</v>
          </cell>
          <cell r="I15" t="str">
            <v>SO</v>
          </cell>
          <cell r="J15">
            <v>43.56</v>
          </cell>
          <cell r="K15">
            <v>0</v>
          </cell>
        </row>
        <row r="16">
          <cell r="B16">
            <v>24.645833333333332</v>
          </cell>
          <cell r="C16">
            <v>31.4</v>
          </cell>
          <cell r="D16">
            <v>19.600000000000001</v>
          </cell>
          <cell r="E16">
            <v>61.541666666666664</v>
          </cell>
          <cell r="F16">
            <v>80</v>
          </cell>
          <cell r="G16">
            <v>43</v>
          </cell>
          <cell r="H16">
            <v>12.24</v>
          </cell>
          <cell r="I16" t="str">
            <v>SO</v>
          </cell>
          <cell r="J16">
            <v>31.319999999999997</v>
          </cell>
          <cell r="K16">
            <v>0</v>
          </cell>
        </row>
        <row r="17">
          <cell r="B17">
            <v>26.762499999999999</v>
          </cell>
          <cell r="C17">
            <v>32.299999999999997</v>
          </cell>
          <cell r="D17">
            <v>23.4</v>
          </cell>
          <cell r="E17">
            <v>71.625</v>
          </cell>
          <cell r="F17">
            <v>87</v>
          </cell>
          <cell r="G17">
            <v>47</v>
          </cell>
          <cell r="H17">
            <v>9.7200000000000006</v>
          </cell>
          <cell r="I17" t="str">
            <v>O</v>
          </cell>
          <cell r="J17">
            <v>17.64</v>
          </cell>
          <cell r="K17">
            <v>0</v>
          </cell>
        </row>
        <row r="18">
          <cell r="B18">
            <v>29.283333333333335</v>
          </cell>
          <cell r="C18">
            <v>33.799999999999997</v>
          </cell>
          <cell r="D18">
            <v>26.2</v>
          </cell>
          <cell r="E18">
            <v>59.208333333333336</v>
          </cell>
          <cell r="F18">
            <v>77</v>
          </cell>
          <cell r="G18">
            <v>46</v>
          </cell>
          <cell r="H18">
            <v>10.44</v>
          </cell>
          <cell r="I18" t="str">
            <v>L</v>
          </cell>
          <cell r="J18">
            <v>34.56</v>
          </cell>
          <cell r="K18">
            <v>0</v>
          </cell>
        </row>
        <row r="19">
          <cell r="B19">
            <v>24.270833333333332</v>
          </cell>
          <cell r="C19">
            <v>30.7</v>
          </cell>
          <cell r="D19">
            <v>20.3</v>
          </cell>
          <cell r="E19">
            <v>68.208333333333329</v>
          </cell>
          <cell r="F19">
            <v>88</v>
          </cell>
          <cell r="G19">
            <v>37</v>
          </cell>
          <cell r="H19">
            <v>20.88</v>
          </cell>
          <cell r="I19" t="str">
            <v>SO</v>
          </cell>
          <cell r="J19">
            <v>54.36</v>
          </cell>
          <cell r="K19">
            <v>0.8</v>
          </cell>
        </row>
        <row r="20">
          <cell r="B20">
            <v>24.491666666666664</v>
          </cell>
          <cell r="C20">
            <v>28.6</v>
          </cell>
          <cell r="D20">
            <v>20.399999999999999</v>
          </cell>
          <cell r="E20">
            <v>52.833333333333336</v>
          </cell>
          <cell r="F20">
            <v>66</v>
          </cell>
          <cell r="G20">
            <v>39</v>
          </cell>
          <cell r="H20">
            <v>12.24</v>
          </cell>
          <cell r="I20" t="str">
            <v>S</v>
          </cell>
          <cell r="J20">
            <v>28.08</v>
          </cell>
          <cell r="K20">
            <v>0</v>
          </cell>
        </row>
        <row r="21">
          <cell r="B21">
            <v>27.570833333333329</v>
          </cell>
          <cell r="C21">
            <v>33.1</v>
          </cell>
          <cell r="D21">
            <v>23.5</v>
          </cell>
          <cell r="E21">
            <v>59.958333333333336</v>
          </cell>
          <cell r="F21">
            <v>76</v>
          </cell>
          <cell r="G21">
            <v>49</v>
          </cell>
          <cell r="H21">
            <v>9.7200000000000006</v>
          </cell>
          <cell r="I21" t="str">
            <v>L</v>
          </cell>
          <cell r="J21">
            <v>19.440000000000001</v>
          </cell>
          <cell r="K21">
            <v>0</v>
          </cell>
        </row>
        <row r="22">
          <cell r="B22">
            <v>29.950000000000003</v>
          </cell>
          <cell r="C22">
            <v>35.200000000000003</v>
          </cell>
          <cell r="D22">
            <v>26</v>
          </cell>
          <cell r="E22">
            <v>57.833333333333336</v>
          </cell>
          <cell r="F22">
            <v>73</v>
          </cell>
          <cell r="G22">
            <v>40</v>
          </cell>
          <cell r="H22">
            <v>11.16</v>
          </cell>
          <cell r="I22" t="str">
            <v>L</v>
          </cell>
          <cell r="J22">
            <v>23.759999999999998</v>
          </cell>
          <cell r="K22">
            <v>0</v>
          </cell>
        </row>
        <row r="23">
          <cell r="B23">
            <v>30.591666666666665</v>
          </cell>
          <cell r="C23">
            <v>36.9</v>
          </cell>
          <cell r="D23">
            <v>27.6</v>
          </cell>
          <cell r="E23">
            <v>57.791666666666664</v>
          </cell>
          <cell r="F23">
            <v>72</v>
          </cell>
          <cell r="G23">
            <v>34</v>
          </cell>
          <cell r="H23">
            <v>10.8</v>
          </cell>
          <cell r="I23" t="str">
            <v>O</v>
          </cell>
          <cell r="J23">
            <v>25.56</v>
          </cell>
          <cell r="K23">
            <v>0</v>
          </cell>
        </row>
        <row r="24">
          <cell r="B24">
            <v>24.450000000000003</v>
          </cell>
          <cell r="C24">
            <v>32.6</v>
          </cell>
          <cell r="D24">
            <v>20.6</v>
          </cell>
          <cell r="E24">
            <v>81.916666666666671</v>
          </cell>
          <cell r="F24">
            <v>93</v>
          </cell>
          <cell r="G24">
            <v>43</v>
          </cell>
          <cell r="H24">
            <v>15.120000000000001</v>
          </cell>
          <cell r="I24" t="str">
            <v>SO</v>
          </cell>
          <cell r="J24">
            <v>66.239999999999995</v>
          </cell>
          <cell r="K24">
            <v>35.199999999999996</v>
          </cell>
        </row>
        <row r="25">
          <cell r="B25">
            <v>24.304166666666664</v>
          </cell>
          <cell r="C25">
            <v>29.3</v>
          </cell>
          <cell r="D25">
            <v>20.8</v>
          </cell>
          <cell r="E25">
            <v>66.208333333333329</v>
          </cell>
          <cell r="F25">
            <v>90</v>
          </cell>
          <cell r="G25">
            <v>34</v>
          </cell>
          <cell r="H25">
            <v>9.3600000000000012</v>
          </cell>
          <cell r="I25" t="str">
            <v>S</v>
          </cell>
          <cell r="J25">
            <v>19.8</v>
          </cell>
          <cell r="K25">
            <v>0</v>
          </cell>
        </row>
        <row r="26">
          <cell r="B26">
            <v>25.3</v>
          </cell>
          <cell r="C26">
            <v>31.6</v>
          </cell>
          <cell r="D26">
            <v>19.399999999999999</v>
          </cell>
          <cell r="E26">
            <v>57.083333333333336</v>
          </cell>
          <cell r="F26">
            <v>80</v>
          </cell>
          <cell r="G26">
            <v>37</v>
          </cell>
          <cell r="H26">
            <v>12.96</v>
          </cell>
          <cell r="I26" t="str">
            <v>L</v>
          </cell>
          <cell r="J26">
            <v>23.040000000000003</v>
          </cell>
          <cell r="K26">
            <v>0</v>
          </cell>
        </row>
        <row r="27">
          <cell r="B27">
            <v>29.483333333333334</v>
          </cell>
          <cell r="C27">
            <v>34.1</v>
          </cell>
          <cell r="D27">
            <v>26.1</v>
          </cell>
          <cell r="E27">
            <v>59.125</v>
          </cell>
          <cell r="F27">
            <v>67</v>
          </cell>
          <cell r="G27">
            <v>44</v>
          </cell>
          <cell r="H27">
            <v>14.04</v>
          </cell>
          <cell r="I27" t="str">
            <v>NE</v>
          </cell>
          <cell r="J27">
            <v>26.64</v>
          </cell>
          <cell r="K27">
            <v>0</v>
          </cell>
        </row>
        <row r="28">
          <cell r="B28">
            <v>29.358333333333338</v>
          </cell>
          <cell r="C28">
            <v>35.299999999999997</v>
          </cell>
          <cell r="D28">
            <v>25.2</v>
          </cell>
          <cell r="E28">
            <v>64.583333333333329</v>
          </cell>
          <cell r="F28">
            <v>81</v>
          </cell>
          <cell r="G28">
            <v>41</v>
          </cell>
          <cell r="H28">
            <v>17.64</v>
          </cell>
          <cell r="I28" t="str">
            <v>NE</v>
          </cell>
          <cell r="J28">
            <v>57.24</v>
          </cell>
          <cell r="K28">
            <v>4.4000000000000004</v>
          </cell>
        </row>
        <row r="29">
          <cell r="B29">
            <v>28.049999999999997</v>
          </cell>
          <cell r="C29">
            <v>34.5</v>
          </cell>
          <cell r="D29">
            <v>25.1</v>
          </cell>
          <cell r="E29">
            <v>74.041666666666671</v>
          </cell>
          <cell r="F29">
            <v>85</v>
          </cell>
          <cell r="G29">
            <v>52</v>
          </cell>
          <cell r="H29">
            <v>14.76</v>
          </cell>
          <cell r="I29" t="str">
            <v>NE</v>
          </cell>
          <cell r="J29">
            <v>32.76</v>
          </cell>
          <cell r="K29">
            <v>1.4000000000000001</v>
          </cell>
        </row>
        <row r="30">
          <cell r="B30">
            <v>29.649999999999995</v>
          </cell>
          <cell r="C30">
            <v>37</v>
          </cell>
          <cell r="D30">
            <v>25.7</v>
          </cell>
          <cell r="E30">
            <v>68.833333333333329</v>
          </cell>
          <cell r="F30">
            <v>85</v>
          </cell>
          <cell r="G30">
            <v>35</v>
          </cell>
          <cell r="H30">
            <v>16.2</v>
          </cell>
          <cell r="I30" t="str">
            <v>NE</v>
          </cell>
          <cell r="J30">
            <v>32.76</v>
          </cell>
          <cell r="K30">
            <v>0.2</v>
          </cell>
        </row>
        <row r="31">
          <cell r="B31">
            <v>28.920833333333334</v>
          </cell>
          <cell r="C31">
            <v>34</v>
          </cell>
          <cell r="D31">
            <v>24.3</v>
          </cell>
          <cell r="E31">
            <v>65.625</v>
          </cell>
          <cell r="F31">
            <v>86</v>
          </cell>
          <cell r="G31">
            <v>50</v>
          </cell>
          <cell r="H31">
            <v>21.96</v>
          </cell>
          <cell r="I31" t="str">
            <v>SE</v>
          </cell>
          <cell r="J31">
            <v>53.28</v>
          </cell>
          <cell r="K31">
            <v>8.4</v>
          </cell>
        </row>
        <row r="32">
          <cell r="B32">
            <v>28.529166666666672</v>
          </cell>
          <cell r="C32">
            <v>31.9</v>
          </cell>
          <cell r="D32">
            <v>25.6</v>
          </cell>
          <cell r="E32">
            <v>71.458333333333329</v>
          </cell>
          <cell r="F32">
            <v>80</v>
          </cell>
          <cell r="G32">
            <v>61</v>
          </cell>
          <cell r="H32">
            <v>15.840000000000002</v>
          </cell>
          <cell r="I32" t="str">
            <v>L</v>
          </cell>
          <cell r="J32">
            <v>32.04</v>
          </cell>
          <cell r="K32">
            <v>0.2</v>
          </cell>
        </row>
        <row r="33">
          <cell r="B33">
            <v>30.445833333333329</v>
          </cell>
          <cell r="C33">
            <v>36.1</v>
          </cell>
          <cell r="D33">
            <v>26.7</v>
          </cell>
          <cell r="E33">
            <v>68.25</v>
          </cell>
          <cell r="F33">
            <v>82</v>
          </cell>
          <cell r="G33">
            <v>43</v>
          </cell>
          <cell r="H33">
            <v>12.24</v>
          </cell>
          <cell r="I33" t="str">
            <v>NE</v>
          </cell>
          <cell r="J33">
            <v>29.16</v>
          </cell>
          <cell r="K33">
            <v>0</v>
          </cell>
        </row>
        <row r="34">
          <cell r="B34">
            <v>31.183333333333323</v>
          </cell>
          <cell r="C34">
            <v>37.9</v>
          </cell>
          <cell r="D34">
            <v>27.8</v>
          </cell>
          <cell r="E34">
            <v>61.5</v>
          </cell>
          <cell r="F34">
            <v>77</v>
          </cell>
          <cell r="G34">
            <v>34</v>
          </cell>
          <cell r="H34">
            <v>13.68</v>
          </cell>
          <cell r="I34" t="str">
            <v>NE</v>
          </cell>
          <cell r="J34">
            <v>30.6</v>
          </cell>
          <cell r="K34">
            <v>0</v>
          </cell>
        </row>
        <row r="35">
          <cell r="I35" t="str">
            <v>L</v>
          </cell>
        </row>
      </sheetData>
      <sheetData sheetId="9">
        <row r="5">
          <cell r="B5">
            <v>31.516666666666669</v>
          </cell>
        </row>
      </sheetData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tabSelected="1" zoomScale="90" zoomScaleNormal="90" workbookViewId="0">
      <selection activeCell="AJ29" sqref="AJ29"/>
    </sheetView>
  </sheetViews>
  <sheetFormatPr defaultRowHeight="12.75" x14ac:dyDescent="0.2"/>
  <cols>
    <col min="1" max="1" width="19.140625" style="2" bestFit="1" customWidth="1"/>
    <col min="2" max="31" width="5.42578125" style="2" customWidth="1"/>
    <col min="32" max="32" width="6.5703125" style="9" bestFit="1" customWidth="1"/>
    <col min="33" max="33" width="9.140625" style="1"/>
  </cols>
  <sheetData>
    <row r="1" spans="1:33" ht="20.100000000000001" customHeight="1" x14ac:dyDescent="0.2">
      <c r="A1" s="89" t="s">
        <v>22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</row>
    <row r="2" spans="1:33" s="4" customFormat="1" ht="20.100000000000001" customHeight="1" x14ac:dyDescent="0.2">
      <c r="A2" s="90" t="s">
        <v>21</v>
      </c>
      <c r="B2" s="88" t="s">
        <v>137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7"/>
    </row>
    <row r="3" spans="1:33" s="5" customFormat="1" ht="20.100000000000001" customHeight="1" x14ac:dyDescent="0.2">
      <c r="A3" s="90"/>
      <c r="B3" s="91">
        <v>1</v>
      </c>
      <c r="C3" s="91">
        <f>SUM(B3+1)</f>
        <v>2</v>
      </c>
      <c r="D3" s="91">
        <f t="shared" ref="D3:AD3" si="0">SUM(C3+1)</f>
        <v>3</v>
      </c>
      <c r="E3" s="91">
        <f t="shared" si="0"/>
        <v>4</v>
      </c>
      <c r="F3" s="91">
        <f t="shared" si="0"/>
        <v>5</v>
      </c>
      <c r="G3" s="91">
        <f t="shared" si="0"/>
        <v>6</v>
      </c>
      <c r="H3" s="91">
        <f t="shared" si="0"/>
        <v>7</v>
      </c>
      <c r="I3" s="91">
        <f t="shared" si="0"/>
        <v>8</v>
      </c>
      <c r="J3" s="91">
        <f t="shared" si="0"/>
        <v>9</v>
      </c>
      <c r="K3" s="91">
        <f t="shared" si="0"/>
        <v>10</v>
      </c>
      <c r="L3" s="91">
        <f t="shared" si="0"/>
        <v>11</v>
      </c>
      <c r="M3" s="91">
        <f t="shared" si="0"/>
        <v>12</v>
      </c>
      <c r="N3" s="91">
        <f t="shared" si="0"/>
        <v>13</v>
      </c>
      <c r="O3" s="91">
        <f t="shared" si="0"/>
        <v>14</v>
      </c>
      <c r="P3" s="91">
        <f t="shared" si="0"/>
        <v>15</v>
      </c>
      <c r="Q3" s="91">
        <f t="shared" si="0"/>
        <v>16</v>
      </c>
      <c r="R3" s="91">
        <f t="shared" si="0"/>
        <v>17</v>
      </c>
      <c r="S3" s="91">
        <f t="shared" si="0"/>
        <v>18</v>
      </c>
      <c r="T3" s="91">
        <f t="shared" si="0"/>
        <v>19</v>
      </c>
      <c r="U3" s="91">
        <f t="shared" si="0"/>
        <v>20</v>
      </c>
      <c r="V3" s="91">
        <f t="shared" si="0"/>
        <v>21</v>
      </c>
      <c r="W3" s="91">
        <f t="shared" si="0"/>
        <v>22</v>
      </c>
      <c r="X3" s="91">
        <f t="shared" si="0"/>
        <v>23</v>
      </c>
      <c r="Y3" s="91">
        <f t="shared" si="0"/>
        <v>24</v>
      </c>
      <c r="Z3" s="91">
        <f t="shared" si="0"/>
        <v>25</v>
      </c>
      <c r="AA3" s="91">
        <f t="shared" si="0"/>
        <v>26</v>
      </c>
      <c r="AB3" s="91">
        <f t="shared" si="0"/>
        <v>27</v>
      </c>
      <c r="AC3" s="91">
        <f t="shared" si="0"/>
        <v>28</v>
      </c>
      <c r="AD3" s="91">
        <f t="shared" si="0"/>
        <v>29</v>
      </c>
      <c r="AE3" s="91">
        <v>30</v>
      </c>
      <c r="AF3" s="37" t="s">
        <v>40</v>
      </c>
      <c r="AG3" s="8"/>
    </row>
    <row r="4" spans="1:33" s="5" customFormat="1" ht="20.100000000000001" customHeight="1" x14ac:dyDescent="0.2">
      <c r="A4" s="90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37" t="s">
        <v>39</v>
      </c>
      <c r="AG4" s="8"/>
    </row>
    <row r="5" spans="1:33" s="5" customFormat="1" ht="20.100000000000001" customHeight="1" x14ac:dyDescent="0.2">
      <c r="A5" s="17" t="s">
        <v>47</v>
      </c>
      <c r="B5" s="18">
        <f>[1]Setembro!$B$5</f>
        <v>26.808333333333337</v>
      </c>
      <c r="C5" s="18">
        <f>[1]Setembro!$B$6</f>
        <v>26.620833333333334</v>
      </c>
      <c r="D5" s="18">
        <f>[1]Setembro!$B$7</f>
        <v>25.879166666666663</v>
      </c>
      <c r="E5" s="18">
        <f>[1]Setembro!$B$8</f>
        <v>25.425000000000008</v>
      </c>
      <c r="F5" s="18">
        <f>[1]Setembro!$B$9</f>
        <v>24.787500000000005</v>
      </c>
      <c r="G5" s="18">
        <f>[1]Setembro!$B$10</f>
        <v>25.858333333333331</v>
      </c>
      <c r="H5" s="18">
        <f>[1]Setembro!$B$11</f>
        <v>22.391666666666666</v>
      </c>
      <c r="I5" s="18">
        <f>[1]Setembro!$B$12</f>
        <v>23.379166666666666</v>
      </c>
      <c r="J5" s="18">
        <f>[1]Setembro!$B$13</f>
        <v>25.045833333333334</v>
      </c>
      <c r="K5" s="18">
        <f>[1]Setembro!$B$14</f>
        <v>25.354166666666661</v>
      </c>
      <c r="L5" s="18">
        <f>[1]Setembro!$B$15</f>
        <v>26.295833333333334</v>
      </c>
      <c r="M5" s="18">
        <f>[1]Setembro!$B$16</f>
        <v>26.916666666666661</v>
      </c>
      <c r="N5" s="18">
        <f>[1]Setembro!$B$17</f>
        <v>27.354166666666668</v>
      </c>
      <c r="O5" s="18">
        <f>[1]Setembro!$B$18</f>
        <v>25.816666666666666</v>
      </c>
      <c r="P5" s="18">
        <f>[1]Setembro!$B$19</f>
        <v>25.183333333333337</v>
      </c>
      <c r="Q5" s="18">
        <f>[1]Setembro!$B$20</f>
        <v>24.424999999999997</v>
      </c>
      <c r="R5" s="18">
        <f>[1]Setembro!$B$21</f>
        <v>25.825000000000003</v>
      </c>
      <c r="S5" s="18">
        <f>[1]Setembro!$B$22</f>
        <v>28.362500000000008</v>
      </c>
      <c r="T5" s="18">
        <f>[1]Setembro!$B$23</f>
        <v>24.058333333333337</v>
      </c>
      <c r="U5" s="18">
        <f>[1]Setembro!$B$24</f>
        <v>21.549999999999997</v>
      </c>
      <c r="V5" s="18">
        <f>[1]Setembro!$B$25</f>
        <v>23.583333333333332</v>
      </c>
      <c r="W5" s="18">
        <f>[1]Setembro!$B$26</f>
        <v>22.549999999999997</v>
      </c>
      <c r="X5" s="18">
        <f>[1]Setembro!$B$27</f>
        <v>25.708333333333332</v>
      </c>
      <c r="Y5" s="18">
        <f>[1]Setembro!$B$28</f>
        <v>25.000000000000011</v>
      </c>
      <c r="Z5" s="18">
        <f>[1]Setembro!$B$29</f>
        <v>24.5625</v>
      </c>
      <c r="AA5" s="18">
        <f>[1]Setembro!$B$30</f>
        <v>27.004166666666663</v>
      </c>
      <c r="AB5" s="18">
        <f>[1]Setembro!$B$31</f>
        <v>21.087500000000002</v>
      </c>
      <c r="AC5" s="18">
        <f>[1]Setembro!$B$32</f>
        <v>24.887499999999999</v>
      </c>
      <c r="AD5" s="18">
        <f>[1]Setembro!$B$33</f>
        <v>28.595833333333335</v>
      </c>
      <c r="AE5" s="18">
        <f>[1]Setembro!$B$34</f>
        <v>27.358333333333324</v>
      </c>
      <c r="AF5" s="38">
        <f t="shared" ref="AF5:AF13" si="1">AVERAGE(B5:AE5)</f>
        <v>25.255833333333335</v>
      </c>
      <c r="AG5" s="8"/>
    </row>
    <row r="6" spans="1:33" ht="17.100000000000001" customHeight="1" x14ac:dyDescent="0.2">
      <c r="A6" s="17" t="s">
        <v>0</v>
      </c>
      <c r="B6" s="19">
        <f>[2]Setembro!$B$5</f>
        <v>23.376190476190477</v>
      </c>
      <c r="C6" s="19">
        <f>[2]Setembro!$B$6</f>
        <v>26.266666666666666</v>
      </c>
      <c r="D6" s="19">
        <f>[2]Setembro!$B$7</f>
        <v>26.037499999999994</v>
      </c>
      <c r="E6" s="19">
        <f>[2]Setembro!$B$8</f>
        <v>24.129166666666674</v>
      </c>
      <c r="F6" s="19">
        <f>[2]Setembro!$B$9</f>
        <v>22.158333333333335</v>
      </c>
      <c r="G6" s="19">
        <f>[2]Setembro!$B$10</f>
        <v>24.145833333333332</v>
      </c>
      <c r="H6" s="19">
        <f>[2]Setembro!$B$11</f>
        <v>21.227272727272723</v>
      </c>
      <c r="I6" s="19">
        <f>[2]Setembro!$B$12</f>
        <v>21.936363636363634</v>
      </c>
      <c r="J6" s="19">
        <f>[2]Setembro!$B$13</f>
        <v>24.595833333333331</v>
      </c>
      <c r="K6" s="19">
        <f>[2]Setembro!$B$14</f>
        <v>26.172727272727272</v>
      </c>
      <c r="L6" s="19">
        <f>[2]Setembro!$B$15</f>
        <v>24.658333333333335</v>
      </c>
      <c r="M6" s="19">
        <f>[2]Setembro!$B$16</f>
        <v>22.612500000000001</v>
      </c>
      <c r="N6" s="19">
        <f>[2]Setembro!$B$17</f>
        <v>26.029166666666665</v>
      </c>
      <c r="O6" s="19">
        <f>[2]Setembro!$B$18</f>
        <v>24.816666666666663</v>
      </c>
      <c r="P6" s="19">
        <f>[2]Setembro!$B$19</f>
        <v>20.587500000000002</v>
      </c>
      <c r="Q6" s="19">
        <f>[2]Setembro!$B$20</f>
        <v>17.95</v>
      </c>
      <c r="R6" s="19">
        <f>[2]Setembro!$B$21</f>
        <v>22.358333333333331</v>
      </c>
      <c r="S6" s="19">
        <f>[2]Setembro!$B$22</f>
        <v>25.329166666666666</v>
      </c>
      <c r="T6" s="19">
        <f>[2]Setembro!$B$23</f>
        <v>21.495833333333337</v>
      </c>
      <c r="U6" s="19">
        <f>[2]Setembro!$B$24</f>
        <v>21.091666666666672</v>
      </c>
      <c r="V6" s="19">
        <f>[2]Setembro!$B$25</f>
        <v>19.170833333333334</v>
      </c>
      <c r="W6" s="19">
        <f>[2]Setembro!$B$26</f>
        <v>19.429166666666667</v>
      </c>
      <c r="X6" s="19">
        <f>[2]Setembro!$B$27</f>
        <v>22.416666666666668</v>
      </c>
      <c r="Y6" s="19">
        <f>[2]Setembro!$B$28</f>
        <v>20.95</v>
      </c>
      <c r="Z6" s="19">
        <f>[2]Setembro!$B$29</f>
        <v>22.512499999999992</v>
      </c>
      <c r="AA6" s="19">
        <f>[2]Setembro!$B$30</f>
        <v>23.5</v>
      </c>
      <c r="AB6" s="19">
        <f>[2]Setembro!$B$31</f>
        <v>20.495833333333334</v>
      </c>
      <c r="AC6" s="19">
        <f>[2]Setembro!$B$32</f>
        <v>24.120833333333334</v>
      </c>
      <c r="AD6" s="19">
        <f>[2]Setembro!$B$33</f>
        <v>26.970833333333331</v>
      </c>
      <c r="AE6" s="19">
        <f>[2]Setembro!$B$34</f>
        <v>26.684999999999995</v>
      </c>
      <c r="AF6" s="39">
        <f t="shared" si="1"/>
        <v>23.107557359307357</v>
      </c>
    </row>
    <row r="7" spans="1:33" ht="17.100000000000001" customHeight="1" x14ac:dyDescent="0.2">
      <c r="A7" s="17" t="s">
        <v>1</v>
      </c>
      <c r="B7" s="19">
        <f>[3]Setembro!$B$5</f>
        <v>27.637499999999999</v>
      </c>
      <c r="C7" s="19">
        <f>[3]Setembro!$B$6</f>
        <v>27.891666666666666</v>
      </c>
      <c r="D7" s="19">
        <f>[3]Setembro!$B$7</f>
        <v>28.604166666666671</v>
      </c>
      <c r="E7" s="19">
        <f>[3]Setembro!$B$8</f>
        <v>27.387500000000003</v>
      </c>
      <c r="F7" s="19">
        <f>[3]Setembro!$B$9</f>
        <v>27.220833333333331</v>
      </c>
      <c r="G7" s="19">
        <f>[3]Setembro!$B$10</f>
        <v>29.166666666666668</v>
      </c>
      <c r="H7" s="19">
        <f>[3]Setembro!$B$11</f>
        <v>24.520833333333329</v>
      </c>
      <c r="I7" s="19">
        <f>[3]Setembro!$B$12</f>
        <v>25.45</v>
      </c>
      <c r="J7" s="19">
        <f>[3]Setembro!$B$13</f>
        <v>27.462500000000002</v>
      </c>
      <c r="K7" s="19">
        <f>[3]Setembro!$B$14</f>
        <v>26.816666666666666</v>
      </c>
      <c r="L7" s="19">
        <f>[3]Setembro!$B$15</f>
        <v>26.429166666666671</v>
      </c>
      <c r="M7" s="19">
        <f>[3]Setembro!$B$16</f>
        <v>26.062500000000004</v>
      </c>
      <c r="N7" s="19">
        <f>[3]Setembro!$B$17</f>
        <v>28.254166666666666</v>
      </c>
      <c r="O7" s="19">
        <f>[3]Setembro!$B$18</f>
        <v>28.237500000000001</v>
      </c>
      <c r="P7" s="19">
        <f>[3]Setembro!$B$19</f>
        <v>23.589473684210525</v>
      </c>
      <c r="Q7" s="19" t="str">
        <f>[3]Setembro!$B$20</f>
        <v>*</v>
      </c>
      <c r="R7" s="19" t="str">
        <f>[3]Setembro!$B$21</f>
        <v>*</v>
      </c>
      <c r="S7" s="19" t="str">
        <f>[3]Setembro!$B$22</f>
        <v>*</v>
      </c>
      <c r="T7" s="19" t="str">
        <f>[3]Setembro!$B$23</f>
        <v>*</v>
      </c>
      <c r="U7" s="19" t="str">
        <f>[3]Setembro!$B$24</f>
        <v>*</v>
      </c>
      <c r="V7" s="19" t="str">
        <f>[3]Setembro!$B$25</f>
        <v>*</v>
      </c>
      <c r="W7" s="19" t="str">
        <f>[3]Setembro!$B$26</f>
        <v>*</v>
      </c>
      <c r="X7" s="19" t="str">
        <f>[3]Setembro!$B$27</f>
        <v>*</v>
      </c>
      <c r="Y7" s="19" t="str">
        <f>[3]Setembro!$B$28</f>
        <v>*</v>
      </c>
      <c r="Z7" s="19" t="str">
        <f>[3]Setembro!$B$29</f>
        <v>*</v>
      </c>
      <c r="AA7" s="19" t="str">
        <f>[3]Setembro!$B$30</f>
        <v>*</v>
      </c>
      <c r="AB7" s="19" t="str">
        <f>[3]Setembro!$B$31</f>
        <v>*</v>
      </c>
      <c r="AC7" s="19" t="str">
        <f>[3]Setembro!$B$32</f>
        <v>*</v>
      </c>
      <c r="AD7" s="19" t="str">
        <f>[3]Setembro!$B$33</f>
        <v>*</v>
      </c>
      <c r="AE7" s="19" t="str">
        <f>[3]Setembro!$B$34</f>
        <v>*</v>
      </c>
      <c r="AF7" s="39">
        <f t="shared" si="1"/>
        <v>26.982076023391816</v>
      </c>
    </row>
    <row r="8" spans="1:33" ht="17.100000000000001" customHeight="1" x14ac:dyDescent="0.2">
      <c r="A8" s="17" t="s">
        <v>55</v>
      </c>
      <c r="B8" s="19">
        <f>[4]Setembro!$B$5</f>
        <v>23.641666666666666</v>
      </c>
      <c r="C8" s="19">
        <f>[4]Setembro!$B$6</f>
        <v>28.116666666666664</v>
      </c>
      <c r="D8" s="19">
        <f>[4]Setembro!$B$7</f>
        <v>25.683333333333337</v>
      </c>
      <c r="E8" s="19">
        <f>[4]Setembro!$B$8</f>
        <v>24.862500000000001</v>
      </c>
      <c r="F8" s="19">
        <f>[4]Setembro!$B$9</f>
        <v>21.591666666666665</v>
      </c>
      <c r="G8" s="19">
        <f>[4]Setembro!$B$10</f>
        <v>24.316666666666666</v>
      </c>
      <c r="H8" s="19">
        <f>[4]Setembro!$B$11</f>
        <v>20.937499999999996</v>
      </c>
      <c r="I8" s="19">
        <f>[4]Setembro!$B$12</f>
        <v>22.395833333333332</v>
      </c>
      <c r="J8" s="19">
        <f>[4]Setembro!$B$13</f>
        <v>26.091666666666669</v>
      </c>
      <c r="K8" s="19">
        <f>[4]Setembro!$B$14</f>
        <v>27.125</v>
      </c>
      <c r="L8" s="19">
        <f>[4]Setembro!$B$15</f>
        <v>29.058333333333334</v>
      </c>
      <c r="M8" s="19">
        <f>[4]Setembro!$B$16</f>
        <v>28.129166666666666</v>
      </c>
      <c r="N8" s="19">
        <f>[4]Setembro!$B$17</f>
        <v>25.695833333333329</v>
      </c>
      <c r="O8" s="19">
        <f>[4]Setembro!$B$18</f>
        <v>27.666666666666671</v>
      </c>
      <c r="P8" s="19">
        <f>[4]Setembro!$B$19</f>
        <v>24.291666666666668</v>
      </c>
      <c r="Q8" s="19">
        <f>[4]Setembro!$B$20</f>
        <v>21.641666666666666</v>
      </c>
      <c r="R8" s="19">
        <f>[4]Setembro!$B$21</f>
        <v>24.712500000000002</v>
      </c>
      <c r="S8" s="19">
        <f>[4]Setembro!$B$22</f>
        <v>24.337499999999995</v>
      </c>
      <c r="T8" s="19">
        <f>[4]Setembro!$B$23</f>
        <v>23.783333333333335</v>
      </c>
      <c r="U8" s="19">
        <f>[4]Setembro!$B$24</f>
        <v>20.770833333333332</v>
      </c>
      <c r="V8" s="19">
        <f>[4]Setembro!$B$25</f>
        <v>22.116666666666664</v>
      </c>
      <c r="W8" s="19">
        <f>[4]Setembro!$B$26</f>
        <v>21.7</v>
      </c>
      <c r="X8" s="19">
        <f>[4]Setembro!$B$27</f>
        <v>23.087500000000002</v>
      </c>
      <c r="Y8" s="19">
        <f>[4]Setembro!$B$28</f>
        <v>23.833333333333332</v>
      </c>
      <c r="Z8" s="19">
        <f>[4]Setembro!$B$29</f>
        <v>22.729166666666661</v>
      </c>
      <c r="AA8" s="19">
        <f>[4]Setembro!$B$30</f>
        <v>24.458333333333339</v>
      </c>
      <c r="AB8" s="19">
        <f>[4]Setembro!$B$31</f>
        <v>19.445833333333336</v>
      </c>
      <c r="AC8" s="19">
        <f>[4]Setembro!$B$32</f>
        <v>22.837499999999995</v>
      </c>
      <c r="AD8" s="19">
        <f>[4]Setembro!$B$33</f>
        <v>27.525000000000002</v>
      </c>
      <c r="AE8" s="19">
        <f>[4]Setembro!$B$34</f>
        <v>25.183333333333337</v>
      </c>
      <c r="AF8" s="39">
        <f t="shared" ref="AF8" si="2">AVERAGE(B8:AE8)</f>
        <v>24.258888888888887</v>
      </c>
    </row>
    <row r="9" spans="1:33" ht="17.100000000000001" customHeight="1" x14ac:dyDescent="0.2">
      <c r="A9" s="17" t="s">
        <v>48</v>
      </c>
      <c r="B9" s="19">
        <f>[5]Setembro!$B$5</f>
        <v>27.525000000000002</v>
      </c>
      <c r="C9" s="19">
        <f>[5]Setembro!$B$6</f>
        <v>29.05</v>
      </c>
      <c r="D9" s="19">
        <f>[5]Setembro!$B$7</f>
        <v>29.045833333333338</v>
      </c>
      <c r="E9" s="19">
        <f>[5]Setembro!$B$8</f>
        <v>28.116666666666671</v>
      </c>
      <c r="F9" s="19">
        <f>[5]Setembro!$B$9</f>
        <v>26.775000000000002</v>
      </c>
      <c r="G9" s="19">
        <f>[5]Setembro!$B$10</f>
        <v>27.3125</v>
      </c>
      <c r="H9" s="19">
        <f>[5]Setembro!$B$11</f>
        <v>24.849999999999994</v>
      </c>
      <c r="I9" s="19">
        <f>[5]Setembro!$B$12</f>
        <v>25.291666666666671</v>
      </c>
      <c r="J9" s="19">
        <f>[5]Setembro!$B$13</f>
        <v>27.533333333333328</v>
      </c>
      <c r="K9" s="19">
        <f>[5]Setembro!$B$14</f>
        <v>28.579166666666666</v>
      </c>
      <c r="L9" s="19">
        <f>[5]Setembro!$B$15</f>
        <v>22.529166666666658</v>
      </c>
      <c r="M9" s="19">
        <f>[5]Setembro!$B$16</f>
        <v>20.554166666666667</v>
      </c>
      <c r="N9" s="19">
        <f>[5]Setembro!$B$17</f>
        <v>27.991666666666671</v>
      </c>
      <c r="O9" s="19">
        <f>[5]Setembro!$B$18</f>
        <v>26.033333333333331</v>
      </c>
      <c r="P9" s="19">
        <f>[5]Setembro!$B$19</f>
        <v>21.358333333333338</v>
      </c>
      <c r="Q9" s="19">
        <f>[5]Setembro!$B$20</f>
        <v>18.991666666666664</v>
      </c>
      <c r="R9" s="19">
        <f>[5]Setembro!$B$21</f>
        <v>22.995833333333334</v>
      </c>
      <c r="S9" s="19">
        <f>[5]Setembro!$B$22</f>
        <v>27.495833333333326</v>
      </c>
      <c r="T9" s="19">
        <f>[5]Setembro!$B$23</f>
        <v>26.558333333333337</v>
      </c>
      <c r="U9" s="19">
        <f>[5]Setembro!$B$24</f>
        <v>22.454166666666669</v>
      </c>
      <c r="V9" s="19">
        <f>[5]Setembro!$B$25</f>
        <v>19.879166666666663</v>
      </c>
      <c r="W9" s="19">
        <f>[5]Setembro!$B$26</f>
        <v>20.208333333333332</v>
      </c>
      <c r="X9" s="19">
        <f>[5]Setembro!$B$27</f>
        <v>25.604166666666671</v>
      </c>
      <c r="Y9" s="19">
        <f>[5]Setembro!$B$28</f>
        <v>25.937500000000004</v>
      </c>
      <c r="Z9" s="19">
        <f>[5]Setembro!$B$29</f>
        <v>25.012500000000003</v>
      </c>
      <c r="AA9" s="19">
        <f>[5]Setembro!$B$30</f>
        <v>28.625</v>
      </c>
      <c r="AB9" s="19">
        <f>[5]Setembro!$B$31</f>
        <v>24.362500000000001</v>
      </c>
      <c r="AC9" s="19">
        <f>[5]Setembro!$B$32</f>
        <v>26.595833333333331</v>
      </c>
      <c r="AD9" s="19">
        <f>[5]Setembro!$B$33</f>
        <v>29.183333333333337</v>
      </c>
      <c r="AE9" s="19">
        <f>[5]Setembro!$B$34</f>
        <v>29.654166666666665</v>
      </c>
      <c r="AF9" s="39">
        <f t="shared" si="1"/>
        <v>25.536805555555556</v>
      </c>
    </row>
    <row r="10" spans="1:33" ht="17.100000000000001" customHeight="1" x14ac:dyDescent="0.2">
      <c r="A10" s="17" t="s">
        <v>2</v>
      </c>
      <c r="B10" s="19">
        <f>[6]Setembro!$B$5</f>
        <v>26.337500000000002</v>
      </c>
      <c r="C10" s="19">
        <f>[6]Setembro!$B$6</f>
        <v>28.095833333333335</v>
      </c>
      <c r="D10" s="19">
        <f>[6]Setembro!$B$7</f>
        <v>28.170833333333334</v>
      </c>
      <c r="E10" s="19">
        <f>[6]Setembro!$B$8</f>
        <v>25.229166666666668</v>
      </c>
      <c r="F10" s="19">
        <f>[6]Setembro!$B$9</f>
        <v>24.141666666666666</v>
      </c>
      <c r="G10" s="19">
        <f>[6]Setembro!$B$10</f>
        <v>27.150000000000006</v>
      </c>
      <c r="H10" s="19">
        <f>[6]Setembro!$B$11</f>
        <v>22.783333333333335</v>
      </c>
      <c r="I10" s="19">
        <f>[6]Setembro!$B$12</f>
        <v>24.566666666666674</v>
      </c>
      <c r="J10" s="19">
        <f>[6]Setembro!$B$13</f>
        <v>26.983333333333334</v>
      </c>
      <c r="K10" s="19">
        <f>[6]Setembro!$B$14</f>
        <v>26.95</v>
      </c>
      <c r="L10" s="19">
        <f>[6]Setembro!$B$15</f>
        <v>27.462499999999995</v>
      </c>
      <c r="M10" s="19">
        <f>[6]Setembro!$B$16</f>
        <v>27.383333333333329</v>
      </c>
      <c r="N10" s="19">
        <f>[6]Setembro!$B$17</f>
        <v>28.329166666666676</v>
      </c>
      <c r="O10" s="19">
        <f>[6]Setembro!$B$18</f>
        <v>29.133333333333336</v>
      </c>
      <c r="P10" s="19">
        <f>[6]Setembro!$B$19</f>
        <v>23.479166666666668</v>
      </c>
      <c r="Q10" s="19">
        <f>[6]Setembro!$B$20</f>
        <v>22.279166666666669</v>
      </c>
      <c r="R10" s="19">
        <f>[6]Setembro!$B$21</f>
        <v>26.562500000000004</v>
      </c>
      <c r="S10" s="19">
        <f>[6]Setembro!$B$22</f>
        <v>28.687499999999996</v>
      </c>
      <c r="T10" s="19">
        <f>[6]Setembro!$B$23</f>
        <v>27.587500000000006</v>
      </c>
      <c r="U10" s="19">
        <f>[6]Setembro!$B$24</f>
        <v>21.837500000000002</v>
      </c>
      <c r="V10" s="19">
        <f>[6]Setembro!$B$25</f>
        <v>21.383333333333336</v>
      </c>
      <c r="W10" s="19">
        <f>[6]Setembro!$B$26</f>
        <v>22.495833333333337</v>
      </c>
      <c r="X10" s="19">
        <f>[6]Setembro!$B$27</f>
        <v>26.675000000000008</v>
      </c>
      <c r="Y10" s="19">
        <f>[6]Setembro!$B$28</f>
        <v>24.783333333333335</v>
      </c>
      <c r="Z10" s="19">
        <f>[6]Setembro!$B$29</f>
        <v>24.05</v>
      </c>
      <c r="AA10" s="19">
        <f>[6]Setembro!$B$30</f>
        <v>26.966666666666665</v>
      </c>
      <c r="AB10" s="19">
        <f>[6]Setembro!$B$31</f>
        <v>21.854166666666671</v>
      </c>
      <c r="AC10" s="19">
        <f>[6]Setembro!$B$32</f>
        <v>25.870833333333337</v>
      </c>
      <c r="AD10" s="19">
        <f>[6]Setembro!$B$33</f>
        <v>28.045833333333338</v>
      </c>
      <c r="AE10" s="19">
        <f>[6]Setembro!$B$34</f>
        <v>28.224999999999994</v>
      </c>
      <c r="AF10" s="39">
        <f t="shared" si="1"/>
        <v>25.783333333333328</v>
      </c>
    </row>
    <row r="11" spans="1:33" ht="17.100000000000001" customHeight="1" x14ac:dyDescent="0.2">
      <c r="A11" s="17" t="s">
        <v>3</v>
      </c>
      <c r="B11" s="19">
        <f>[7]Setembro!$B$5</f>
        <v>26.454166666666669</v>
      </c>
      <c r="C11" s="19">
        <f>[7]Setembro!$B$6</f>
        <v>25.579166666666676</v>
      </c>
      <c r="D11" s="19">
        <f>[7]Setembro!$B$7</f>
        <v>22.412500000000005</v>
      </c>
      <c r="E11" s="19">
        <f>[7]Setembro!$B$8</f>
        <v>24.541666666666661</v>
      </c>
      <c r="F11" s="19">
        <f>[7]Setembro!$B$9</f>
        <v>24.404166666666669</v>
      </c>
      <c r="G11" s="19">
        <f>[7]Setembro!$B$10</f>
        <v>26.175000000000001</v>
      </c>
      <c r="H11" s="19">
        <f>[7]Setembro!$B$11</f>
        <v>25.858333333333338</v>
      </c>
      <c r="I11" s="19">
        <f>[7]Setembro!$B$12</f>
        <v>25.025000000000002</v>
      </c>
      <c r="J11" s="19">
        <f>[7]Setembro!$B$13</f>
        <v>24.516666666666662</v>
      </c>
      <c r="K11" s="19">
        <f>[7]Setembro!$B$14</f>
        <v>25.529166666666669</v>
      </c>
      <c r="L11" s="19">
        <f>[7]Setembro!$B$15</f>
        <v>26.887499999999992</v>
      </c>
      <c r="M11" s="19">
        <f>[7]Setembro!$B$16</f>
        <v>26.804166666666664</v>
      </c>
      <c r="N11" s="19">
        <f>[7]Setembro!$B$17</f>
        <v>25.575000000000003</v>
      </c>
      <c r="O11" s="19">
        <f>[7]Setembro!$B$18</f>
        <v>26.533333333333331</v>
      </c>
      <c r="P11" s="19">
        <f>[7]Setembro!$B$19</f>
        <v>25.895833333333332</v>
      </c>
      <c r="Q11" s="19">
        <f>[7]Setembro!$B$20</f>
        <v>24.495833333333334</v>
      </c>
      <c r="R11" s="19">
        <f>[7]Setembro!$B$21</f>
        <v>26.541666666666668</v>
      </c>
      <c r="S11" s="19">
        <f>[7]Setembro!$B$22</f>
        <v>29.074999999999999</v>
      </c>
      <c r="T11" s="19">
        <f>[7]Setembro!$B$23</f>
        <v>28.779166666666665</v>
      </c>
      <c r="U11" s="19">
        <f>[7]Setembro!$B$24</f>
        <v>22.716666666666669</v>
      </c>
      <c r="V11" s="19">
        <f>[7]Setembro!$B$25</f>
        <v>22.295833333333331</v>
      </c>
      <c r="W11" s="19">
        <f>[7]Setembro!$B$26</f>
        <v>23.595833333333335</v>
      </c>
      <c r="X11" s="19">
        <f>[7]Setembro!$B$27</f>
        <v>26.213043478260865</v>
      </c>
      <c r="Y11" s="19">
        <f>[7]Setembro!$B$28</f>
        <v>24.92916666666666</v>
      </c>
      <c r="Z11" s="19">
        <f>[7]Setembro!$B$29</f>
        <v>22.329166666666669</v>
      </c>
      <c r="AA11" s="19">
        <f>[7]Setembro!$B$30</f>
        <v>25.704166666666662</v>
      </c>
      <c r="AB11" s="19">
        <f>[7]Setembro!$B$31</f>
        <v>23.337500000000002</v>
      </c>
      <c r="AC11" s="19">
        <f>[7]Setembro!$B$32</f>
        <v>24.095833333333331</v>
      </c>
      <c r="AD11" s="19">
        <f>[7]Setembro!$B$33</f>
        <v>26.683333333333337</v>
      </c>
      <c r="AE11" s="19">
        <f>[7]Setembro!$B$34</f>
        <v>26.141666666666666</v>
      </c>
      <c r="AF11" s="39">
        <f t="shared" si="1"/>
        <v>25.304184782608687</v>
      </c>
    </row>
    <row r="12" spans="1:33" ht="17.100000000000001" customHeight="1" x14ac:dyDescent="0.2">
      <c r="A12" s="17" t="s">
        <v>4</v>
      </c>
      <c r="B12" s="19">
        <f>[8]Setembro!$B$5</f>
        <v>24.420833333333334</v>
      </c>
      <c r="C12" s="19">
        <f>[8]Setembro!$B$6</f>
        <v>24.858333333333331</v>
      </c>
      <c r="D12" s="19">
        <f>[8]Setembro!$B$7</f>
        <v>21.912499999999998</v>
      </c>
      <c r="E12" s="19">
        <f>[8]Setembro!$B$8</f>
        <v>23.166666666666668</v>
      </c>
      <c r="F12" s="19">
        <f>[8]Setembro!$B$9</f>
        <v>23.25</v>
      </c>
      <c r="G12" s="19">
        <f>[8]Setembro!$B$10</f>
        <v>24.770833333333339</v>
      </c>
      <c r="H12" s="19">
        <f>[8]Setembro!$B$11</f>
        <v>22.916666666666668</v>
      </c>
      <c r="I12" s="19">
        <f>[8]Setembro!$B$12</f>
        <v>22.712500000000002</v>
      </c>
      <c r="J12" s="19">
        <f>[8]Setembro!$B$13</f>
        <v>24.262499999999999</v>
      </c>
      <c r="K12" s="19">
        <f>[8]Setembro!$B$14</f>
        <v>24.783333333333331</v>
      </c>
      <c r="L12" s="19">
        <f>[8]Setembro!$B$15</f>
        <v>26.124999999999996</v>
      </c>
      <c r="M12" s="19">
        <f>[8]Setembro!$B$16</f>
        <v>26.866666666666671</v>
      </c>
      <c r="N12" s="19">
        <f>[8]Setembro!$B$17</f>
        <v>25.95</v>
      </c>
      <c r="O12" s="19">
        <f>[8]Setembro!$B$18</f>
        <v>27.4375</v>
      </c>
      <c r="P12" s="19">
        <f>[8]Setembro!$B$19</f>
        <v>24.399999999999995</v>
      </c>
      <c r="Q12" s="19">
        <f>[8]Setembro!$B$20</f>
        <v>22.166666666666668</v>
      </c>
      <c r="R12" s="19">
        <f>[8]Setembro!$B$21</f>
        <v>25.695833333333329</v>
      </c>
      <c r="S12" s="19">
        <f>[8]Setembro!$B$22</f>
        <v>28.145833333333332</v>
      </c>
      <c r="T12" s="19">
        <f>[8]Setembro!$B$23</f>
        <v>26.587500000000002</v>
      </c>
      <c r="U12" s="19">
        <f>[8]Setembro!$B$24</f>
        <v>21.483333333333331</v>
      </c>
      <c r="V12" s="19">
        <f>[8]Setembro!$B$25</f>
        <v>20.058333333333334</v>
      </c>
      <c r="W12" s="19">
        <f>[8]Setembro!$B$26</f>
        <v>22.241666666666664</v>
      </c>
      <c r="X12" s="19">
        <f>[8]Setembro!$B$27</f>
        <v>24.629166666666666</v>
      </c>
      <c r="Y12" s="19">
        <f>[8]Setembro!$B$28</f>
        <v>23.375</v>
      </c>
      <c r="Z12" s="19">
        <f>[8]Setembro!$B$29</f>
        <v>21.079166666666669</v>
      </c>
      <c r="AA12" s="19">
        <f>[8]Setembro!$B$30</f>
        <v>24.304166666666664</v>
      </c>
      <c r="AB12" s="19">
        <f>[8]Setembro!$B$31</f>
        <v>22.112500000000001</v>
      </c>
      <c r="AC12" s="19">
        <f>[8]Setembro!$B$32</f>
        <v>22.1875</v>
      </c>
      <c r="AD12" s="19">
        <f>[8]Setembro!$B$33</f>
        <v>24.466666666666665</v>
      </c>
      <c r="AE12" s="19">
        <f>[8]Setembro!$B$34</f>
        <v>24.241666666666664</v>
      </c>
      <c r="AF12" s="39">
        <f t="shared" si="1"/>
        <v>24.020277777777775</v>
      </c>
    </row>
    <row r="13" spans="1:33" ht="17.100000000000001" customHeight="1" x14ac:dyDescent="0.2">
      <c r="A13" s="17" t="s">
        <v>5</v>
      </c>
      <c r="B13" s="19">
        <f>[9]Setembro!$B$5</f>
        <v>30.083333333333329</v>
      </c>
      <c r="C13" s="19">
        <f>[9]Setembro!$B$6</f>
        <v>30.612500000000008</v>
      </c>
      <c r="D13" s="19">
        <f>[9]Setembro!$B$7</f>
        <v>30.654166666666665</v>
      </c>
      <c r="E13" s="19">
        <f>[9]Setembro!$B$8</f>
        <v>28.916666666666661</v>
      </c>
      <c r="F13" s="19">
        <f>[9]Setembro!$B$9</f>
        <v>27.958333333333332</v>
      </c>
      <c r="G13" s="19">
        <f>[9]Setembro!$B$10</f>
        <v>29.587499999999991</v>
      </c>
      <c r="H13" s="19">
        <f>[9]Setembro!$B$11</f>
        <v>29.425000000000001</v>
      </c>
      <c r="I13" s="19">
        <f>[9]Setembro!$B$12</f>
        <v>27.133333333333329</v>
      </c>
      <c r="J13" s="19">
        <f>[9]Setembro!$B$13</f>
        <v>29.833333333333343</v>
      </c>
      <c r="K13" s="19">
        <f>[9]Setembro!$B$14</f>
        <v>30.141666666666662</v>
      </c>
      <c r="L13" s="19">
        <f>[9]Setembro!$B$15</f>
        <v>26.075000000000003</v>
      </c>
      <c r="M13" s="19">
        <f>[9]Setembro!$B$16</f>
        <v>24.645833333333332</v>
      </c>
      <c r="N13" s="19">
        <f>[9]Setembro!$B$17</f>
        <v>26.762499999999999</v>
      </c>
      <c r="O13" s="19">
        <f>[9]Setembro!$B$18</f>
        <v>29.283333333333335</v>
      </c>
      <c r="P13" s="19">
        <f>[9]Setembro!$B$19</f>
        <v>24.270833333333332</v>
      </c>
      <c r="Q13" s="19">
        <f>[9]Setembro!$B$20</f>
        <v>24.491666666666664</v>
      </c>
      <c r="R13" s="19">
        <f>[9]Setembro!$B$21</f>
        <v>27.570833333333329</v>
      </c>
      <c r="S13" s="19">
        <f>[9]Setembro!$B$22</f>
        <v>29.950000000000003</v>
      </c>
      <c r="T13" s="19">
        <f>[9]Setembro!$B$23</f>
        <v>30.591666666666665</v>
      </c>
      <c r="U13" s="19">
        <f>[9]Setembro!$B$24</f>
        <v>24.450000000000003</v>
      </c>
      <c r="V13" s="19">
        <f>[9]Setembro!$B$25</f>
        <v>24.304166666666664</v>
      </c>
      <c r="W13" s="19">
        <f>[9]Setembro!$B$26</f>
        <v>25.3</v>
      </c>
      <c r="X13" s="19">
        <f>[9]Setembro!$B$27</f>
        <v>29.483333333333334</v>
      </c>
      <c r="Y13" s="19">
        <f>[9]Setembro!$B$28</f>
        <v>29.358333333333338</v>
      </c>
      <c r="Z13" s="19">
        <f>[9]Setembro!$B$29</f>
        <v>28.049999999999997</v>
      </c>
      <c r="AA13" s="19">
        <f>[9]Setembro!$B$30</f>
        <v>29.649999999999995</v>
      </c>
      <c r="AB13" s="19">
        <f>[9]Setembro!$B$31</f>
        <v>28.920833333333334</v>
      </c>
      <c r="AC13" s="19">
        <f>[9]Setembro!$B$32</f>
        <v>28.529166666666672</v>
      </c>
      <c r="AD13" s="19">
        <f>[9]Setembro!$B$33</f>
        <v>30.445833333333329</v>
      </c>
      <c r="AE13" s="19">
        <f>[9]Setembro!$B$34</f>
        <v>31.183333333333323</v>
      </c>
      <c r="AF13" s="39">
        <f t="shared" si="1"/>
        <v>28.255416666666665</v>
      </c>
    </row>
    <row r="14" spans="1:33" ht="17.100000000000001" customHeight="1" x14ac:dyDescent="0.2">
      <c r="A14" s="17" t="s">
        <v>50</v>
      </c>
      <c r="B14" s="19">
        <f>[10]Setembro!$B$5</f>
        <v>25.554166666666671</v>
      </c>
      <c r="C14" s="19">
        <f>[10]Setembro!$B$6</f>
        <v>26.25</v>
      </c>
      <c r="D14" s="19">
        <f>[10]Setembro!$B$7</f>
        <v>23.704166666666669</v>
      </c>
      <c r="E14" s="19">
        <f>[10]Setembro!$B$8</f>
        <v>22.675000000000001</v>
      </c>
      <c r="F14" s="19">
        <f>[10]Setembro!$B$9</f>
        <v>24.529166666666669</v>
      </c>
      <c r="G14" s="19">
        <f>[10]Setembro!$B$10</f>
        <v>25.658333333333331</v>
      </c>
      <c r="H14" s="19">
        <f>[10]Setembro!$B$11</f>
        <v>23.104166666666661</v>
      </c>
      <c r="I14" s="19">
        <f>[10]Setembro!$B$12</f>
        <v>23.850000000000005</v>
      </c>
      <c r="J14" s="19">
        <f>[10]Setembro!$B$13</f>
        <v>24.420833333333334</v>
      </c>
      <c r="K14" s="19">
        <f>[10]Setembro!$B$14</f>
        <v>24.670833333333331</v>
      </c>
      <c r="L14" s="19">
        <f>[10]Setembro!$B$15</f>
        <v>25.512499999999999</v>
      </c>
      <c r="M14" s="19">
        <f>[10]Setembro!$B$16</f>
        <v>26.104166666666661</v>
      </c>
      <c r="N14" s="19">
        <f>[10]Setembro!$B$17</f>
        <v>26.466666666666665</v>
      </c>
      <c r="O14" s="19">
        <f>[10]Setembro!$B$18</f>
        <v>26.916666666666661</v>
      </c>
      <c r="P14" s="19">
        <f>[10]Setembro!$B$19</f>
        <v>24.116666666666664</v>
      </c>
      <c r="Q14" s="19">
        <f>[10]Setembro!$B$20</f>
        <v>22.975000000000005</v>
      </c>
      <c r="R14" s="19">
        <f>[10]Setembro!$B$21</f>
        <v>25.854166666666661</v>
      </c>
      <c r="S14" s="19">
        <f>[10]Setembro!$B$22</f>
        <v>26.879166666666663</v>
      </c>
      <c r="T14" s="19">
        <f>[10]Setembro!$B$23</f>
        <v>25.766666666666666</v>
      </c>
      <c r="U14" s="19">
        <f>[10]Setembro!$B$24</f>
        <v>22.208333333333332</v>
      </c>
      <c r="V14" s="19">
        <f>[10]Setembro!$B$25</f>
        <v>20.633333333333336</v>
      </c>
      <c r="W14" s="19">
        <f>[10]Setembro!$B$26</f>
        <v>23.095833333333335</v>
      </c>
      <c r="X14" s="19">
        <f>[10]Setembro!$B$27</f>
        <v>26.308333333333334</v>
      </c>
      <c r="Y14" s="19">
        <f>[10]Setembro!$B$28</f>
        <v>24.462499999999995</v>
      </c>
      <c r="Z14" s="19">
        <f>[10]Setembro!$B$29</f>
        <v>22.874999999999996</v>
      </c>
      <c r="AA14" s="19">
        <f>[10]Setembro!$B$30</f>
        <v>24.850000000000005</v>
      </c>
      <c r="AB14" s="19">
        <f>[10]Setembro!$B$31</f>
        <v>23.879166666666666</v>
      </c>
      <c r="AC14" s="19">
        <f>[10]Setembro!$B$32</f>
        <v>24.624999999999996</v>
      </c>
      <c r="AD14" s="19">
        <f>[10]Setembro!$B$33</f>
        <v>26.575000000000003</v>
      </c>
      <c r="AE14" s="19">
        <f>[10]Setembro!$B$34</f>
        <v>24.229166666666668</v>
      </c>
      <c r="AF14" s="39">
        <f>AVERAGE(B14:AE14)</f>
        <v>24.625</v>
      </c>
    </row>
    <row r="15" spans="1:33" ht="17.100000000000001" customHeight="1" x14ac:dyDescent="0.2">
      <c r="A15" s="17" t="s">
        <v>6</v>
      </c>
      <c r="B15" s="19">
        <f>[11]Setembro!$B$5</f>
        <v>26.625</v>
      </c>
      <c r="C15" s="19">
        <f>[11]Setembro!$B$6</f>
        <v>26.983333333333331</v>
      </c>
      <c r="D15" s="19">
        <f>[11]Setembro!$B$7</f>
        <v>27.191666666666666</v>
      </c>
      <c r="E15" s="19">
        <f>[11]Setembro!$B$8</f>
        <v>25.824999999999999</v>
      </c>
      <c r="F15" s="19">
        <f>[11]Setembro!$B$9</f>
        <v>26.383333333333336</v>
      </c>
      <c r="G15" s="19">
        <f>[11]Setembro!$B$10</f>
        <v>27.016666666666666</v>
      </c>
      <c r="H15" s="19">
        <f>[11]Setembro!$B$11</f>
        <v>25.462500000000002</v>
      </c>
      <c r="I15" s="19">
        <f>[11]Setembro!$B$12</f>
        <v>26.012500000000003</v>
      </c>
      <c r="J15" s="19">
        <f>[11]Setembro!$B$13</f>
        <v>26.233333333333334</v>
      </c>
      <c r="K15" s="19">
        <f>[11]Setembro!$B$14</f>
        <v>25.037499999999998</v>
      </c>
      <c r="L15" s="19">
        <f>[11]Setembro!$B$15</f>
        <v>26.575000000000003</v>
      </c>
      <c r="M15" s="19">
        <f>[11]Setembro!$B$16</f>
        <v>28.162500000000005</v>
      </c>
      <c r="N15" s="19">
        <f>[11]Setembro!$B$17</f>
        <v>27.824999999999999</v>
      </c>
      <c r="O15" s="19">
        <f>[11]Setembro!$B$18</f>
        <v>26.825000000000003</v>
      </c>
      <c r="P15" s="19">
        <f>[11]Setembro!$B$19</f>
        <v>26.291666666666668</v>
      </c>
      <c r="Q15" s="19">
        <f>[11]Setembro!$B$20</f>
        <v>25.525000000000006</v>
      </c>
      <c r="R15" s="19">
        <f>[11]Setembro!$B$21</f>
        <v>27.104166666666661</v>
      </c>
      <c r="S15" s="19">
        <f>[11]Setembro!$C$21</f>
        <v>37.1</v>
      </c>
      <c r="T15" s="19">
        <f>[11]Setembro!$B$23</f>
        <v>28.325000000000003</v>
      </c>
      <c r="U15" s="19">
        <f>[11]Setembro!$B$24</f>
        <v>26.095833333333335</v>
      </c>
      <c r="V15" s="19">
        <f>[11]Setembro!$B$25</f>
        <v>24.908333333333335</v>
      </c>
      <c r="W15" s="19">
        <f>[11]Setembro!$B$26</f>
        <v>24.6875</v>
      </c>
      <c r="X15" s="19">
        <f>[11]Setembro!$B$27</f>
        <v>27.104166666666671</v>
      </c>
      <c r="Y15" s="19">
        <f>[11]Setembro!$B$28</f>
        <v>26.254166666666674</v>
      </c>
      <c r="Z15" s="19">
        <f>[11]Setembro!$B$29</f>
        <v>25.920833333333334</v>
      </c>
      <c r="AA15" s="19">
        <f>[11]Setembro!$B$30</f>
        <v>27.804166666666671</v>
      </c>
      <c r="AB15" s="19">
        <f>[11]Setembro!$B$31</f>
        <v>27.562499999999996</v>
      </c>
      <c r="AC15" s="19">
        <f>[11]Setembro!$B$32</f>
        <v>26.716666666666665</v>
      </c>
      <c r="AD15" s="19">
        <f>[11]Setembro!$B$33</f>
        <v>28.633333333333329</v>
      </c>
      <c r="AE15" s="19">
        <f>[11]Setembro!$B$34</f>
        <v>29.55416666666666</v>
      </c>
      <c r="AF15" s="39">
        <f t="shared" ref="AF15:AF30" si="3">AVERAGE(B15:AE15)</f>
        <v>27.058194444444446</v>
      </c>
    </row>
    <row r="16" spans="1:33" ht="17.100000000000001" customHeight="1" x14ac:dyDescent="0.2">
      <c r="A16" s="17" t="s">
        <v>7</v>
      </c>
      <c r="B16" s="19">
        <f>[12]Setembro!$B$5</f>
        <v>23.987499999999997</v>
      </c>
      <c r="C16" s="19">
        <f>[12]Setembro!$B$6</f>
        <v>27.483333333333334</v>
      </c>
      <c r="D16" s="19">
        <f>[12]Setembro!$B$7</f>
        <v>25.8125</v>
      </c>
      <c r="E16" s="19">
        <f>[12]Setembro!$B$8</f>
        <v>24.529166666666665</v>
      </c>
      <c r="F16" s="19">
        <f>[12]Setembro!$B$9</f>
        <v>22.345833333333335</v>
      </c>
      <c r="G16" s="19">
        <f>[12]Setembro!$B$10</f>
        <v>25.466666666666669</v>
      </c>
      <c r="H16" s="19">
        <f>[12]Setembro!$B$11</f>
        <v>21.4375</v>
      </c>
      <c r="I16" s="19">
        <f>[12]Setembro!$B$12</f>
        <v>21.750000000000004</v>
      </c>
      <c r="J16" s="19">
        <f>[12]Setembro!$B$13</f>
        <v>26.366666666666671</v>
      </c>
      <c r="K16" s="19">
        <f>[12]Setembro!$B$14</f>
        <v>26.495833333333337</v>
      </c>
      <c r="L16" s="19">
        <f>[12]Setembro!$B$15</f>
        <v>26.875000000000004</v>
      </c>
      <c r="M16" s="19">
        <f>[12]Setembro!$B$16</f>
        <v>25.266666666666662</v>
      </c>
      <c r="N16" s="19">
        <f>[12]Setembro!$B$17</f>
        <v>27.729166666666671</v>
      </c>
      <c r="O16" s="19">
        <f>[12]Setembro!$B$18</f>
        <v>27.829166666666669</v>
      </c>
      <c r="P16" s="19">
        <f>[12]Setembro!$B$19</f>
        <v>22.241666666666664</v>
      </c>
      <c r="Q16" s="19">
        <f>[12]Setembro!$B$20</f>
        <v>19.05</v>
      </c>
      <c r="R16" s="19">
        <f>[12]Setembro!$B$21</f>
        <v>24.745833333333326</v>
      </c>
      <c r="S16" s="19">
        <f>[12]Setembro!$B$22</f>
        <v>27.933333333333334</v>
      </c>
      <c r="T16" s="19">
        <f>[12]Setembro!$B$23</f>
        <v>23.854166666666668</v>
      </c>
      <c r="U16" s="19">
        <f>[12]Setembro!$B$24</f>
        <v>20.974999999999998</v>
      </c>
      <c r="V16" s="19">
        <f>[12]Setembro!$B$25</f>
        <v>19.983333333333334</v>
      </c>
      <c r="W16" s="19">
        <f>[12]Setembro!$B$26</f>
        <v>21.712500000000002</v>
      </c>
      <c r="X16" s="19">
        <f>[12]Setembro!$B$27</f>
        <v>24.3</v>
      </c>
      <c r="Y16" s="19">
        <f>[12]Setembro!$B$28</f>
        <v>22.400000000000002</v>
      </c>
      <c r="Z16" s="19">
        <f>[12]Setembro!$B$29</f>
        <v>22.412499999999998</v>
      </c>
      <c r="AA16" s="19">
        <f>[12]Setembro!$B$30</f>
        <v>23.870833333333334</v>
      </c>
      <c r="AB16" s="19">
        <f>[12]Setembro!$B$31</f>
        <v>20.008333333333329</v>
      </c>
      <c r="AC16" s="19">
        <f>[12]Setembro!$B$32</f>
        <v>23.633333333333336</v>
      </c>
      <c r="AD16" s="19">
        <f>[12]Setembro!$B$33</f>
        <v>27.658333333333331</v>
      </c>
      <c r="AE16" s="19">
        <f>[12]Setembro!$B$34</f>
        <v>26.133333333333336</v>
      </c>
      <c r="AF16" s="39">
        <f t="shared" si="3"/>
        <v>24.142916666666665</v>
      </c>
    </row>
    <row r="17" spans="1:33" ht="17.100000000000001" customHeight="1" x14ac:dyDescent="0.2">
      <c r="A17" s="17" t="s">
        <v>8</v>
      </c>
      <c r="B17" s="19">
        <f>[13]Setembro!$B$5</f>
        <v>23.349999999999998</v>
      </c>
      <c r="C17" s="19">
        <f>[13]Setembro!$B$6</f>
        <v>27.245833333333326</v>
      </c>
      <c r="D17" s="19">
        <f>[13]Setembro!$B$7</f>
        <v>26.154166666666658</v>
      </c>
      <c r="E17" s="19">
        <f>[13]Setembro!$B$8</f>
        <v>24.929166666666671</v>
      </c>
      <c r="F17" s="19">
        <f>[13]Setembro!$B$9</f>
        <v>21.991666666666664</v>
      </c>
      <c r="G17" s="19">
        <f>[13]Setembro!$B$10</f>
        <v>23.754166666666666</v>
      </c>
      <c r="H17" s="19">
        <f>[13]Setembro!$B$11</f>
        <v>20.995833333333334</v>
      </c>
      <c r="I17" s="19">
        <f>[13]Setembro!$B$12</f>
        <v>21.837500000000002</v>
      </c>
      <c r="J17" s="19">
        <f>[13]Setembro!$B$13</f>
        <v>25.341666666666669</v>
      </c>
      <c r="K17" s="19">
        <f>[13]Setembro!$B$14</f>
        <v>26.608333333333334</v>
      </c>
      <c r="L17" s="19">
        <f>[13]Setembro!$B$15</f>
        <v>26.608333333333334</v>
      </c>
      <c r="M17" s="19">
        <f>[13]Setembro!$B$16</f>
        <v>25.270833333333332</v>
      </c>
      <c r="N17" s="19">
        <f>[13]Setembro!$B$17</f>
        <v>26.033333333333328</v>
      </c>
      <c r="O17" s="19">
        <f>[13]Setembro!$B$18</f>
        <v>26.199999999999992</v>
      </c>
      <c r="P17" s="19">
        <f>[13]Setembro!$B$19</f>
        <v>21.916666666666668</v>
      </c>
      <c r="Q17" s="19">
        <f>[13]Setembro!$B$20</f>
        <v>18.483333333333334</v>
      </c>
      <c r="R17" s="19">
        <f>[13]Setembro!$B$21</f>
        <v>22.058333333333334</v>
      </c>
      <c r="S17" s="19">
        <f>[13]Setembro!$B$22</f>
        <v>24.741666666666664</v>
      </c>
      <c r="T17" s="19">
        <f>[13]Setembro!$B$23</f>
        <v>20.612500000000004</v>
      </c>
      <c r="U17" s="19">
        <f>[13]Setembro!$B$24</f>
        <v>20.645833333333329</v>
      </c>
      <c r="V17" s="19">
        <f>[13]Setembro!$B$25</f>
        <v>20</v>
      </c>
      <c r="W17" s="19">
        <f>[13]Setembro!$B$26</f>
        <v>19.870833333333334</v>
      </c>
      <c r="X17" s="19">
        <f>[13]Setembro!$B$27</f>
        <v>22.683333333333334</v>
      </c>
      <c r="Y17" s="19">
        <f>[13]Setembro!$B$28</f>
        <v>21.008333333333336</v>
      </c>
      <c r="Z17" s="19">
        <f>[13]Setembro!$B$29</f>
        <v>21.991666666666671</v>
      </c>
      <c r="AA17" s="19">
        <f>[13]Setembro!$B$30</f>
        <v>21.658333333333335</v>
      </c>
      <c r="AB17" s="19">
        <f>[13]Setembro!$B$31</f>
        <v>20.462500000000002</v>
      </c>
      <c r="AC17" s="19">
        <f>[13]Setembro!$B$32</f>
        <v>22.770833333333332</v>
      </c>
      <c r="AD17" s="19">
        <f>[13]Setembro!$B$33</f>
        <v>25.69583333333334</v>
      </c>
      <c r="AE17" s="19">
        <f>[13]Setembro!$B$34</f>
        <v>25.154166666666672</v>
      </c>
      <c r="AF17" s="39">
        <f t="shared" si="3"/>
        <v>23.202499999999997</v>
      </c>
    </row>
    <row r="18" spans="1:33" ht="17.100000000000001" customHeight="1" x14ac:dyDescent="0.2">
      <c r="A18" s="17" t="s">
        <v>9</v>
      </c>
      <c r="B18" s="19">
        <f>[14]Setembro!$B$5</f>
        <v>24.354166666666668</v>
      </c>
      <c r="C18" s="19">
        <f>[14]Setembro!$B$6</f>
        <v>28.383333333333326</v>
      </c>
      <c r="D18" s="19">
        <f>[14]Setembro!$B$7</f>
        <v>26.362499999999997</v>
      </c>
      <c r="E18" s="19">
        <f>[14]Setembro!$B$8</f>
        <v>24.879166666666666</v>
      </c>
      <c r="F18" s="19">
        <f>[14]Setembro!$B$9</f>
        <v>22.208333333333332</v>
      </c>
      <c r="G18" s="19">
        <f>[14]Setembro!$B$10</f>
        <v>25.120833333333334</v>
      </c>
      <c r="H18" s="19">
        <f>[14]Setembro!$B$11</f>
        <v>21.129166666666666</v>
      </c>
      <c r="I18" s="19">
        <f>[14]Setembro!$B$12</f>
        <v>22.737500000000001</v>
      </c>
      <c r="J18" s="19">
        <f>[14]Setembro!$B$13</f>
        <v>26.366666666666664</v>
      </c>
      <c r="K18" s="19">
        <f>[14]Setembro!$B$14</f>
        <v>27.224999999999994</v>
      </c>
      <c r="L18" s="19">
        <f>[14]Setembro!$B$15</f>
        <v>27.791666666666671</v>
      </c>
      <c r="M18" s="19">
        <f>[14]Setembro!$B$16</f>
        <v>28.066666666666666</v>
      </c>
      <c r="N18" s="19">
        <f>[14]Setembro!$B$17</f>
        <v>27.362499999999997</v>
      </c>
      <c r="O18" s="19">
        <f>[14]Setembro!$B$18</f>
        <v>27.875</v>
      </c>
      <c r="P18" s="19">
        <f>[14]Setembro!$B$19</f>
        <v>23.733333333333331</v>
      </c>
      <c r="Q18" s="19">
        <f>[14]Setembro!$B$20</f>
        <v>20.31666666666667</v>
      </c>
      <c r="R18" s="19">
        <f>[14]Setembro!$B$21</f>
        <v>24.787499999999998</v>
      </c>
      <c r="S18" s="19">
        <f>[14]Setembro!$B$22</f>
        <v>26.570833333333336</v>
      </c>
      <c r="T18" s="19">
        <f>[14]Setembro!$B$23</f>
        <v>23.845833333333335</v>
      </c>
      <c r="U18" s="19">
        <f>[14]Setembro!$B$24</f>
        <v>21.358333333333334</v>
      </c>
      <c r="V18" s="19">
        <f>[14]Setembro!$B$25</f>
        <v>21.341666666666665</v>
      </c>
      <c r="W18" s="19">
        <f>[14]Setembro!$B$26</f>
        <v>22.108333333333334</v>
      </c>
      <c r="X18" s="19">
        <f>[14]Setembro!$B$27</f>
        <v>24.074999999999999</v>
      </c>
      <c r="Y18" s="19">
        <f>[14]Setembro!$B$28</f>
        <v>22.716666666666672</v>
      </c>
      <c r="Z18" s="19">
        <f>[14]Setembro!$B$29</f>
        <v>22.441666666666663</v>
      </c>
      <c r="AA18" s="19">
        <f>[14]Setembro!$B$30</f>
        <v>23.849999999999998</v>
      </c>
      <c r="AB18" s="19">
        <f>[14]Setembro!$B$31</f>
        <v>19.670833333333331</v>
      </c>
      <c r="AC18" s="19">
        <f>[14]Setembro!$B$32</f>
        <v>23.429166666666671</v>
      </c>
      <c r="AD18" s="19">
        <f>[14]Setembro!$B$33</f>
        <v>27.650000000000002</v>
      </c>
      <c r="AE18" s="19">
        <f>[14]Setembro!$B$34</f>
        <v>25.745833333333334</v>
      </c>
      <c r="AF18" s="39">
        <f t="shared" si="3"/>
        <v>24.450138888888894</v>
      </c>
      <c r="AG18" s="29" t="s">
        <v>54</v>
      </c>
    </row>
    <row r="19" spans="1:33" ht="17.100000000000001" customHeight="1" x14ac:dyDescent="0.2">
      <c r="A19" s="17" t="s">
        <v>49</v>
      </c>
      <c r="B19" s="19">
        <f>[15]Setembro!$B$5</f>
        <v>27.212500000000006</v>
      </c>
      <c r="C19" s="19">
        <f>[15]Setembro!$B$6</f>
        <v>28.733333333333331</v>
      </c>
      <c r="D19" s="19">
        <f>[15]Setembro!$B$7</f>
        <v>29.141666666666669</v>
      </c>
      <c r="E19" s="19">
        <f>[15]Setembro!$B$8</f>
        <v>27.391666666666666</v>
      </c>
      <c r="F19" s="19">
        <f>[15]Setembro!$B$9</f>
        <v>26.195833333333329</v>
      </c>
      <c r="G19" s="19">
        <f>[15]Setembro!$B$10</f>
        <v>27.970833333333331</v>
      </c>
      <c r="H19" s="19">
        <f>[15]Setembro!$B$11</f>
        <v>25.266666666666669</v>
      </c>
      <c r="I19" s="19">
        <f>[15]Setembro!$B$12</f>
        <v>25.287500000000005</v>
      </c>
      <c r="J19" s="19">
        <f>[15]Setembro!$B$13</f>
        <v>27.743478260869573</v>
      </c>
      <c r="K19" s="19">
        <f>[15]Setembro!$B$14</f>
        <v>28.341666666666669</v>
      </c>
      <c r="L19" s="19">
        <f>[15]Setembro!$B$15</f>
        <v>25.066666666666663</v>
      </c>
      <c r="M19" s="19">
        <f>[15]Setembro!$B$16</f>
        <v>24.191666666666666</v>
      </c>
      <c r="N19" s="19">
        <f>[15]Setembro!$B$17</f>
        <v>28.579166666666666</v>
      </c>
      <c r="O19" s="19">
        <f>[15]Setembro!$B$18</f>
        <v>27.975000000000005</v>
      </c>
      <c r="P19" s="19">
        <f>[15]Setembro!$B$19</f>
        <v>23.354166666666668</v>
      </c>
      <c r="Q19" s="19">
        <f>[15]Setembro!$B$20</f>
        <v>20.87916666666667</v>
      </c>
      <c r="R19" s="19">
        <f>[15]Setembro!$B$21</f>
        <v>24.820833333333336</v>
      </c>
      <c r="S19" s="19">
        <f>[15]Setembro!$B$22</f>
        <v>28.633333333333329</v>
      </c>
      <c r="T19" s="19">
        <f>[15]Setembro!$B$23</f>
        <v>28.487500000000008</v>
      </c>
      <c r="U19" s="19">
        <f>[15]Setembro!$B$24</f>
        <v>22.579166666666662</v>
      </c>
      <c r="V19" s="19">
        <f>[15]Setembro!$B$25</f>
        <v>22.158333333333331</v>
      </c>
      <c r="W19" s="19">
        <f>[15]Setembro!$B$26</f>
        <v>22.591666666666665</v>
      </c>
      <c r="X19" s="19">
        <f>[15]Setembro!$B$27</f>
        <v>25.8</v>
      </c>
      <c r="Y19" s="19">
        <f>[15]Setembro!$B$28</f>
        <v>26.066666666666663</v>
      </c>
      <c r="Z19" s="19">
        <f>[15]Setembro!$B$29</f>
        <v>24.845833333333335</v>
      </c>
      <c r="AA19" s="19">
        <f>[15]Setembro!$B$30</f>
        <v>28.345833333333342</v>
      </c>
      <c r="AB19" s="19">
        <f>[15]Setembro!$B$31</f>
        <v>23.725000000000005</v>
      </c>
      <c r="AC19" s="19">
        <f>[15]Setembro!$B$32</f>
        <v>26.145833333333329</v>
      </c>
      <c r="AD19" s="19">
        <f>[15]Setembro!$B$33</f>
        <v>28.895833333333332</v>
      </c>
      <c r="AE19" s="19">
        <f>[15]Setembro!$B$34</f>
        <v>29.279166666666665</v>
      </c>
      <c r="AF19" s="39">
        <f t="shared" si="3"/>
        <v>26.190199275362325</v>
      </c>
    </row>
    <row r="20" spans="1:33" ht="17.100000000000001" customHeight="1" x14ac:dyDescent="0.2">
      <c r="A20" s="17" t="s">
        <v>10</v>
      </c>
      <c r="B20" s="19">
        <f>[16]Setembro!$B$5</f>
        <v>24.662499999999998</v>
      </c>
      <c r="C20" s="19">
        <f>[16]Setembro!$B$6</f>
        <v>28.108333333333331</v>
      </c>
      <c r="D20" s="19">
        <f>[16]Setembro!$B$7</f>
        <v>26.391666666666662</v>
      </c>
      <c r="E20" s="19">
        <f>[16]Setembro!$B$8</f>
        <v>24.816666666666663</v>
      </c>
      <c r="F20" s="19">
        <f>[16]Setembro!$B$9</f>
        <v>22.566666666666666</v>
      </c>
      <c r="G20" s="19">
        <f>[16]Setembro!$B$10</f>
        <v>25.55</v>
      </c>
      <c r="H20" s="19">
        <f>[16]Setembro!$B$11</f>
        <v>21.416666666666668</v>
      </c>
      <c r="I20" s="19">
        <f>[16]Setembro!$B$12</f>
        <v>22.637500000000003</v>
      </c>
      <c r="J20" s="19">
        <f>[16]Setembro!$B$13</f>
        <v>26.725000000000005</v>
      </c>
      <c r="K20" s="19">
        <f>[16]Setembro!$B$14</f>
        <v>27.245833333333334</v>
      </c>
      <c r="L20" s="19">
        <f>[16]Setembro!$B$15</f>
        <v>26.966666666666665</v>
      </c>
      <c r="M20" s="19">
        <f>[16]Setembro!$B$16</f>
        <v>25.379166666666663</v>
      </c>
      <c r="N20" s="19">
        <f>[16]Setembro!$B$17</f>
        <v>27.691666666666677</v>
      </c>
      <c r="O20" s="19">
        <f>[16]Setembro!$B$18</f>
        <v>27.849999999999998</v>
      </c>
      <c r="P20" s="19">
        <f>[16]Setembro!$B$19</f>
        <v>21.912499999999994</v>
      </c>
      <c r="Q20" s="19">
        <f>[16]Setembro!$B$20</f>
        <v>18.774999999999999</v>
      </c>
      <c r="R20" s="19">
        <f>[16]Setembro!$B$21</f>
        <v>23.424999999999997</v>
      </c>
      <c r="S20" s="19">
        <f>[16]Setembro!$B$22</f>
        <v>27.095833333333335</v>
      </c>
      <c r="T20" s="19">
        <f>[16]Setembro!$B$23</f>
        <v>22.854166666666661</v>
      </c>
      <c r="U20" s="19">
        <f>[16]Setembro!$B$24</f>
        <v>21.237499999999997</v>
      </c>
      <c r="V20" s="19">
        <f>[16]Setembro!$B$25</f>
        <v>20.483333333333331</v>
      </c>
      <c r="W20" s="19">
        <f>[16]Setembro!$B$26</f>
        <v>20.233333333333331</v>
      </c>
      <c r="X20" s="19">
        <f>[16]Setembro!$B$27</f>
        <v>24.350000000000005</v>
      </c>
      <c r="Y20" s="19">
        <f>[16]Setembro!$B$28</f>
        <v>21.929166666666664</v>
      </c>
      <c r="Z20" s="19">
        <f>[16]Setembro!$B$29</f>
        <v>22.991666666666664</v>
      </c>
      <c r="AA20" s="19">
        <f>[16]Setembro!$B$30</f>
        <v>23.599999999999998</v>
      </c>
      <c r="AB20" s="19">
        <f>[16]Setembro!$B$31</f>
        <v>20.591666666666661</v>
      </c>
      <c r="AC20" s="19">
        <f>[16]Setembro!$B$32</f>
        <v>24.058333333333334</v>
      </c>
      <c r="AD20" s="19">
        <f>[16]Setembro!$B$33</f>
        <v>27.650000000000002</v>
      </c>
      <c r="AE20" s="19">
        <f>[16]Setembro!$B$34</f>
        <v>26.229166666666671</v>
      </c>
      <c r="AF20" s="39">
        <f t="shared" si="3"/>
        <v>24.180833333333336</v>
      </c>
    </row>
    <row r="21" spans="1:33" ht="17.100000000000001" customHeight="1" x14ac:dyDescent="0.2">
      <c r="A21" s="17" t="s">
        <v>11</v>
      </c>
      <c r="B21" s="19">
        <f>[17]Setembro!$B$5</f>
        <v>25.229166666666668</v>
      </c>
      <c r="C21" s="19">
        <f>[17]Setembro!$B$6</f>
        <v>26.716666666666669</v>
      </c>
      <c r="D21" s="19">
        <f>[17]Setembro!$B$7</f>
        <v>26.345833333333331</v>
      </c>
      <c r="E21" s="19">
        <f>[17]Setembro!$B$8</f>
        <v>24.950000000000003</v>
      </c>
      <c r="F21" s="19">
        <f>[17]Setembro!$B$9</f>
        <v>23.908333333333331</v>
      </c>
      <c r="G21" s="19">
        <f>[17]Setembro!$B$10</f>
        <v>25.116666666666664</v>
      </c>
      <c r="H21" s="19">
        <f>[17]Setembro!$B$11</f>
        <v>21.525000000000006</v>
      </c>
      <c r="I21" s="19">
        <f>[17]Setembro!$B$12</f>
        <v>22.712500000000002</v>
      </c>
      <c r="J21" s="19">
        <f>[17]Setembro!$B$13</f>
        <v>24.591666666666665</v>
      </c>
      <c r="K21" s="19">
        <f>[17]Setembro!$B$14</f>
        <v>24.929166666666664</v>
      </c>
      <c r="L21" s="19">
        <f>[17]Setembro!$B$15</f>
        <v>25.208333333333332</v>
      </c>
      <c r="M21" s="19">
        <f>[17]Setembro!$B$16</f>
        <v>25.3125</v>
      </c>
      <c r="N21" s="19">
        <f>[17]Setembro!$B$17</f>
        <v>26.195833333333329</v>
      </c>
      <c r="O21" s="19">
        <f>[17]Setembro!$B$18</f>
        <v>25.416666666666668</v>
      </c>
      <c r="P21" s="19">
        <f>[17]Setembro!$B$19</f>
        <v>23.370833333333334</v>
      </c>
      <c r="Q21" s="19">
        <f>[17]Setembro!$B$20</f>
        <v>20</v>
      </c>
      <c r="R21" s="19">
        <f>[17]Setembro!$B$21</f>
        <v>22.758333333333336</v>
      </c>
      <c r="S21" s="19">
        <f>[17]Setembro!$B$22</f>
        <v>26.804166666666664</v>
      </c>
      <c r="T21" s="19">
        <f>[17]Setembro!$B$23</f>
        <v>24.329166666666669</v>
      </c>
      <c r="U21" s="19">
        <f>[17]Setembro!$B$24</f>
        <v>21.704166666666669</v>
      </c>
      <c r="V21" s="19">
        <f>[17]Setembro!$B$25</f>
        <v>20.933333333333334</v>
      </c>
      <c r="W21" s="19">
        <f>[17]Setembro!$B$26</f>
        <v>19.412500000000005</v>
      </c>
      <c r="X21" s="19">
        <f>[17]Setembro!$B$27</f>
        <v>23.599999999999994</v>
      </c>
      <c r="Y21" s="19">
        <f>[17]Setembro!$B$28</f>
        <v>22.183333333333326</v>
      </c>
      <c r="Z21" s="19">
        <f>[17]Setembro!$B$29</f>
        <v>23.633333333333336</v>
      </c>
      <c r="AA21" s="19">
        <f>[17]Setembro!$B$30</f>
        <v>26.287500000000005</v>
      </c>
      <c r="AB21" s="19">
        <f>[17]Setembro!$B$31</f>
        <v>21.2</v>
      </c>
      <c r="AC21" s="19">
        <f>[17]Setembro!$B$32</f>
        <v>24.491666666666664</v>
      </c>
      <c r="AD21" s="19">
        <f>[17]Setembro!$B$33</f>
        <v>27.220833333333331</v>
      </c>
      <c r="AE21" s="19">
        <f>[17]Setembro!$B$34</f>
        <v>26.94583333333334</v>
      </c>
      <c r="AF21" s="39">
        <f t="shared" si="3"/>
        <v>24.101111111111109</v>
      </c>
    </row>
    <row r="22" spans="1:33" ht="17.100000000000001" customHeight="1" x14ac:dyDescent="0.2">
      <c r="A22" s="17" t="s">
        <v>12</v>
      </c>
      <c r="B22" s="19">
        <f>[18]Setembro!$B$5</f>
        <v>27.975000000000005</v>
      </c>
      <c r="C22" s="19">
        <f>[18]Setembro!$B$6</f>
        <v>27.891666666666662</v>
      </c>
      <c r="D22" s="19">
        <f>[18]Setembro!$B$7</f>
        <v>28.354166666666671</v>
      </c>
      <c r="E22" s="19">
        <f>[18]Setembro!$B$8</f>
        <v>27.45</v>
      </c>
      <c r="F22" s="19">
        <f>[18]Setembro!$B$9</f>
        <v>26.379166666666674</v>
      </c>
      <c r="G22" s="19">
        <f>[18]Setembro!$B$10</f>
        <v>27.866666666666664</v>
      </c>
      <c r="H22" s="19">
        <f>[18]Setembro!$B$11</f>
        <v>24.733333333333331</v>
      </c>
      <c r="I22" s="19">
        <f>[18]Setembro!$B$12</f>
        <v>25.779166666666665</v>
      </c>
      <c r="J22" s="19">
        <f>[18]Setembro!$B$13</f>
        <v>27.691666666666663</v>
      </c>
      <c r="K22" s="19">
        <f>[18]Setembro!$B$14</f>
        <v>26.991666666666664</v>
      </c>
      <c r="L22" s="19">
        <f>[18]Setembro!$B$15</f>
        <v>26.250000000000011</v>
      </c>
      <c r="M22" s="19">
        <f>[18]Setembro!$B$16</f>
        <v>25.816666666666663</v>
      </c>
      <c r="N22" s="19">
        <f>[18]Setembro!$B$17</f>
        <v>28.783333333333328</v>
      </c>
      <c r="O22" s="19">
        <f>[18]Setembro!$B$18</f>
        <v>27.912499999999998</v>
      </c>
      <c r="P22" s="19">
        <f>[18]Setembro!$B$19</f>
        <v>24.066666666666663</v>
      </c>
      <c r="Q22" s="19">
        <f>[18]Setembro!$B$20</f>
        <v>22.104166666666668</v>
      </c>
      <c r="R22" s="19">
        <f>[18]Setembro!$B$21</f>
        <v>25.608333333333334</v>
      </c>
      <c r="S22" s="19">
        <f>[18]Setembro!$B$22</f>
        <v>28.454166666666669</v>
      </c>
      <c r="T22" s="19">
        <f>[18]Setembro!$B$23</f>
        <v>28.216666666666665</v>
      </c>
      <c r="U22" s="19">
        <f>[18]Setembro!$B$24</f>
        <v>23.504166666666666</v>
      </c>
      <c r="V22" s="19">
        <f>[18]Setembro!$B$25</f>
        <v>22.75</v>
      </c>
      <c r="W22" s="19">
        <f>[18]Setembro!$B$26</f>
        <v>23.5625</v>
      </c>
      <c r="X22" s="19">
        <f>[18]Setembro!$B$27</f>
        <v>26.445833333333336</v>
      </c>
      <c r="Y22" s="19">
        <f>[18]Setembro!$B$28</f>
        <v>28.041666666666657</v>
      </c>
      <c r="Z22" s="19">
        <f>[18]Setembro!$B$29</f>
        <v>26.2</v>
      </c>
      <c r="AA22" s="19">
        <f>[18]Setembro!$B$30</f>
        <v>28.758333333333329</v>
      </c>
      <c r="AB22" s="19">
        <f>[18]Setembro!$B$31</f>
        <v>26.312499999999996</v>
      </c>
      <c r="AC22" s="19">
        <f>[18]Setembro!$B$32</f>
        <v>27</v>
      </c>
      <c r="AD22" s="19">
        <f>[18]Setembro!$B$33</f>
        <v>29.354166666666671</v>
      </c>
      <c r="AE22" s="19">
        <f>[18]Setembro!$B$34</f>
        <v>29.320833333333336</v>
      </c>
      <c r="AF22" s="39">
        <f t="shared" si="3"/>
        <v>26.652499999999996</v>
      </c>
    </row>
    <row r="23" spans="1:33" ht="17.100000000000001" customHeight="1" x14ac:dyDescent="0.2">
      <c r="A23" s="17" t="s">
        <v>13</v>
      </c>
      <c r="B23" s="19" t="str">
        <f>[19]Setembro!$B$5</f>
        <v>*</v>
      </c>
      <c r="C23" s="19" t="str">
        <f>[19]Setembro!$B$6</f>
        <v>*</v>
      </c>
      <c r="D23" s="19" t="str">
        <f>[19]Setembro!$B$7</f>
        <v>*</v>
      </c>
      <c r="E23" s="19" t="str">
        <f>[19]Setembro!$B$8</f>
        <v>*</v>
      </c>
      <c r="F23" s="19" t="str">
        <f>[19]Setembro!$B$9</f>
        <v>*</v>
      </c>
      <c r="G23" s="19" t="str">
        <f>[19]Setembro!$B$10</f>
        <v>*</v>
      </c>
      <c r="H23" s="19" t="str">
        <f>[19]Setembro!$B$11</f>
        <v>*</v>
      </c>
      <c r="I23" s="19" t="str">
        <f>[19]Setembro!$B$12</f>
        <v>*</v>
      </c>
      <c r="J23" s="19" t="str">
        <f>[19]Setembro!$B$13</f>
        <v>*</v>
      </c>
      <c r="K23" s="19" t="str">
        <f>[19]Setembro!$B$14</f>
        <v>*</v>
      </c>
      <c r="L23" s="19" t="str">
        <f>[19]Setembro!$B$15</f>
        <v>*</v>
      </c>
      <c r="M23" s="19" t="str">
        <f>[19]Setembro!$B$16</f>
        <v>*</v>
      </c>
      <c r="N23" s="19" t="str">
        <f>[19]Setembro!$B$17</f>
        <v>*</v>
      </c>
      <c r="O23" s="19" t="str">
        <f>[19]Setembro!$B$18</f>
        <v>*</v>
      </c>
      <c r="P23" s="19" t="str">
        <f>[19]Setembro!$B$19</f>
        <v>*</v>
      </c>
      <c r="Q23" s="19" t="str">
        <f>[19]Setembro!$B$20</f>
        <v>*</v>
      </c>
      <c r="R23" s="19" t="str">
        <f>[19]Setembro!$B$21</f>
        <v>*</v>
      </c>
      <c r="S23" s="19" t="str">
        <f>[19]Setembro!$B$22</f>
        <v>*</v>
      </c>
      <c r="T23" s="19" t="str">
        <f>[19]Setembro!$B$23</f>
        <v>*</v>
      </c>
      <c r="U23" s="19" t="str">
        <f>[19]Setembro!$B$24</f>
        <v>*</v>
      </c>
      <c r="V23" s="19" t="str">
        <f>[19]Setembro!$B$25</f>
        <v>*</v>
      </c>
      <c r="W23" s="19" t="str">
        <f>[19]Setembro!$B$26</f>
        <v>*</v>
      </c>
      <c r="X23" s="19" t="str">
        <f>[19]Setembro!$B$27</f>
        <v>*</v>
      </c>
      <c r="Y23" s="19" t="str">
        <f>[19]Setembro!$B$28</f>
        <v>*</v>
      </c>
      <c r="Z23" s="19" t="str">
        <f>[19]Setembro!$B$29</f>
        <v>*</v>
      </c>
      <c r="AA23" s="19" t="str">
        <f>[19]Setembro!$B$30</f>
        <v>*</v>
      </c>
      <c r="AB23" s="19" t="str">
        <f>[19]Setembro!$B$31</f>
        <v>*</v>
      </c>
      <c r="AC23" s="19" t="str">
        <f>[19]Setembro!$B$32</f>
        <v>*</v>
      </c>
      <c r="AD23" s="19" t="str">
        <f>[19]Setembro!$B$33</f>
        <v>*</v>
      </c>
      <c r="AE23" s="19" t="str">
        <f>[19]Setembro!$B$34</f>
        <v>*</v>
      </c>
      <c r="AF23" s="39" t="s">
        <v>139</v>
      </c>
    </row>
    <row r="24" spans="1:33" ht="17.100000000000001" customHeight="1" x14ac:dyDescent="0.2">
      <c r="A24" s="17" t="s">
        <v>14</v>
      </c>
      <c r="B24" s="19">
        <f>[20]Setembro!$B$5</f>
        <v>26.666666666666668</v>
      </c>
      <c r="C24" s="19">
        <f>[20]Setembro!$B$6</f>
        <v>28.174999999999994</v>
      </c>
      <c r="D24" s="19">
        <f>[20]Setembro!$B$7</f>
        <v>23.908333333333335</v>
      </c>
      <c r="E24" s="19">
        <f>[20]Setembro!$B$8</f>
        <v>25.158333333333331</v>
      </c>
      <c r="F24" s="19">
        <f>[20]Setembro!$B$9</f>
        <v>23.616666666666671</v>
      </c>
      <c r="G24" s="19">
        <f>[20]Setembro!$B$10</f>
        <v>26.620833333333334</v>
      </c>
      <c r="H24" s="19">
        <f>[20]Setembro!$B$11</f>
        <v>26.429166666666664</v>
      </c>
      <c r="I24" s="19">
        <f>[20]Setembro!$B$12</f>
        <v>25.316666666666674</v>
      </c>
      <c r="J24" s="19">
        <f>[20]Setembro!$B$13</f>
        <v>25.508333333333336</v>
      </c>
      <c r="K24" s="19">
        <f>[20]Setembro!$B$14</f>
        <v>27.191666666666666</v>
      </c>
      <c r="L24" s="19">
        <f>[20]Setembro!$B$15</f>
        <v>28.204166666666666</v>
      </c>
      <c r="M24" s="19">
        <f>[20]Setembro!$B$16</f>
        <v>26.357142857142851</v>
      </c>
      <c r="N24" s="19">
        <f>[20]Setembro!$B$17</f>
        <v>24.990476190476194</v>
      </c>
      <c r="O24" s="19">
        <f>[20]Setembro!$B$18</f>
        <v>26.756521739130445</v>
      </c>
      <c r="P24" s="19">
        <f>[20]Setembro!$B$19</f>
        <v>25.930434782608696</v>
      </c>
      <c r="Q24" s="19">
        <f>[20]Setembro!$B$20</f>
        <v>24.537499999999998</v>
      </c>
      <c r="R24" s="19">
        <f>[20]Setembro!$B$21</f>
        <v>27.470833333333331</v>
      </c>
      <c r="S24" s="19">
        <f>[20]Setembro!$B$22</f>
        <v>32.293333333333337</v>
      </c>
      <c r="T24" s="19">
        <f>[20]Setembro!$B$23</f>
        <v>29.869999999999994</v>
      </c>
      <c r="U24" s="19">
        <f>[20]Setembro!$B$24</f>
        <v>22.55</v>
      </c>
      <c r="V24" s="19">
        <f>[20]Setembro!$B$25</f>
        <v>23.244444444444444</v>
      </c>
      <c r="W24" s="19">
        <f>[20]Setembro!$B$26</f>
        <v>24.207692307692302</v>
      </c>
      <c r="X24" s="19">
        <f>[20]Setembro!$B$27</f>
        <v>25.717647058823527</v>
      </c>
      <c r="Y24" s="19">
        <f>[20]Setembro!$B$28</f>
        <v>27.944444444444443</v>
      </c>
      <c r="Z24" s="19">
        <f>[20]Setembro!$B$29</f>
        <v>22.452631578947365</v>
      </c>
      <c r="AA24" s="19">
        <f>[20]Setembro!$B$30</f>
        <v>26.13636363636363</v>
      </c>
      <c r="AB24" s="19">
        <f>[20]Setembro!$B$31</f>
        <v>23.249999999999996</v>
      </c>
      <c r="AC24" s="19">
        <f>[20]Setembro!$B$32</f>
        <v>24.414285714285718</v>
      </c>
      <c r="AD24" s="19">
        <f>[20]Setembro!$B$33</f>
        <v>28.523809523809526</v>
      </c>
      <c r="AE24" s="19">
        <f>[20]Setembro!$B$34</f>
        <v>23.888888888888886</v>
      </c>
      <c r="AF24" s="39">
        <f t="shared" si="3"/>
        <v>25.911076105568608</v>
      </c>
    </row>
    <row r="25" spans="1:33" ht="17.100000000000001" customHeight="1" x14ac:dyDescent="0.2">
      <c r="A25" s="17" t="s">
        <v>15</v>
      </c>
      <c r="B25" s="19">
        <f>[21]Setembro!$B$5</f>
        <v>23.545833333333334</v>
      </c>
      <c r="C25" s="19">
        <f>[21]Setembro!$B$6</f>
        <v>26.341666666666665</v>
      </c>
      <c r="D25" s="19">
        <f>[21]Setembro!$B$7</f>
        <v>27.729166666666661</v>
      </c>
      <c r="E25" s="19">
        <f>[21]Setembro!$B$8</f>
        <v>24.116666666666664</v>
      </c>
      <c r="F25" s="19">
        <f>[21]Setembro!$B$9</f>
        <v>21.275000000000002</v>
      </c>
      <c r="G25" s="19">
        <f>[21]Setembro!$B$10</f>
        <v>24.008333333333329</v>
      </c>
      <c r="H25" s="19">
        <f>[21]Setembro!$B$11</f>
        <v>20.56666666666667</v>
      </c>
      <c r="I25" s="19">
        <f>[21]Setembro!$B$12</f>
        <v>21.041666666666668</v>
      </c>
      <c r="J25" s="19">
        <f>[21]Setembro!$B$13</f>
        <v>23.962500000000006</v>
      </c>
      <c r="K25" s="19">
        <f>[21]Setembro!$B$14</f>
        <v>26.229166666666661</v>
      </c>
      <c r="L25" s="19">
        <f>[21]Setembro!$B$15</f>
        <v>24.379166666666666</v>
      </c>
      <c r="M25" s="19">
        <f>[21]Setembro!$B$16</f>
        <v>22.900000000000002</v>
      </c>
      <c r="N25" s="19">
        <f>[21]Setembro!$B$17</f>
        <v>26.541666666666668</v>
      </c>
      <c r="O25" s="19">
        <f>[21]Setembro!$B$18</f>
        <v>26.162500000000005</v>
      </c>
      <c r="P25" s="19">
        <f>[21]Setembro!$B$19</f>
        <v>19.220833333333335</v>
      </c>
      <c r="Q25" s="19">
        <f>[21]Setembro!$B$20</f>
        <v>17.904166666666665</v>
      </c>
      <c r="R25" s="19">
        <f>[21]Setembro!$B$21</f>
        <v>22.858333333333334</v>
      </c>
      <c r="S25" s="19">
        <f>[21]Setembro!$B$22</f>
        <v>25.9375</v>
      </c>
      <c r="T25" s="19">
        <f>[21]Setembro!$B$23</f>
        <v>21.854166666666671</v>
      </c>
      <c r="U25" s="19">
        <f>[21]Setembro!$B$24</f>
        <v>19.912500000000005</v>
      </c>
      <c r="V25" s="19">
        <f>[21]Setembro!$B$25</f>
        <v>18.745833333333334</v>
      </c>
      <c r="W25" s="19">
        <f>[21]Setembro!$B$26</f>
        <v>19.658333333333335</v>
      </c>
      <c r="X25" s="19">
        <f>[21]Setembro!$B$27</f>
        <v>22.354166666666671</v>
      </c>
      <c r="Y25" s="19">
        <f>[21]Setembro!$B$28</f>
        <v>21.804166666666664</v>
      </c>
      <c r="Z25" s="19">
        <f>[21]Setembro!$B$29</f>
        <v>21.737500000000001</v>
      </c>
      <c r="AA25" s="19">
        <f>[21]Setembro!$B$30</f>
        <v>23.700000000000003</v>
      </c>
      <c r="AB25" s="19">
        <f>[21]Setembro!$B$31</f>
        <v>19.775000000000002</v>
      </c>
      <c r="AC25" s="19">
        <f>[21]Setembro!$B$32</f>
        <v>22.8125</v>
      </c>
      <c r="AD25" s="19">
        <f>[21]Setembro!$B$33</f>
        <v>26.700000000000003</v>
      </c>
      <c r="AE25" s="19">
        <f>[21]Setembro!$B$34</f>
        <v>25.124999999999996</v>
      </c>
      <c r="AF25" s="39">
        <f t="shared" si="3"/>
        <v>22.963333333333335</v>
      </c>
    </row>
    <row r="26" spans="1:33" ht="17.100000000000001" customHeight="1" x14ac:dyDescent="0.2">
      <c r="A26" s="17" t="s">
        <v>16</v>
      </c>
      <c r="B26" s="19">
        <f>[22]Setembro!$B$5</f>
        <v>29.508333333333336</v>
      </c>
      <c r="C26" s="19">
        <f>[22]Setembro!$B$6</f>
        <v>30.1875</v>
      </c>
      <c r="D26" s="19">
        <f>[22]Setembro!$B$7</f>
        <v>30.416666666666671</v>
      </c>
      <c r="E26" s="19">
        <f>[22]Setembro!$B$8</f>
        <v>30.183333333333337</v>
      </c>
      <c r="F26" s="19">
        <f>[22]Setembro!$B$9</f>
        <v>28.758333333333329</v>
      </c>
      <c r="G26" s="19">
        <f>[22]Setembro!$B$10</f>
        <v>29.504166666666666</v>
      </c>
      <c r="H26" s="19">
        <f>[22]Setembro!$B$11</f>
        <v>27.729166666666661</v>
      </c>
      <c r="I26" s="19">
        <f>[22]Setembro!$B$12</f>
        <v>27.295833333333334</v>
      </c>
      <c r="J26" s="19">
        <f>[22]Setembro!$B$13</f>
        <v>30.162500000000005</v>
      </c>
      <c r="K26" s="19">
        <f>[22]Setembro!$B$14</f>
        <v>31.100000000000005</v>
      </c>
      <c r="L26" s="19">
        <f>[22]Setembro!$B$15</f>
        <v>22.241666666666664</v>
      </c>
      <c r="M26" s="19">
        <f>[22]Setembro!$B$16</f>
        <v>21.229166666666668</v>
      </c>
      <c r="N26" s="19">
        <f>[22]Setembro!$B$17</f>
        <v>26.945833333333336</v>
      </c>
      <c r="O26" s="19">
        <f>[22]Setembro!$B$18</f>
        <v>27.158333333333331</v>
      </c>
      <c r="P26" s="19">
        <f>[22]Setembro!$B$19</f>
        <v>21.650000000000002</v>
      </c>
      <c r="Q26" s="19">
        <f>[22]Setembro!$B$20</f>
        <v>20.745833333333334</v>
      </c>
      <c r="R26" s="19">
        <f>[22]Setembro!$B$21</f>
        <v>24.8125</v>
      </c>
      <c r="S26" s="19">
        <f>[22]Setembro!$B$22</f>
        <v>29.275000000000002</v>
      </c>
      <c r="T26" s="19">
        <f>[22]Setembro!$B$23</f>
        <v>28.074999999999999</v>
      </c>
      <c r="U26" s="19">
        <f>[22]Setembro!$B$24</f>
        <v>24.324999999999999</v>
      </c>
      <c r="V26" s="19">
        <f>[22]Setembro!$B$25</f>
        <v>22.362500000000008</v>
      </c>
      <c r="W26" s="19">
        <f>[22]Setembro!$B$26</f>
        <v>22.537499999999998</v>
      </c>
      <c r="X26" s="19">
        <f>[22]Setembro!$B$27</f>
        <v>27.270833333333332</v>
      </c>
      <c r="Y26" s="19">
        <f>[22]Setembro!$B$28</f>
        <v>29.970833333333335</v>
      </c>
      <c r="Z26" s="19">
        <f>[22]Setembro!$B$29</f>
        <v>27.279166666666669</v>
      </c>
      <c r="AA26" s="19">
        <f>[22]Setembro!$B$30</f>
        <v>30.400000000000006</v>
      </c>
      <c r="AB26" s="19">
        <f>[22]Setembro!$B$31</f>
        <v>25.854166666666671</v>
      </c>
      <c r="AC26" s="19">
        <f>[22]Setembro!$B$32</f>
        <v>27.820833333333329</v>
      </c>
      <c r="AD26" s="19">
        <f>[22]Setembro!$B$33</f>
        <v>30.825000000000003</v>
      </c>
      <c r="AE26" s="19">
        <f>[22]Setembro!$B$34</f>
        <v>31.6875</v>
      </c>
      <c r="AF26" s="39">
        <f t="shared" si="3"/>
        <v>27.243749999999999</v>
      </c>
    </row>
    <row r="27" spans="1:33" ht="17.100000000000001" customHeight="1" x14ac:dyDescent="0.2">
      <c r="A27" s="17" t="s">
        <v>17</v>
      </c>
      <c r="B27" s="19">
        <f>[23]Setembro!$B$5</f>
        <v>25.333333333333332</v>
      </c>
      <c r="C27" s="19">
        <f>[23]Setembro!$B$6</f>
        <v>27.870833333333334</v>
      </c>
      <c r="D27" s="19">
        <f>[23]Setembro!$B$7</f>
        <v>24.791666666666668</v>
      </c>
      <c r="E27" s="19">
        <f>[23]Setembro!$B$8</f>
        <v>24.645833333333339</v>
      </c>
      <c r="F27" s="19">
        <f>[23]Setembro!$B$9</f>
        <v>23.562500000000004</v>
      </c>
      <c r="G27" s="19">
        <f>[23]Setembro!$B$10</f>
        <v>25.820833333333336</v>
      </c>
      <c r="H27" s="19">
        <f>[23]Setembro!$B$11</f>
        <v>21.783333333333331</v>
      </c>
      <c r="I27" s="19">
        <f>[23]Setembro!$B$12</f>
        <v>22.833333333333332</v>
      </c>
      <c r="J27" s="19">
        <f>[23]Setembro!$B$13</f>
        <v>26.199999999999992</v>
      </c>
      <c r="K27" s="19">
        <f>[23]Setembro!$B$14</f>
        <v>25.766666666666662</v>
      </c>
      <c r="L27" s="19">
        <f>[23]Setembro!$B$15</f>
        <v>25.4375</v>
      </c>
      <c r="M27" s="19">
        <f>[23]Setembro!$B$16</f>
        <v>26.416666666666668</v>
      </c>
      <c r="N27" s="19">
        <f>[23]Setembro!$B$17</f>
        <v>26.733333333333334</v>
      </c>
      <c r="O27" s="19">
        <f>[23]Setembro!$B$18</f>
        <v>26.824999999999999</v>
      </c>
      <c r="P27" s="19">
        <f>[23]Setembro!$B$19</f>
        <v>23.904166666666665</v>
      </c>
      <c r="Q27" s="19">
        <f>[23]Setembro!$B$20</f>
        <v>20.279166666666661</v>
      </c>
      <c r="R27" s="19">
        <f>[23]Setembro!$B$21</f>
        <v>23.487500000000001</v>
      </c>
      <c r="S27" s="19">
        <f>[23]Setembro!$B$22</f>
        <v>28.154166666666679</v>
      </c>
      <c r="T27" s="19">
        <f>[23]Setembro!$B$23</f>
        <v>24.237500000000001</v>
      </c>
      <c r="U27" s="19">
        <f>[23]Setembro!$B$24</f>
        <v>21.779166666666669</v>
      </c>
      <c r="V27" s="19">
        <f>[23]Setembro!$B$25</f>
        <v>21.095833333333339</v>
      </c>
      <c r="W27" s="19">
        <f>[23]Setembro!$B$26</f>
        <v>19.712500000000002</v>
      </c>
      <c r="X27" s="19">
        <f>[23]Setembro!$B$27</f>
        <v>25.074999999999992</v>
      </c>
      <c r="Y27" s="19">
        <f>[23]Setembro!$B$28</f>
        <v>22.349999999999998</v>
      </c>
      <c r="Z27" s="19">
        <f>[23]Setembro!$B$29</f>
        <v>23.670833333333331</v>
      </c>
      <c r="AA27" s="19">
        <f>[23]Setembro!$B$30</f>
        <v>25.108333333333331</v>
      </c>
      <c r="AB27" s="19">
        <f>[23]Setembro!$B$31</f>
        <v>20.308333333333334</v>
      </c>
      <c r="AC27" s="19">
        <f>[23]Setembro!$B$32</f>
        <v>24.508333333333336</v>
      </c>
      <c r="AD27" s="19">
        <f>[23]Setembro!$B$33</f>
        <v>28.158333333333331</v>
      </c>
      <c r="AE27" s="19">
        <f>[23]Setembro!$B$34</f>
        <v>27.05</v>
      </c>
      <c r="AF27" s="39">
        <f>AVERAGE(B27:AE27)</f>
        <v>24.43</v>
      </c>
    </row>
    <row r="28" spans="1:33" ht="17.100000000000001" customHeight="1" x14ac:dyDescent="0.2">
      <c r="A28" s="17" t="s">
        <v>18</v>
      </c>
      <c r="B28" s="19">
        <f>[24]Setembro!$B$5</f>
        <v>26.899999999999995</v>
      </c>
      <c r="C28" s="19">
        <f>[24]Setembro!$B$6</f>
        <v>27.537499999999998</v>
      </c>
      <c r="D28" s="19">
        <f>[24]Setembro!$B$7</f>
        <v>26.120833333333337</v>
      </c>
      <c r="E28" s="19">
        <f>[24]Setembro!$B$8</f>
        <v>26.995833333333337</v>
      </c>
      <c r="F28" s="19">
        <f>[24]Setembro!$B$9</f>
        <v>26.783333333333331</v>
      </c>
      <c r="G28" s="19">
        <f>[24]Setembro!$B$10</f>
        <v>27.020833333333332</v>
      </c>
      <c r="H28" s="19">
        <f>[24]Setembro!$B$11</f>
        <v>25.879166666666666</v>
      </c>
      <c r="I28" s="19">
        <f>[24]Setembro!$B$12</f>
        <v>26.429166666666671</v>
      </c>
      <c r="J28" s="19">
        <f>[24]Setembro!$B$13</f>
        <v>27.062500000000004</v>
      </c>
      <c r="K28" s="19">
        <f>[24]Setembro!$B$14</f>
        <v>27.404166666666672</v>
      </c>
      <c r="L28" s="19">
        <f>[24]Setembro!$B$15</f>
        <v>27.275000000000002</v>
      </c>
      <c r="M28" s="19">
        <f>[24]Setembro!$B$16</f>
        <v>27.833333333333339</v>
      </c>
      <c r="N28" s="19">
        <f>[24]Setembro!$B$17</f>
        <v>27.766666666666662</v>
      </c>
      <c r="O28" s="19">
        <f>[24]Setembro!$B$18</f>
        <v>27.4375</v>
      </c>
      <c r="P28" s="19">
        <f>[24]Setembro!$B$19</f>
        <v>26.433333333333337</v>
      </c>
      <c r="Q28" s="19">
        <f>[24]Setembro!$B$20</f>
        <v>26.724999999999994</v>
      </c>
      <c r="R28" s="19">
        <f>[24]Setembro!$B$21</f>
        <v>27.604166666666661</v>
      </c>
      <c r="S28" s="19">
        <f>[24]Setembro!$B$22</f>
        <v>28.416666666666671</v>
      </c>
      <c r="T28" s="19">
        <f>[24]Setembro!$B$23</f>
        <v>27.754166666666666</v>
      </c>
      <c r="U28" s="19">
        <f>[24]Setembro!$B$24</f>
        <v>26.8</v>
      </c>
      <c r="V28" s="19">
        <f>[24]Setembro!$B$25</f>
        <v>26.954166666666666</v>
      </c>
      <c r="W28" s="19">
        <f>[24]Setembro!$B$26</f>
        <v>26.987499999999997</v>
      </c>
      <c r="X28" s="19">
        <f>[24]Setembro!$B$27</f>
        <v>27.966666666666679</v>
      </c>
      <c r="Y28" s="19">
        <f>[24]Setembro!$B$28</f>
        <v>27.275000000000006</v>
      </c>
      <c r="Z28" s="19">
        <f>[24]Setembro!$B$29</f>
        <v>27.275000000000002</v>
      </c>
      <c r="AA28" s="19">
        <f>[24]Setembro!$B$30</f>
        <v>28.341666666666669</v>
      </c>
      <c r="AB28" s="19">
        <f>[24]Setembro!$B$31</f>
        <v>26.920833333333331</v>
      </c>
      <c r="AC28" s="19">
        <f>[24]Setembro!$B$32</f>
        <v>27.525000000000006</v>
      </c>
      <c r="AD28" s="19">
        <f>[24]Setembro!$B$33</f>
        <v>28.629166666666659</v>
      </c>
      <c r="AE28" s="19">
        <f>[24]Setembro!$B$34</f>
        <v>27.941666666666666</v>
      </c>
      <c r="AF28" s="39">
        <f t="shared" si="3"/>
        <v>27.266527777777775</v>
      </c>
    </row>
    <row r="29" spans="1:33" ht="17.100000000000001" customHeight="1" x14ac:dyDescent="0.2">
      <c r="A29" s="17" t="s">
        <v>19</v>
      </c>
      <c r="B29" s="19">
        <f>[25]Setembro!$B$5</f>
        <v>23.241666666666671</v>
      </c>
      <c r="C29" s="19">
        <f>[25]Setembro!$B$6</f>
        <v>27.037499999999994</v>
      </c>
      <c r="D29" s="19">
        <f>[25]Setembro!$B$7</f>
        <v>26.379166666666666</v>
      </c>
      <c r="E29" s="19">
        <f>[25]Setembro!$B$8</f>
        <v>23.954166666666662</v>
      </c>
      <c r="F29" s="19">
        <f>[25]Setembro!$B$9</f>
        <v>21.966666666666669</v>
      </c>
      <c r="G29" s="19">
        <f>[25]Setembro!$B$10</f>
        <v>24.324999999999999</v>
      </c>
      <c r="H29" s="19">
        <f>[25]Setembro!$B$11</f>
        <v>20.599999999999998</v>
      </c>
      <c r="I29" s="19">
        <f>[25]Setembro!$B$12</f>
        <v>21.904166666666669</v>
      </c>
      <c r="J29" s="19">
        <f>[25]Setembro!$B$13</f>
        <v>25.133333333333329</v>
      </c>
      <c r="K29" s="19">
        <f>[25]Setembro!$B$14</f>
        <v>25.808333333333337</v>
      </c>
      <c r="L29" s="19">
        <f>[25]Setembro!$B$15</f>
        <v>23.312500000000004</v>
      </c>
      <c r="M29" s="19">
        <f>[25]Setembro!$B$16</f>
        <v>22.045833333333334</v>
      </c>
      <c r="N29" s="19">
        <f>[25]Setembro!$B$17</f>
        <v>26.395833333333332</v>
      </c>
      <c r="O29" s="19">
        <f>[25]Setembro!$B$18</f>
        <v>25.920833333333338</v>
      </c>
      <c r="P29" s="19">
        <f>[25]Setembro!$B$19</f>
        <v>19.475000000000001</v>
      </c>
      <c r="Q29" s="19">
        <f>[25]Setembro!$B$20</f>
        <v>17.441666666666666</v>
      </c>
      <c r="R29" s="19">
        <f>[25]Setembro!$B$21</f>
        <v>22.025000000000002</v>
      </c>
      <c r="S29" s="19">
        <f>[25]Setembro!$B$22</f>
        <v>23.345833333333331</v>
      </c>
      <c r="T29" s="19">
        <f>[25]Setembro!$B$23</f>
        <v>18.349999999999998</v>
      </c>
      <c r="U29" s="19">
        <f>[25]Setembro!$B$24</f>
        <v>21.407142857142855</v>
      </c>
      <c r="V29" s="19">
        <f>[25]Setembro!$B$25</f>
        <v>18.670833333333331</v>
      </c>
      <c r="W29" s="19">
        <f>[25]Setembro!$B$26</f>
        <v>19.579166666666669</v>
      </c>
      <c r="X29" s="19">
        <f>[25]Setembro!$B$27</f>
        <v>22.833333333333339</v>
      </c>
      <c r="Y29" s="19">
        <f>[25]Setembro!$B$28</f>
        <v>20.687500000000004</v>
      </c>
      <c r="Z29" s="19">
        <f>[25]Setembro!$B$29</f>
        <v>21.770000000000003</v>
      </c>
      <c r="AA29" s="19">
        <f>[25]Setembro!$B$30</f>
        <v>20.639130434782604</v>
      </c>
      <c r="AB29" s="19">
        <f>[25]Setembro!$B$31</f>
        <v>21.574999999999999</v>
      </c>
      <c r="AC29" s="19">
        <f>[25]Setembro!$B$32</f>
        <v>25.728571428571428</v>
      </c>
      <c r="AD29" s="19">
        <f>[25]Setembro!$B$33</f>
        <v>25.345833333333331</v>
      </c>
      <c r="AE29" s="19">
        <f>[25]Setembro!$B$34</f>
        <v>24.837500000000002</v>
      </c>
      <c r="AF29" s="39">
        <f t="shared" si="3"/>
        <v>22.724550379572118</v>
      </c>
    </row>
    <row r="30" spans="1:33" ht="17.100000000000001" customHeight="1" x14ac:dyDescent="0.2">
      <c r="A30" s="17" t="s">
        <v>31</v>
      </c>
      <c r="B30" s="19">
        <f>[26]Setembro!$B$5</f>
        <v>26.004166666666666</v>
      </c>
      <c r="C30" s="19">
        <f>[26]Setembro!$B$6</f>
        <v>28.129166666666666</v>
      </c>
      <c r="D30" s="19">
        <f>[26]Setembro!$B$7</f>
        <v>28.254166666666666</v>
      </c>
      <c r="E30" s="19">
        <f>[26]Setembro!$B$8</f>
        <v>25.362499999999997</v>
      </c>
      <c r="F30" s="19">
        <f>[26]Setembro!$B$9</f>
        <v>23.587500000000002</v>
      </c>
      <c r="G30" s="19">
        <f>[26]Setembro!$B$10</f>
        <v>27.016666666666666</v>
      </c>
      <c r="H30" s="19">
        <f>[26]Setembro!$B$11</f>
        <v>22.620833333333337</v>
      </c>
      <c r="I30" s="19">
        <f>[26]Setembro!$B$12</f>
        <v>22.945833333333336</v>
      </c>
      <c r="J30" s="19">
        <f>[26]Setembro!$B$13</f>
        <v>27.445833333333336</v>
      </c>
      <c r="K30" s="19">
        <f>[26]Setembro!$B$14</f>
        <v>27.716666666666669</v>
      </c>
      <c r="L30" s="19">
        <f>[26]Setembro!$B$15</f>
        <v>27.445833333333329</v>
      </c>
      <c r="M30" s="19">
        <f>[26]Setembro!$B$16</f>
        <v>26.008333333333329</v>
      </c>
      <c r="N30" s="19">
        <f>[26]Setembro!$B$17</f>
        <v>28.154166666666669</v>
      </c>
      <c r="O30" s="19">
        <f>[26]Setembro!$B$18</f>
        <v>29.212500000000002</v>
      </c>
      <c r="P30" s="19">
        <f>[26]Setembro!$B$19</f>
        <v>24.045833333333334</v>
      </c>
      <c r="Q30" s="19">
        <f>[26]Setembro!$B$20</f>
        <v>21.083333333333332</v>
      </c>
      <c r="R30" s="19">
        <f>[26]Setembro!$B$21</f>
        <v>24.924999999999997</v>
      </c>
      <c r="S30" s="19">
        <f>[26]Setembro!$B$22</f>
        <v>28.929166666666664</v>
      </c>
      <c r="T30" s="19">
        <f>[26]Setembro!$B$23</f>
        <v>27.254166666666674</v>
      </c>
      <c r="U30" s="19">
        <f>[26]Setembro!$B$24</f>
        <v>21.341666666666665</v>
      </c>
      <c r="V30" s="19">
        <f>[26]Setembro!$B$25</f>
        <v>20.983333333333338</v>
      </c>
      <c r="W30" s="19">
        <f>[26]Setembro!$B$26</f>
        <v>21.745833333333334</v>
      </c>
      <c r="X30" s="19">
        <f>[26]Setembro!$B$27</f>
        <v>26.483333333333331</v>
      </c>
      <c r="Y30" s="19">
        <f>[26]Setembro!$B$28</f>
        <v>24.154166666666665</v>
      </c>
      <c r="Z30" s="19">
        <f>[26]Setembro!$B$29</f>
        <v>24.212500000000002</v>
      </c>
      <c r="AA30" s="19">
        <f>[26]Setembro!$B$30</f>
        <v>26.970833333333331</v>
      </c>
      <c r="AB30" s="19">
        <f>[26]Setembro!$B$31</f>
        <v>20.766666666666669</v>
      </c>
      <c r="AC30" s="19">
        <f>[26]Setembro!$B$32</f>
        <v>25.162500000000005</v>
      </c>
      <c r="AD30" s="19">
        <f>[26]Setembro!$B$33</f>
        <v>28.07083333333334</v>
      </c>
      <c r="AE30" s="19">
        <f>[26]Setembro!$B$34</f>
        <v>27.991666666666671</v>
      </c>
      <c r="AF30" s="39">
        <f t="shared" si="3"/>
        <v>25.467499999999998</v>
      </c>
    </row>
    <row r="31" spans="1:33" ht="17.100000000000001" customHeight="1" x14ac:dyDescent="0.2">
      <c r="A31" s="17" t="s">
        <v>51</v>
      </c>
      <c r="B31" s="19">
        <f>[27]Setembro!$B$5</f>
        <v>26.729166666666661</v>
      </c>
      <c r="C31" s="19">
        <f>[27]Setembro!$B$6</f>
        <v>27.320833333333336</v>
      </c>
      <c r="D31" s="19">
        <f>[27]Setembro!$B$7</f>
        <v>27.029166666666669</v>
      </c>
      <c r="E31" s="19">
        <f>[27]Setembro!$B$8</f>
        <v>23.691666666666666</v>
      </c>
      <c r="F31" s="19">
        <f>[27]Setembro!$B$9</f>
        <v>26.145833333333332</v>
      </c>
      <c r="G31" s="19">
        <f>[27]Setembro!$B$10</f>
        <v>27.583333333333332</v>
      </c>
      <c r="H31" s="19">
        <f>[27]Setembro!$B$11</f>
        <v>26.825000000000003</v>
      </c>
      <c r="I31" s="19">
        <f>[27]Setembro!$B$12</f>
        <v>25.574999999999999</v>
      </c>
      <c r="J31" s="19">
        <f>[27]Setembro!$B$13</f>
        <v>26.745833333333334</v>
      </c>
      <c r="K31" s="19">
        <f>[27]Setembro!$B$14</f>
        <v>26.495833333333326</v>
      </c>
      <c r="L31" s="19">
        <f>[27]Setembro!$B$15</f>
        <v>27.899999999999995</v>
      </c>
      <c r="M31" s="19">
        <f>[27]Setembro!$B$16</f>
        <v>28.1875</v>
      </c>
      <c r="N31" s="19">
        <f>[27]Setembro!$B$17</f>
        <v>28.233333333333331</v>
      </c>
      <c r="O31" s="19">
        <f>[27]Setembro!$B$18</f>
        <v>29</v>
      </c>
      <c r="P31" s="19">
        <f>[27]Setembro!$B$19</f>
        <v>26.845833333333328</v>
      </c>
      <c r="Q31" s="19">
        <f>[27]Setembro!$B$20</f>
        <v>24.345833333333335</v>
      </c>
      <c r="R31" s="19">
        <f>[27]Setembro!$B$21</f>
        <v>26.404166666666669</v>
      </c>
      <c r="S31" s="19">
        <f>[27]Setembro!$B$22</f>
        <v>27.224999999999998</v>
      </c>
      <c r="T31" s="19">
        <f>[27]Setembro!$B$23</f>
        <v>26.275000000000006</v>
      </c>
      <c r="U31" s="19">
        <f>[27]Setembro!$B$24</f>
        <v>24.966666666666669</v>
      </c>
      <c r="V31" s="19">
        <f>[27]Setembro!$B$25</f>
        <v>22.479166666666668</v>
      </c>
      <c r="W31" s="19">
        <f>[27]Setembro!$B$26</f>
        <v>25.258333333333336</v>
      </c>
      <c r="X31" s="19">
        <f>[27]Setembro!$B$27</f>
        <v>27.954166666666662</v>
      </c>
      <c r="Y31" s="19">
        <f>[27]Setembro!$B$28</f>
        <v>25.758333333333336</v>
      </c>
      <c r="Z31" s="19">
        <f>[27]Setembro!$B$29</f>
        <v>25.404166666666665</v>
      </c>
      <c r="AA31" s="19">
        <f>[27]Setembro!$B$30</f>
        <v>26.349999999999998</v>
      </c>
      <c r="AB31" s="19">
        <f>[27]Setembro!$B$31</f>
        <v>27.579166666666669</v>
      </c>
      <c r="AC31" s="19">
        <f>[27]Setembro!$B$32</f>
        <v>26.237499999999997</v>
      </c>
      <c r="AD31" s="19">
        <f>[27]Setembro!$B$33</f>
        <v>27.916666666666668</v>
      </c>
      <c r="AE31" s="19">
        <f>[27]Setembro!$B$34</f>
        <v>28.858333333333338</v>
      </c>
      <c r="AF31" s="39">
        <f>AVERAGE(B31:AE31)</f>
        <v>26.577361111111106</v>
      </c>
    </row>
    <row r="32" spans="1:33" ht="17.100000000000001" customHeight="1" x14ac:dyDescent="0.2">
      <c r="A32" s="17" t="s">
        <v>20</v>
      </c>
      <c r="B32" s="19">
        <f>[28]Setembro!$B$5</f>
        <v>25.891666666666669</v>
      </c>
      <c r="C32" s="19">
        <f>[28]Setembro!$B$6</f>
        <v>27.591666666666669</v>
      </c>
      <c r="D32" s="19">
        <f>[28]Setembro!$B$7</f>
        <v>25.954166666666662</v>
      </c>
      <c r="E32" s="19">
        <f>[28]Setembro!$B$8</f>
        <v>26.533333333333335</v>
      </c>
      <c r="F32" s="19">
        <f>[28]Setembro!$B$9</f>
        <v>23.616666666666671</v>
      </c>
      <c r="G32" s="19">
        <f>[28]Setembro!$B$10</f>
        <v>26.166666666666668</v>
      </c>
      <c r="H32" s="19">
        <f>[28]Setembro!$B$11</f>
        <v>23.958333333333339</v>
      </c>
      <c r="I32" s="19">
        <f>[28]Setembro!$B$12</f>
        <v>23.525000000000002</v>
      </c>
      <c r="J32" s="19">
        <f>[28]Setembro!$B$13</f>
        <v>25.808333333333334</v>
      </c>
      <c r="K32" s="19">
        <f>[28]Setembro!$B$14</f>
        <v>27.800000000000008</v>
      </c>
      <c r="L32" s="19">
        <f>[28]Setembro!$B$15</f>
        <v>28.666666666666661</v>
      </c>
      <c r="M32" s="19">
        <f>[28]Setembro!$B$16</f>
        <v>28.095833333333335</v>
      </c>
      <c r="N32" s="19">
        <f>[28]Setembro!$B$17</f>
        <v>27.345833333333328</v>
      </c>
      <c r="O32" s="19">
        <f>[28]Setembro!$B$18</f>
        <v>27.437500000000011</v>
      </c>
      <c r="P32" s="19">
        <f>[28]Setembro!$B$19</f>
        <v>26.166666666666668</v>
      </c>
      <c r="Q32" s="19">
        <f>[28]Setembro!$B$20</f>
        <v>24.849999999999998</v>
      </c>
      <c r="R32" s="19">
        <f>[28]Setembro!$B$21</f>
        <v>26.908333333333331</v>
      </c>
      <c r="S32" s="19">
        <f>[28]Setembro!$B$22</f>
        <v>28.487500000000001</v>
      </c>
      <c r="T32" s="19">
        <f>[28]Setembro!$B$23</f>
        <v>26.787500000000005</v>
      </c>
      <c r="U32" s="19">
        <f>[28]Setembro!$B$24</f>
        <v>21.754166666666666</v>
      </c>
      <c r="V32" s="19">
        <f>[28]Setembro!$B$25</f>
        <v>24.108333333333334</v>
      </c>
      <c r="W32" s="19">
        <f>[28]Setembro!$B$26</f>
        <v>23.920833333333334</v>
      </c>
      <c r="X32" s="19">
        <f>[28]Setembro!$B$27</f>
        <v>26.220833333333331</v>
      </c>
      <c r="Y32" s="19">
        <f>[28]Setembro!$B$28</f>
        <v>26.462499999999991</v>
      </c>
      <c r="Z32" s="19">
        <f>[28]Setembro!$B$29</f>
        <v>23.608333333333331</v>
      </c>
      <c r="AA32" s="19">
        <f>[28]Setembro!$B$30</f>
        <v>26.758333333333329</v>
      </c>
      <c r="AB32" s="19">
        <f>[28]Setembro!$B$31</f>
        <v>20.737500000000001</v>
      </c>
      <c r="AC32" s="19">
        <f>[28]Setembro!$B$32</f>
        <v>24.108333333333331</v>
      </c>
      <c r="AD32" s="19">
        <f>[28]Setembro!$B$33</f>
        <v>28.7083333333333</v>
      </c>
      <c r="AE32" s="19">
        <f>[28]Setembro!$B$34</f>
        <v>25.804166666666664</v>
      </c>
      <c r="AF32" s="39">
        <f>AVERAGE(B32:AE32)</f>
        <v>25.792777777777776</v>
      </c>
    </row>
    <row r="33" spans="1:35" s="5" customFormat="1" ht="17.100000000000001" customHeight="1" x14ac:dyDescent="0.2">
      <c r="A33" s="32" t="s">
        <v>34</v>
      </c>
      <c r="B33" s="33">
        <f t="shared" ref="B33:AF33" si="4">AVERAGE(B5:B32)</f>
        <v>25.890939153439163</v>
      </c>
      <c r="C33" s="33">
        <f t="shared" si="4"/>
        <v>27.59552469135803</v>
      </c>
      <c r="D33" s="33">
        <f t="shared" si="4"/>
        <v>26.608950617283949</v>
      </c>
      <c r="E33" s="33">
        <f t="shared" si="4"/>
        <v>25.550462962962957</v>
      </c>
      <c r="F33" s="33">
        <f t="shared" si="4"/>
        <v>24.374382716049386</v>
      </c>
      <c r="G33" s="33">
        <f t="shared" si="4"/>
        <v>26.298919753086423</v>
      </c>
      <c r="H33" s="33">
        <f t="shared" si="4"/>
        <v>23.569374298540968</v>
      </c>
      <c r="I33" s="33">
        <f t="shared" si="4"/>
        <v>23.976346801346804</v>
      </c>
      <c r="J33" s="33">
        <f t="shared" si="4"/>
        <v>26.29019055287171</v>
      </c>
      <c r="K33" s="33">
        <f t="shared" si="4"/>
        <v>26.833712121212123</v>
      </c>
      <c r="L33" s="33">
        <f t="shared" si="4"/>
        <v>26.193981481481476</v>
      </c>
      <c r="M33" s="33">
        <f t="shared" si="4"/>
        <v>25.652579365079365</v>
      </c>
      <c r="N33" s="33">
        <f t="shared" si="4"/>
        <v>27.100573192239857</v>
      </c>
      <c r="O33" s="33">
        <f t="shared" si="4"/>
        <v>27.247000805152979</v>
      </c>
      <c r="P33" s="33">
        <f t="shared" si="4"/>
        <v>23.619718832104422</v>
      </c>
      <c r="Q33" s="33">
        <f t="shared" si="4"/>
        <v>21.633173076923075</v>
      </c>
      <c r="R33" s="33">
        <f t="shared" si="4"/>
        <v>24.996955128205123</v>
      </c>
      <c r="S33" s="33">
        <f t="shared" si="4"/>
        <v>27.986923076923077</v>
      </c>
      <c r="T33" s="33">
        <f t="shared" si="4"/>
        <v>25.622724358974367</v>
      </c>
      <c r="U33" s="33">
        <f t="shared" si="4"/>
        <v>22.365338827838837</v>
      </c>
      <c r="V33" s="33">
        <f t="shared" si="4"/>
        <v>21.716452991452989</v>
      </c>
      <c r="W33" s="33">
        <f t="shared" si="4"/>
        <v>22.246289447731758</v>
      </c>
      <c r="X33" s="33">
        <f t="shared" si="4"/>
        <v>25.398456046298122</v>
      </c>
      <c r="Y33" s="33">
        <f t="shared" si="4"/>
        <v>24.601388888888891</v>
      </c>
      <c r="Z33" s="33">
        <f t="shared" si="4"/>
        <v>23.886447368421052</v>
      </c>
      <c r="AA33" s="33">
        <f t="shared" si="4"/>
        <v>25.909313874531271</v>
      </c>
      <c r="AB33" s="33">
        <f t="shared" si="4"/>
        <v>22.761378205128203</v>
      </c>
      <c r="AC33" s="33">
        <f t="shared" si="4"/>
        <v>25.012065018315017</v>
      </c>
      <c r="AD33" s="33">
        <f t="shared" si="4"/>
        <v>27.851076007325997</v>
      </c>
      <c r="AE33" s="33">
        <f t="shared" si="4"/>
        <v>27.094188034188033</v>
      </c>
      <c r="AF33" s="39">
        <f t="shared" si="4"/>
        <v>25.240171997252251</v>
      </c>
      <c r="AG33" s="8"/>
    </row>
    <row r="35" spans="1:35" x14ac:dyDescent="0.2">
      <c r="A35" s="82"/>
      <c r="B35" s="82"/>
      <c r="C35" s="83"/>
      <c r="D35" s="83" t="s">
        <v>138</v>
      </c>
      <c r="E35" s="83"/>
      <c r="F35" s="83"/>
      <c r="G35" s="83"/>
      <c r="M35" s="2" t="s">
        <v>52</v>
      </c>
      <c r="V35" s="2" t="s">
        <v>135</v>
      </c>
      <c r="AD35" s="9"/>
      <c r="AF35" s="2"/>
      <c r="AG35" s="9"/>
      <c r="AH35" s="2"/>
    </row>
    <row r="36" spans="1:35" x14ac:dyDescent="0.2">
      <c r="J36" s="20"/>
      <c r="K36" s="20"/>
      <c r="L36" s="20"/>
      <c r="M36" s="20" t="s">
        <v>53</v>
      </c>
      <c r="N36" s="20"/>
      <c r="O36" s="20"/>
      <c r="P36" s="20"/>
      <c r="V36" s="20" t="s">
        <v>136</v>
      </c>
      <c r="W36" s="20"/>
      <c r="AD36" s="9"/>
      <c r="AE36" s="1"/>
      <c r="AF36"/>
      <c r="AG36" s="2"/>
      <c r="AH36" s="2"/>
      <c r="AI36" s="2"/>
    </row>
    <row r="37" spans="1:35" x14ac:dyDescent="0.2">
      <c r="G37" s="86"/>
      <c r="H37" s="86"/>
      <c r="I37" s="86"/>
      <c r="J37" s="86"/>
      <c r="K37" s="86"/>
      <c r="L37" s="86"/>
      <c r="M37" s="86" t="s">
        <v>140</v>
      </c>
      <c r="N37" s="86"/>
      <c r="O37" s="86"/>
      <c r="P37" s="86"/>
      <c r="Q37" s="86"/>
      <c r="R37" s="86"/>
      <c r="S37" s="86"/>
      <c r="T37" s="86"/>
      <c r="AH37" s="15"/>
    </row>
    <row r="38" spans="1:35" x14ac:dyDescent="0.2"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</row>
    <row r="42" spans="1:35" x14ac:dyDescent="0.2">
      <c r="H42" s="2" t="s">
        <v>54</v>
      </c>
      <c r="U42" s="2" t="s">
        <v>54</v>
      </c>
    </row>
    <row r="43" spans="1:35" x14ac:dyDescent="0.2">
      <c r="G43" s="2" t="s">
        <v>54</v>
      </c>
    </row>
  </sheetData>
  <mergeCells count="33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F33" evalErro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8"/>
  <sheetViews>
    <sheetView zoomScale="80" zoomScaleNormal="80" workbookViewId="0">
      <selection activeCell="AI32" sqref="AI32"/>
    </sheetView>
  </sheetViews>
  <sheetFormatPr defaultRowHeight="12.75" x14ac:dyDescent="0.2"/>
  <cols>
    <col min="1" max="1" width="18.28515625" style="2" customWidth="1"/>
    <col min="2" max="3" width="5.85546875" style="2" customWidth="1"/>
    <col min="4" max="4" width="6.85546875" style="2" customWidth="1"/>
    <col min="5" max="5" width="6.42578125" style="2" customWidth="1"/>
    <col min="6" max="6" width="6.7109375" style="2" customWidth="1"/>
    <col min="7" max="7" width="6.5703125" style="2" customWidth="1"/>
    <col min="8" max="8" width="8.28515625" style="2" customWidth="1"/>
    <col min="9" max="9" width="6.7109375" style="2" customWidth="1"/>
    <col min="10" max="10" width="5.7109375" style="2" customWidth="1"/>
    <col min="11" max="11" width="6.140625" style="2" customWidth="1"/>
    <col min="12" max="12" width="5.5703125" style="2" customWidth="1"/>
    <col min="13" max="13" width="6.7109375" style="2" customWidth="1"/>
    <col min="14" max="14" width="6.28515625" style="2" customWidth="1"/>
    <col min="15" max="15" width="7" style="2" customWidth="1"/>
    <col min="16" max="16" width="7.28515625" style="2" customWidth="1"/>
    <col min="17" max="17" width="5.5703125" style="2" customWidth="1"/>
    <col min="18" max="18" width="5.7109375" style="2" customWidth="1"/>
    <col min="19" max="19" width="7.140625" style="2" customWidth="1"/>
    <col min="20" max="20" width="8.42578125" style="2" customWidth="1"/>
    <col min="21" max="21" width="8.140625" style="2" customWidth="1"/>
    <col min="22" max="22" width="7.7109375" style="2" customWidth="1"/>
    <col min="23" max="23" width="5.5703125" style="2" customWidth="1"/>
    <col min="24" max="24" width="6" style="2" customWidth="1"/>
    <col min="25" max="25" width="8.140625" style="2" customWidth="1"/>
    <col min="26" max="26" width="8" style="2" customWidth="1"/>
    <col min="27" max="27" width="6.7109375" style="2" customWidth="1"/>
    <col min="28" max="28" width="8.140625" style="2" customWidth="1"/>
    <col min="29" max="29" width="6.5703125" style="2" customWidth="1"/>
    <col min="30" max="30" width="5.5703125" style="2" customWidth="1"/>
    <col min="31" max="31" width="7.140625" style="2" customWidth="1"/>
    <col min="32" max="32" width="9.42578125" style="9" customWidth="1"/>
    <col min="33" max="33" width="7.140625" style="1" customWidth="1"/>
    <col min="34" max="34" width="13.85546875" style="15" customWidth="1"/>
  </cols>
  <sheetData>
    <row r="1" spans="1:34" ht="20.100000000000001" customHeight="1" x14ac:dyDescent="0.2">
      <c r="A1" s="92" t="s">
        <v>30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4" s="4" customFormat="1" ht="20.100000000000001" customHeight="1" x14ac:dyDescent="0.2">
      <c r="A2" s="90" t="s">
        <v>21</v>
      </c>
      <c r="B2" s="88" t="s">
        <v>137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47" t="s">
        <v>45</v>
      </c>
    </row>
    <row r="3" spans="1:34" s="5" customFormat="1" ht="20.100000000000001" customHeight="1" x14ac:dyDescent="0.2">
      <c r="A3" s="90"/>
      <c r="B3" s="91">
        <v>1</v>
      </c>
      <c r="C3" s="91">
        <f>SUM(B3+1)</f>
        <v>2</v>
      </c>
      <c r="D3" s="91">
        <f t="shared" ref="D3:AD3" si="0">SUM(C3+1)</f>
        <v>3</v>
      </c>
      <c r="E3" s="91">
        <f t="shared" si="0"/>
        <v>4</v>
      </c>
      <c r="F3" s="91">
        <f t="shared" si="0"/>
        <v>5</v>
      </c>
      <c r="G3" s="91">
        <f t="shared" si="0"/>
        <v>6</v>
      </c>
      <c r="H3" s="91">
        <f t="shared" si="0"/>
        <v>7</v>
      </c>
      <c r="I3" s="91">
        <f t="shared" si="0"/>
        <v>8</v>
      </c>
      <c r="J3" s="91">
        <f t="shared" si="0"/>
        <v>9</v>
      </c>
      <c r="K3" s="91">
        <f t="shared" si="0"/>
        <v>10</v>
      </c>
      <c r="L3" s="91">
        <f t="shared" si="0"/>
        <v>11</v>
      </c>
      <c r="M3" s="91">
        <f t="shared" si="0"/>
        <v>12</v>
      </c>
      <c r="N3" s="91">
        <f t="shared" si="0"/>
        <v>13</v>
      </c>
      <c r="O3" s="91">
        <f t="shared" si="0"/>
        <v>14</v>
      </c>
      <c r="P3" s="91">
        <f t="shared" si="0"/>
        <v>15</v>
      </c>
      <c r="Q3" s="91">
        <f t="shared" si="0"/>
        <v>16</v>
      </c>
      <c r="R3" s="91">
        <f t="shared" si="0"/>
        <v>17</v>
      </c>
      <c r="S3" s="91">
        <f t="shared" si="0"/>
        <v>18</v>
      </c>
      <c r="T3" s="91">
        <f t="shared" si="0"/>
        <v>19</v>
      </c>
      <c r="U3" s="91">
        <f t="shared" si="0"/>
        <v>20</v>
      </c>
      <c r="V3" s="91">
        <f t="shared" si="0"/>
        <v>21</v>
      </c>
      <c r="W3" s="91">
        <f t="shared" si="0"/>
        <v>22</v>
      </c>
      <c r="X3" s="91">
        <f t="shared" si="0"/>
        <v>23</v>
      </c>
      <c r="Y3" s="91">
        <f t="shared" si="0"/>
        <v>24</v>
      </c>
      <c r="Z3" s="91">
        <f t="shared" si="0"/>
        <v>25</v>
      </c>
      <c r="AA3" s="91">
        <f t="shared" si="0"/>
        <v>26</v>
      </c>
      <c r="AB3" s="91">
        <f t="shared" si="0"/>
        <v>27</v>
      </c>
      <c r="AC3" s="91">
        <f t="shared" si="0"/>
        <v>28</v>
      </c>
      <c r="AD3" s="91">
        <f t="shared" si="0"/>
        <v>29</v>
      </c>
      <c r="AE3" s="91">
        <v>30</v>
      </c>
      <c r="AF3" s="43" t="s">
        <v>44</v>
      </c>
      <c r="AG3" s="40" t="s">
        <v>41</v>
      </c>
      <c r="AH3" s="47" t="s">
        <v>46</v>
      </c>
    </row>
    <row r="4" spans="1:34" s="5" customFormat="1" ht="20.100000000000001" customHeight="1" x14ac:dyDescent="0.2">
      <c r="A4" s="90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37" t="s">
        <v>39</v>
      </c>
      <c r="AG4" s="40" t="s">
        <v>39</v>
      </c>
      <c r="AH4" s="48"/>
    </row>
    <row r="5" spans="1:34" s="5" customFormat="1" ht="20.100000000000001" customHeight="1" x14ac:dyDescent="0.2">
      <c r="A5" s="17" t="s">
        <v>47</v>
      </c>
      <c r="B5" s="18">
        <f>[1]Setembro!$K$5</f>
        <v>0</v>
      </c>
      <c r="C5" s="18">
        <f>[1]Setembro!$K$6</f>
        <v>1</v>
      </c>
      <c r="D5" s="18">
        <f>[1]Setembro!$K$7</f>
        <v>0</v>
      </c>
      <c r="E5" s="18">
        <f>[1]Setembro!$K$8</f>
        <v>1.4</v>
      </c>
      <c r="F5" s="18">
        <f>[1]Setembro!$K$9</f>
        <v>0</v>
      </c>
      <c r="G5" s="18">
        <f>[1]Setembro!$K$10</f>
        <v>3</v>
      </c>
      <c r="H5" s="18">
        <f>[1]Setembro!$K$11</f>
        <v>31</v>
      </c>
      <c r="I5" s="18">
        <f>[1]Setembro!$K$12</f>
        <v>0.2</v>
      </c>
      <c r="J5" s="18">
        <f>[1]Setembro!$K$13</f>
        <v>0</v>
      </c>
      <c r="K5" s="18">
        <f>[1]Setembro!$K$14</f>
        <v>0</v>
      </c>
      <c r="L5" s="18">
        <f>[1]Setembro!$K$15</f>
        <v>0</v>
      </c>
      <c r="M5" s="18">
        <f>[1]Setembro!$K$16</f>
        <v>0</v>
      </c>
      <c r="N5" s="18">
        <f>[1]Setembro!$K$17</f>
        <v>0</v>
      </c>
      <c r="O5" s="18">
        <f>[1]Setembro!$K$18</f>
        <v>0</v>
      </c>
      <c r="P5" s="18">
        <f>[1]Setembro!$K$19</f>
        <v>0</v>
      </c>
      <c r="Q5" s="18">
        <f>[1]Setembro!$K$20</f>
        <v>0</v>
      </c>
      <c r="R5" s="18">
        <f>[1]Setembro!$K$21</f>
        <v>0</v>
      </c>
      <c r="S5" s="18">
        <f>[1]Setembro!$K$22</f>
        <v>0</v>
      </c>
      <c r="T5" s="18">
        <f>[1]Setembro!$K$23</f>
        <v>22</v>
      </c>
      <c r="U5" s="18">
        <f>[1]Setembro!$K$24</f>
        <v>25.2</v>
      </c>
      <c r="V5" s="18">
        <f>[1]Setembro!$K$25</f>
        <v>1.8</v>
      </c>
      <c r="W5" s="18">
        <f>[1]Setembro!$K$26</f>
        <v>0</v>
      </c>
      <c r="X5" s="18">
        <f>[1]Setembro!$K$27</f>
        <v>0</v>
      </c>
      <c r="Y5" s="18">
        <f>[1]Setembro!$K$28</f>
        <v>24</v>
      </c>
      <c r="Z5" s="18">
        <f>[1]Setembro!$K$29</f>
        <v>17</v>
      </c>
      <c r="AA5" s="18">
        <f>[1]Setembro!$K$30</f>
        <v>0</v>
      </c>
      <c r="AB5" s="18">
        <f>[1]Setembro!$K$31</f>
        <v>8.7999999999999989</v>
      </c>
      <c r="AC5" s="18">
        <f>[1]Setembro!$K$32</f>
        <v>0</v>
      </c>
      <c r="AD5" s="18">
        <f>[1]Setembro!$K$33</f>
        <v>0</v>
      </c>
      <c r="AE5" s="18">
        <f>[1]Setembro!$K$34</f>
        <v>0</v>
      </c>
      <c r="AF5" s="38">
        <f t="shared" ref="AF5:AF32" si="1">SUM(B5:AE5)</f>
        <v>135.4</v>
      </c>
      <c r="AG5" s="41">
        <f t="shared" ref="AG5:AG30" si="2">MAX(B5:AE5)</f>
        <v>31</v>
      </c>
      <c r="AH5" s="49">
        <f>COUNTIF(B5:AE5,"=0,0")</f>
        <v>19</v>
      </c>
    </row>
    <row r="6" spans="1:34" ht="17.100000000000001" customHeight="1" x14ac:dyDescent="0.2">
      <c r="A6" s="17" t="s">
        <v>0</v>
      </c>
      <c r="B6" s="19">
        <f>[2]Setembro!$K$5</f>
        <v>0</v>
      </c>
      <c r="C6" s="19">
        <f>[2]Setembro!$K$6</f>
        <v>0</v>
      </c>
      <c r="D6" s="19">
        <f>[2]Setembro!$K$7</f>
        <v>0</v>
      </c>
      <c r="E6" s="19">
        <f>[2]Setembro!$K$8</f>
        <v>0</v>
      </c>
      <c r="F6" s="19">
        <f>[2]Setembro!$K$9</f>
        <v>0</v>
      </c>
      <c r="G6" s="19">
        <f>[2]Setembro!$K$10</f>
        <v>0</v>
      </c>
      <c r="H6" s="19">
        <f>[2]Setembro!$K$11</f>
        <v>13.200000000000001</v>
      </c>
      <c r="I6" s="19">
        <f>[2]Setembro!$K$12</f>
        <v>0</v>
      </c>
      <c r="J6" s="19">
        <f>[2]Setembro!$K$13</f>
        <v>0</v>
      </c>
      <c r="K6" s="19">
        <f>[2]Setembro!$K$14</f>
        <v>0</v>
      </c>
      <c r="L6" s="19">
        <f>[2]Setembro!$K$15</f>
        <v>0</v>
      </c>
      <c r="M6" s="19">
        <f>[2]Setembro!$K$16</f>
        <v>0</v>
      </c>
      <c r="N6" s="19">
        <f>[2]Setembro!$K$17</f>
        <v>0</v>
      </c>
      <c r="O6" s="19">
        <f>[2]Setembro!$K$18</f>
        <v>0</v>
      </c>
      <c r="P6" s="19">
        <f>[2]Setembro!$K$19</f>
        <v>9.6000000000000014</v>
      </c>
      <c r="Q6" s="19">
        <f>[2]Setembro!$K$20</f>
        <v>0</v>
      </c>
      <c r="R6" s="19">
        <f>[2]Setembro!$K$21</f>
        <v>0</v>
      </c>
      <c r="S6" s="19">
        <f>[2]Setembro!$K$22</f>
        <v>0</v>
      </c>
      <c r="T6" s="19">
        <f>[2]Setembro!$K$23</f>
        <v>15</v>
      </c>
      <c r="U6" s="19">
        <f>[2]Setembro!$K$24</f>
        <v>11.8</v>
      </c>
      <c r="V6" s="19">
        <f>[2]Setembro!$K$25</f>
        <v>0</v>
      </c>
      <c r="W6" s="19">
        <f>[2]Setembro!$K$26</f>
        <v>0</v>
      </c>
      <c r="X6" s="19">
        <f>[2]Setembro!$K$27</f>
        <v>0</v>
      </c>
      <c r="Y6" s="19">
        <f>[2]Setembro!$K$28</f>
        <v>49.6</v>
      </c>
      <c r="Z6" s="19">
        <f>[2]Setembro!$K$29</f>
        <v>5.8000000000000007</v>
      </c>
      <c r="AA6" s="19">
        <f>[2]Setembro!$K$30</f>
        <v>9</v>
      </c>
      <c r="AB6" s="19">
        <f>[2]Setembro!$K$31</f>
        <v>5.0000000000000009</v>
      </c>
      <c r="AC6" s="19">
        <f>[2]Setembro!$K$32</f>
        <v>0.2</v>
      </c>
      <c r="AD6" s="19">
        <f>[2]Setembro!$K$33</f>
        <v>0</v>
      </c>
      <c r="AE6" s="19">
        <f>[2]Setembro!$K$34</f>
        <v>0</v>
      </c>
      <c r="AF6" s="39">
        <f t="shared" si="1"/>
        <v>119.20000000000002</v>
      </c>
      <c r="AG6" s="42">
        <f t="shared" si="2"/>
        <v>49.6</v>
      </c>
      <c r="AH6" s="49">
        <f t="shared" ref="AH6:AH32" si="3">COUNTIF(B6:AE6,"=0,0")</f>
        <v>21</v>
      </c>
    </row>
    <row r="7" spans="1:34" ht="17.100000000000001" customHeight="1" x14ac:dyDescent="0.2">
      <c r="A7" s="17" t="s">
        <v>1</v>
      </c>
      <c r="B7" s="19">
        <f>[3]Setembro!$K$5</f>
        <v>0</v>
      </c>
      <c r="C7" s="19">
        <f>[3]Setembro!$K$6</f>
        <v>0</v>
      </c>
      <c r="D7" s="19">
        <f>[3]Setembro!$K$7</f>
        <v>0</v>
      </c>
      <c r="E7" s="19">
        <f>[3]Setembro!$K$8</f>
        <v>0</v>
      </c>
      <c r="F7" s="19">
        <f>[3]Setembro!$K$9</f>
        <v>0</v>
      </c>
      <c r="G7" s="19">
        <f>[3]Setembro!$K$10</f>
        <v>0</v>
      </c>
      <c r="H7" s="19">
        <f>[3]Setembro!$K$11</f>
        <v>20.599999999999998</v>
      </c>
      <c r="I7" s="19">
        <f>[3]Setembro!$K$12</f>
        <v>0</v>
      </c>
      <c r="J7" s="19">
        <f>[3]Setembro!$K$13</f>
        <v>0</v>
      </c>
      <c r="K7" s="19">
        <f>[3]Setembro!$K$14</f>
        <v>0</v>
      </c>
      <c r="L7" s="19">
        <f>[3]Setembro!$K$15</f>
        <v>0</v>
      </c>
      <c r="M7" s="19">
        <f>[3]Setembro!$K$16</f>
        <v>0</v>
      </c>
      <c r="N7" s="19">
        <f>[3]Setembro!$K$17</f>
        <v>0</v>
      </c>
      <c r="O7" s="19">
        <f>[3]Setembro!$K$18</f>
        <v>0</v>
      </c>
      <c r="P7" s="19">
        <f>[3]Setembro!$K$19</f>
        <v>2.6000000000000005</v>
      </c>
      <c r="Q7" s="19" t="str">
        <f>[3]Setembro!$K$20</f>
        <v>*</v>
      </c>
      <c r="R7" s="19" t="str">
        <f>[3]Setembro!$K$21</f>
        <v>*</v>
      </c>
      <c r="S7" s="19" t="str">
        <f>[3]Setembro!$K$22</f>
        <v>*</v>
      </c>
      <c r="T7" s="19" t="str">
        <f>[3]Setembro!$K$23</f>
        <v>*</v>
      </c>
      <c r="U7" s="19" t="str">
        <f>[3]Setembro!$K$24</f>
        <v>*</v>
      </c>
      <c r="V7" s="19" t="str">
        <f>[3]Setembro!$K$25</f>
        <v>*</v>
      </c>
      <c r="W7" s="19" t="str">
        <f>[3]Setembro!$K$26</f>
        <v>*</v>
      </c>
      <c r="X7" s="19" t="str">
        <f>[3]Setembro!$K$27</f>
        <v>*</v>
      </c>
      <c r="Y7" s="19" t="str">
        <f>[3]Setembro!$K$28</f>
        <v>*</v>
      </c>
      <c r="Z7" s="19" t="str">
        <f>[3]Setembro!$K$29</f>
        <v>*</v>
      </c>
      <c r="AA7" s="19" t="str">
        <f>[3]Setembro!$K$30</f>
        <v>*</v>
      </c>
      <c r="AB7" s="19" t="str">
        <f>[3]Setembro!$K$31</f>
        <v>*</v>
      </c>
      <c r="AC7" s="19" t="str">
        <f>[3]Setembro!$K$32</f>
        <v>*</v>
      </c>
      <c r="AD7" s="19" t="str">
        <f>[3]Setembro!$K$33</f>
        <v>*</v>
      </c>
      <c r="AE7" s="19" t="str">
        <f>[3]Setembro!$K$34</f>
        <v>*</v>
      </c>
      <c r="AF7" s="39">
        <f t="shared" si="1"/>
        <v>23.2</v>
      </c>
      <c r="AG7" s="42">
        <f t="shared" si="2"/>
        <v>20.599999999999998</v>
      </c>
      <c r="AH7" s="49">
        <f t="shared" si="3"/>
        <v>13</v>
      </c>
    </row>
    <row r="8" spans="1:34" ht="17.100000000000001" customHeight="1" x14ac:dyDescent="0.2">
      <c r="A8" s="17" t="s">
        <v>55</v>
      </c>
      <c r="B8" s="19">
        <f>[4]Setembro!$K$5</f>
        <v>0</v>
      </c>
      <c r="C8" s="19">
        <f>[4]Setembro!$K$6</f>
        <v>1.8</v>
      </c>
      <c r="D8" s="19">
        <f>[4]Setembro!$K$7</f>
        <v>0.2</v>
      </c>
      <c r="E8" s="19">
        <f>[4]Setembro!$K$8</f>
        <v>0</v>
      </c>
      <c r="F8" s="19">
        <f>[4]Setembro!$K$9</f>
        <v>0</v>
      </c>
      <c r="G8" s="19">
        <f>[4]Setembro!$K$10</f>
        <v>0</v>
      </c>
      <c r="H8" s="19">
        <f>[4]Setembro!$K$11</f>
        <v>27.999999999999996</v>
      </c>
      <c r="I8" s="19">
        <f>[4]Setembro!$K$12</f>
        <v>0</v>
      </c>
      <c r="J8" s="19">
        <f>[4]Setembro!$K$13</f>
        <v>0</v>
      </c>
      <c r="K8" s="19">
        <f>[4]Setembro!$K$14</f>
        <v>0</v>
      </c>
      <c r="L8" s="19">
        <f>[4]Setembro!$K$15</f>
        <v>0</v>
      </c>
      <c r="M8" s="19">
        <f>[4]Setembro!$K$16</f>
        <v>0</v>
      </c>
      <c r="N8" s="19">
        <f>[4]Setembro!$K$17</f>
        <v>0</v>
      </c>
      <c r="O8" s="19">
        <f>[4]Setembro!$K$18</f>
        <v>0</v>
      </c>
      <c r="P8" s="19">
        <f>[4]Setembro!$K$19</f>
        <v>1.4</v>
      </c>
      <c r="Q8" s="19">
        <f>[4]Setembro!$K$20</f>
        <v>0</v>
      </c>
      <c r="R8" s="19">
        <f>[4]Setembro!$K$21</f>
        <v>0</v>
      </c>
      <c r="S8" s="19">
        <f>[4]Setembro!$K$22</f>
        <v>0</v>
      </c>
      <c r="T8" s="19">
        <f>[4]Setembro!$K$23</f>
        <v>10.4</v>
      </c>
      <c r="U8" s="19">
        <f>[4]Setembro!$K$24</f>
        <v>23.2</v>
      </c>
      <c r="V8" s="19">
        <f>[4]Setembro!$K$25</f>
        <v>0</v>
      </c>
      <c r="W8" s="19">
        <f>[4]Setembro!$K$26</f>
        <v>0</v>
      </c>
      <c r="X8" s="19">
        <f>[4]Setembro!$K$27</f>
        <v>0</v>
      </c>
      <c r="Y8" s="19">
        <f>[4]Setembro!$K$28</f>
        <v>18.799999999999997</v>
      </c>
      <c r="Z8" s="19">
        <f>[4]Setembro!$K$29</f>
        <v>9.6000000000000014</v>
      </c>
      <c r="AA8" s="19">
        <f>[4]Setembro!$K$30</f>
        <v>2.2000000000000002</v>
      </c>
      <c r="AB8" s="19">
        <f>[4]Setembro!$K$31</f>
        <v>50.6</v>
      </c>
      <c r="AC8" s="19">
        <f>[4]Setembro!$K$32</f>
        <v>0.2</v>
      </c>
      <c r="AD8" s="19">
        <f>[4]Setembro!$K$33</f>
        <v>0</v>
      </c>
      <c r="AE8" s="19">
        <f>[4]Setembro!$K$34</f>
        <v>13.8</v>
      </c>
      <c r="AF8" s="39">
        <f t="shared" ref="AF8" si="4">SUM(B8:AE8)</f>
        <v>160.20000000000002</v>
      </c>
      <c r="AG8" s="42">
        <f t="shared" ref="AG8" si="5">MAX(B8:AE8)</f>
        <v>50.6</v>
      </c>
      <c r="AH8" s="49">
        <f t="shared" si="3"/>
        <v>18</v>
      </c>
    </row>
    <row r="9" spans="1:34" ht="17.100000000000001" customHeight="1" x14ac:dyDescent="0.2">
      <c r="A9" s="17" t="s">
        <v>48</v>
      </c>
      <c r="B9" s="19">
        <f>[5]Setembro!$K$5</f>
        <v>0</v>
      </c>
      <c r="C9" s="19">
        <f>[5]Setembro!$K$6</f>
        <v>0</v>
      </c>
      <c r="D9" s="19">
        <f>[5]Setembro!$K$7</f>
        <v>0</v>
      </c>
      <c r="E9" s="19">
        <f>[5]Setembro!$K$8</f>
        <v>0</v>
      </c>
      <c r="F9" s="19">
        <f>[5]Setembro!$K$9</f>
        <v>0</v>
      </c>
      <c r="G9" s="19">
        <f>[5]Setembro!$K$10</f>
        <v>0</v>
      </c>
      <c r="H9" s="19">
        <f>[5]Setembro!$K$11</f>
        <v>0.60000000000000009</v>
      </c>
      <c r="I9" s="19">
        <f>[5]Setembro!$K$12</f>
        <v>0</v>
      </c>
      <c r="J9" s="19">
        <f>[5]Setembro!$K$13</f>
        <v>0</v>
      </c>
      <c r="K9" s="19">
        <f>[5]Setembro!$K$14</f>
        <v>0</v>
      </c>
      <c r="L9" s="19">
        <f>[5]Setembro!$K$15</f>
        <v>0</v>
      </c>
      <c r="M9" s="19">
        <f>[5]Setembro!$K$16</f>
        <v>0</v>
      </c>
      <c r="N9" s="19">
        <f>[5]Setembro!$K$17</f>
        <v>0</v>
      </c>
      <c r="O9" s="19">
        <f>[5]Setembro!$K$18</f>
        <v>4.2</v>
      </c>
      <c r="P9" s="19">
        <f>[5]Setembro!$K$19</f>
        <v>16.000000000000004</v>
      </c>
      <c r="Q9" s="19">
        <f>[5]Setembro!$K$20</f>
        <v>0.2</v>
      </c>
      <c r="R9" s="19">
        <f>[5]Setembro!$K$21</f>
        <v>0</v>
      </c>
      <c r="S9" s="19">
        <f>[5]Setembro!$K$22</f>
        <v>0</v>
      </c>
      <c r="T9" s="19">
        <f>[5]Setembro!$K$23</f>
        <v>19.2</v>
      </c>
      <c r="U9" s="19">
        <f>[5]Setembro!$K$24</f>
        <v>1.7999999999999998</v>
      </c>
      <c r="V9" s="19">
        <f>[5]Setembro!$K$25</f>
        <v>0</v>
      </c>
      <c r="W9" s="19">
        <f>[5]Setembro!$K$26</f>
        <v>0.2</v>
      </c>
      <c r="X9" s="19">
        <f>[5]Setembro!$K$27</f>
        <v>0</v>
      </c>
      <c r="Y9" s="19">
        <f>[5]Setembro!$K$28</f>
        <v>23.8</v>
      </c>
      <c r="Z9" s="19">
        <f>[5]Setembro!$K$29</f>
        <v>3.8000000000000003</v>
      </c>
      <c r="AA9" s="19">
        <f>[5]Setembro!$K$30</f>
        <v>0</v>
      </c>
      <c r="AB9" s="19">
        <f>[5]Setembro!$K$31</f>
        <v>34.600000000000016</v>
      </c>
      <c r="AC9" s="19">
        <f>[5]Setembro!$K$32</f>
        <v>1.5999999999999999</v>
      </c>
      <c r="AD9" s="19">
        <f>[5]Setembro!$K$33</f>
        <v>0.8</v>
      </c>
      <c r="AE9" s="19">
        <f>[5]Setembro!$K$34</f>
        <v>0.60000000000000009</v>
      </c>
      <c r="AF9" s="39">
        <f t="shared" si="1"/>
        <v>107.39999999999999</v>
      </c>
      <c r="AG9" s="42">
        <f t="shared" si="2"/>
        <v>34.600000000000016</v>
      </c>
      <c r="AH9" s="49">
        <f t="shared" si="3"/>
        <v>17</v>
      </c>
    </row>
    <row r="10" spans="1:34" ht="17.100000000000001" customHeight="1" x14ac:dyDescent="0.2">
      <c r="A10" s="17" t="s">
        <v>2</v>
      </c>
      <c r="B10" s="19">
        <f>[6]Setembro!$K$5</f>
        <v>0</v>
      </c>
      <c r="C10" s="19">
        <f>[6]Setembro!$K$6</f>
        <v>0</v>
      </c>
      <c r="D10" s="19">
        <f>[6]Setembro!$K$7</f>
        <v>0</v>
      </c>
      <c r="E10" s="19">
        <f>[6]Setembro!$K$8</f>
        <v>2.4</v>
      </c>
      <c r="F10" s="19">
        <f>[6]Setembro!$K$9</f>
        <v>4</v>
      </c>
      <c r="G10" s="19">
        <f>[6]Setembro!$K$10</f>
        <v>0</v>
      </c>
      <c r="H10" s="19">
        <f>[6]Setembro!$K$11</f>
        <v>6</v>
      </c>
      <c r="I10" s="19">
        <f>[6]Setembro!$K$12</f>
        <v>0.2</v>
      </c>
      <c r="J10" s="19">
        <f>[6]Setembro!$K$13</f>
        <v>0</v>
      </c>
      <c r="K10" s="19">
        <f>[6]Setembro!$K$14</f>
        <v>0</v>
      </c>
      <c r="L10" s="19">
        <f>[6]Setembro!$K$15</f>
        <v>0</v>
      </c>
      <c r="M10" s="19">
        <f>[6]Setembro!$K$16</f>
        <v>0</v>
      </c>
      <c r="N10" s="19">
        <f>[6]Setembro!$K$17</f>
        <v>0</v>
      </c>
      <c r="O10" s="19">
        <f>[6]Setembro!$K$18</f>
        <v>0</v>
      </c>
      <c r="P10" s="19">
        <f>[6]Setembro!$K$19</f>
        <v>1.4</v>
      </c>
      <c r="Q10" s="19">
        <f>[6]Setembro!$K$20</f>
        <v>0</v>
      </c>
      <c r="R10" s="19">
        <f>[6]Setembro!$K$21</f>
        <v>0</v>
      </c>
      <c r="S10" s="19">
        <f>[6]Setembro!$K$22</f>
        <v>0</v>
      </c>
      <c r="T10" s="19">
        <f>[6]Setembro!$K$23</f>
        <v>2.4</v>
      </c>
      <c r="U10" s="19">
        <f>[6]Setembro!$K$24</f>
        <v>21.2</v>
      </c>
      <c r="V10" s="19">
        <f>[6]Setembro!$K$25</f>
        <v>0.2</v>
      </c>
      <c r="W10" s="19">
        <f>[6]Setembro!$K$26</f>
        <v>0</v>
      </c>
      <c r="X10" s="19">
        <f>[6]Setembro!$K$27</f>
        <v>0</v>
      </c>
      <c r="Y10" s="19">
        <f>[6]Setembro!$K$28</f>
        <v>14.399999999999999</v>
      </c>
      <c r="Z10" s="19">
        <f>[6]Setembro!$K$29</f>
        <v>2.2000000000000002</v>
      </c>
      <c r="AA10" s="19">
        <f>[6]Setembro!$K$30</f>
        <v>0</v>
      </c>
      <c r="AB10" s="19">
        <f>[6]Setembro!$K$31</f>
        <v>11.399999999999999</v>
      </c>
      <c r="AC10" s="19">
        <f>[6]Setembro!$K$32</f>
        <v>0</v>
      </c>
      <c r="AD10" s="19">
        <f>[6]Setembro!$K$33</f>
        <v>0</v>
      </c>
      <c r="AE10" s="19">
        <f>[6]Setembro!$K$34</f>
        <v>0</v>
      </c>
      <c r="AF10" s="39">
        <f t="shared" si="1"/>
        <v>65.8</v>
      </c>
      <c r="AG10" s="42">
        <f t="shared" si="2"/>
        <v>21.2</v>
      </c>
      <c r="AH10" s="49">
        <f t="shared" si="3"/>
        <v>19</v>
      </c>
    </row>
    <row r="11" spans="1:34" ht="17.100000000000001" customHeight="1" x14ac:dyDescent="0.2">
      <c r="A11" s="17" t="s">
        <v>3</v>
      </c>
      <c r="B11" s="19">
        <f>[7]Setembro!$K$5</f>
        <v>0</v>
      </c>
      <c r="C11" s="19">
        <f>[7]Setembro!$K$6</f>
        <v>0.8</v>
      </c>
      <c r="D11" s="19">
        <f>[7]Setembro!$K$7</f>
        <v>1</v>
      </c>
      <c r="E11" s="19">
        <f>[7]Setembro!$K$8</f>
        <v>0</v>
      </c>
      <c r="F11" s="19">
        <f>[7]Setembro!$K$9</f>
        <v>0</v>
      </c>
      <c r="G11" s="19">
        <f>[7]Setembro!$K$10</f>
        <v>0</v>
      </c>
      <c r="H11" s="19">
        <f>[7]Setembro!$K$11</f>
        <v>1</v>
      </c>
      <c r="I11" s="19">
        <f>[7]Setembro!$K$12</f>
        <v>0</v>
      </c>
      <c r="J11" s="19">
        <f>[7]Setembro!$K$13</f>
        <v>0</v>
      </c>
      <c r="K11" s="19">
        <f>[7]Setembro!$K$14</f>
        <v>0</v>
      </c>
      <c r="L11" s="19">
        <f>[7]Setembro!$K$15</f>
        <v>0</v>
      </c>
      <c r="M11" s="19">
        <f>[7]Setembro!$K$16</f>
        <v>0</v>
      </c>
      <c r="N11" s="19">
        <f>[7]Setembro!$K$17</f>
        <v>0</v>
      </c>
      <c r="O11" s="19">
        <f>[7]Setembro!$K$18</f>
        <v>0</v>
      </c>
      <c r="P11" s="19">
        <f>[7]Setembro!$K$19</f>
        <v>0</v>
      </c>
      <c r="Q11" s="19">
        <f>[7]Setembro!$K$20</f>
        <v>0</v>
      </c>
      <c r="R11" s="19">
        <f>[7]Setembro!$K$21</f>
        <v>0</v>
      </c>
      <c r="S11" s="19">
        <f>[7]Setembro!$K$22</f>
        <v>0</v>
      </c>
      <c r="T11" s="19">
        <f>[7]Setembro!$K$23</f>
        <v>0</v>
      </c>
      <c r="U11" s="19">
        <f>[7]Setembro!$K$24</f>
        <v>4.4000000000000004</v>
      </c>
      <c r="V11" s="19">
        <f>[7]Setembro!$K$25</f>
        <v>19.600000000000001</v>
      </c>
      <c r="W11" s="19">
        <f>[7]Setembro!$K$26</f>
        <v>0</v>
      </c>
      <c r="X11" s="19">
        <f>[7]Setembro!$K$27</f>
        <v>0</v>
      </c>
      <c r="Y11" s="19">
        <f>[7]Setembro!$K$28</f>
        <v>1.4</v>
      </c>
      <c r="Z11" s="19">
        <f>[7]Setembro!$K$29</f>
        <v>15.399999999999999</v>
      </c>
      <c r="AA11" s="19">
        <f>[7]Setembro!$K$30</f>
        <v>0.2</v>
      </c>
      <c r="AB11" s="19">
        <f>[7]Setembro!$K$31</f>
        <v>0.2</v>
      </c>
      <c r="AC11" s="19">
        <f>[7]Setembro!$K$32</f>
        <v>0</v>
      </c>
      <c r="AD11" s="19">
        <f>[7]Setembro!$K$33</f>
        <v>0</v>
      </c>
      <c r="AE11" s="19">
        <f>[7]Setembro!$K$34</f>
        <v>1.8</v>
      </c>
      <c r="AF11" s="39">
        <f t="shared" si="1"/>
        <v>45.8</v>
      </c>
      <c r="AG11" s="42">
        <f t="shared" si="2"/>
        <v>19.600000000000001</v>
      </c>
      <c r="AH11" s="49">
        <f t="shared" si="3"/>
        <v>20</v>
      </c>
    </row>
    <row r="12" spans="1:34" ht="17.100000000000001" customHeight="1" x14ac:dyDescent="0.2">
      <c r="A12" s="17" t="s">
        <v>4</v>
      </c>
      <c r="B12" s="19">
        <f>[8]Setembro!$K$5</f>
        <v>0</v>
      </c>
      <c r="C12" s="19">
        <f>[8]Setembro!$K$6</f>
        <v>0</v>
      </c>
      <c r="D12" s="19">
        <f>[8]Setembro!$K$7</f>
        <v>0.2</v>
      </c>
      <c r="E12" s="19">
        <f>[8]Setembro!$K$8</f>
        <v>0</v>
      </c>
      <c r="F12" s="19">
        <f>[8]Setembro!$K$9</f>
        <v>0</v>
      </c>
      <c r="G12" s="19">
        <f>[8]Setembro!$K$10</f>
        <v>0</v>
      </c>
      <c r="H12" s="19">
        <f>[8]Setembro!$K$11</f>
        <v>19.200000000000003</v>
      </c>
      <c r="I12" s="19">
        <f>[8]Setembro!$K$12</f>
        <v>0</v>
      </c>
      <c r="J12" s="19">
        <f>[8]Setembro!$K$13</f>
        <v>0</v>
      </c>
      <c r="K12" s="19">
        <f>[8]Setembro!$K$14</f>
        <v>0</v>
      </c>
      <c r="L12" s="19">
        <f>[8]Setembro!$K$15</f>
        <v>0</v>
      </c>
      <c r="M12" s="19">
        <f>[8]Setembro!$K$16</f>
        <v>0</v>
      </c>
      <c r="N12" s="19">
        <f>[8]Setembro!$K$17</f>
        <v>0</v>
      </c>
      <c r="O12" s="19">
        <f>[8]Setembro!$K$18</f>
        <v>0</v>
      </c>
      <c r="P12" s="19">
        <f>[8]Setembro!$K$19</f>
        <v>0</v>
      </c>
      <c r="Q12" s="19">
        <f>[8]Setembro!$K$20</f>
        <v>0</v>
      </c>
      <c r="R12" s="19">
        <f>[8]Setembro!$K$21</f>
        <v>0</v>
      </c>
      <c r="S12" s="19">
        <f>[8]Setembro!$K$22</f>
        <v>0</v>
      </c>
      <c r="T12" s="19">
        <f>[8]Setembro!$K$23</f>
        <v>0</v>
      </c>
      <c r="U12" s="19">
        <f>[8]Setembro!$K$24</f>
        <v>26.200000000000003</v>
      </c>
      <c r="V12" s="19">
        <f>[8]Setembro!$K$25</f>
        <v>11.399999999999999</v>
      </c>
      <c r="W12" s="19">
        <f>[8]Setembro!$K$26</f>
        <v>0</v>
      </c>
      <c r="X12" s="19">
        <f>[8]Setembro!$K$27</f>
        <v>0</v>
      </c>
      <c r="Y12" s="19">
        <f>[8]Setembro!$K$28</f>
        <v>0</v>
      </c>
      <c r="Z12" s="19">
        <f>[8]Setembro!$K$29</f>
        <v>0</v>
      </c>
      <c r="AA12" s="19">
        <f>[8]Setembro!$K$30</f>
        <v>0</v>
      </c>
      <c r="AB12" s="19">
        <f>[8]Setembro!$K$31</f>
        <v>0</v>
      </c>
      <c r="AC12" s="19">
        <f>[8]Setembro!$K$32</f>
        <v>0.60000000000000009</v>
      </c>
      <c r="AD12" s="19">
        <f>[8]Setembro!$K$33</f>
        <v>1.2</v>
      </c>
      <c r="AE12" s="19">
        <f>[8]Setembro!$K$34</f>
        <v>0.8</v>
      </c>
      <c r="AF12" s="39">
        <f t="shared" si="1"/>
        <v>59.600000000000009</v>
      </c>
      <c r="AG12" s="42">
        <f t="shared" si="2"/>
        <v>26.200000000000003</v>
      </c>
      <c r="AH12" s="49">
        <f t="shared" si="3"/>
        <v>23</v>
      </c>
    </row>
    <row r="13" spans="1:34" ht="17.100000000000001" customHeight="1" x14ac:dyDescent="0.2">
      <c r="A13" s="17" t="s">
        <v>5</v>
      </c>
      <c r="B13" s="21">
        <f>[9]Setembro!$K$5</f>
        <v>0</v>
      </c>
      <c r="C13" s="21">
        <f>[9]Setembro!$K$6</f>
        <v>0</v>
      </c>
      <c r="D13" s="21">
        <f>[9]Setembro!$K$7</f>
        <v>0</v>
      </c>
      <c r="E13" s="21">
        <f>[9]Setembro!$K$8</f>
        <v>0</v>
      </c>
      <c r="F13" s="21">
        <f>[9]Setembro!$K$9</f>
        <v>0</v>
      </c>
      <c r="G13" s="21">
        <f>[9]Setembro!$K$10</f>
        <v>0</v>
      </c>
      <c r="H13" s="21">
        <f>[9]Setembro!$K$11</f>
        <v>0.4</v>
      </c>
      <c r="I13" s="21">
        <f>[9]Setembro!$K$12</f>
        <v>0.2</v>
      </c>
      <c r="J13" s="21">
        <f>[9]Setembro!$K$13</f>
        <v>0</v>
      </c>
      <c r="K13" s="21">
        <f>[9]Setembro!$K$14</f>
        <v>0</v>
      </c>
      <c r="L13" s="21">
        <f>[9]Setembro!$K$15</f>
        <v>0</v>
      </c>
      <c r="M13" s="21">
        <f>[9]Setembro!$K$16</f>
        <v>0</v>
      </c>
      <c r="N13" s="21">
        <f>[9]Setembro!$K$17</f>
        <v>0</v>
      </c>
      <c r="O13" s="21">
        <f>[9]Setembro!$K$18</f>
        <v>0</v>
      </c>
      <c r="P13" s="21">
        <f>[9]Setembro!$K$19</f>
        <v>0.8</v>
      </c>
      <c r="Q13" s="21">
        <f>[9]Setembro!$K$20</f>
        <v>0</v>
      </c>
      <c r="R13" s="21">
        <f>[9]Setembro!$K$21</f>
        <v>0</v>
      </c>
      <c r="S13" s="21">
        <f>[9]Setembro!$K$22</f>
        <v>0</v>
      </c>
      <c r="T13" s="21">
        <f>[9]Setembro!$K$23</f>
        <v>0</v>
      </c>
      <c r="U13" s="21">
        <f>[9]Setembro!$K$24</f>
        <v>35.199999999999996</v>
      </c>
      <c r="V13" s="21">
        <f>[9]Setembro!$K$25</f>
        <v>0</v>
      </c>
      <c r="W13" s="21">
        <f>[9]Setembro!$K$26</f>
        <v>0</v>
      </c>
      <c r="X13" s="21">
        <f>[9]Setembro!$K$27</f>
        <v>0</v>
      </c>
      <c r="Y13" s="21">
        <f>[9]Setembro!$K$28</f>
        <v>4.4000000000000004</v>
      </c>
      <c r="Z13" s="21">
        <f>[9]Setembro!$K$29</f>
        <v>1.4000000000000001</v>
      </c>
      <c r="AA13" s="21">
        <f>[9]Setembro!$K$30</f>
        <v>0.2</v>
      </c>
      <c r="AB13" s="21">
        <f>[9]Setembro!$K$31</f>
        <v>8.4</v>
      </c>
      <c r="AC13" s="21">
        <f>[9]Setembro!$K$32</f>
        <v>0.2</v>
      </c>
      <c r="AD13" s="21">
        <f>[9]Setembro!$K$33</f>
        <v>0</v>
      </c>
      <c r="AE13" s="21">
        <f>[9]Setembro!$K$34</f>
        <v>0</v>
      </c>
      <c r="AF13" s="39">
        <f t="shared" si="1"/>
        <v>51.199999999999996</v>
      </c>
      <c r="AG13" s="42">
        <f t="shared" si="2"/>
        <v>35.199999999999996</v>
      </c>
      <c r="AH13" s="49">
        <f t="shared" si="3"/>
        <v>21</v>
      </c>
    </row>
    <row r="14" spans="1:34" ht="17.100000000000001" customHeight="1" x14ac:dyDescent="0.2">
      <c r="A14" s="17" t="s">
        <v>50</v>
      </c>
      <c r="B14" s="21">
        <f>[10]Setembro!$K$5</f>
        <v>0</v>
      </c>
      <c r="C14" s="21">
        <f>[10]Setembro!$K$6</f>
        <v>0</v>
      </c>
      <c r="D14" s="21">
        <f>[10]Setembro!$K$7</f>
        <v>3.1999999999999997</v>
      </c>
      <c r="E14" s="21">
        <f>[10]Setembro!$K$8</f>
        <v>2.2000000000000002</v>
      </c>
      <c r="F14" s="21">
        <f>[10]Setembro!$K$9</f>
        <v>0</v>
      </c>
      <c r="G14" s="21">
        <f>[10]Setembro!$K$10</f>
        <v>12.399999999999999</v>
      </c>
      <c r="H14" s="21">
        <f>[10]Setembro!$K$11</f>
        <v>19.199999999999996</v>
      </c>
      <c r="I14" s="21">
        <f>[10]Setembro!$K$12</f>
        <v>4.2</v>
      </c>
      <c r="J14" s="21">
        <f>[10]Setembro!$K$13</f>
        <v>0</v>
      </c>
      <c r="K14" s="21">
        <f>[10]Setembro!$K$14</f>
        <v>0</v>
      </c>
      <c r="L14" s="21">
        <f>[10]Setembro!$K$15</f>
        <v>0</v>
      </c>
      <c r="M14" s="21">
        <f>[10]Setembro!$K$16</f>
        <v>0</v>
      </c>
      <c r="N14" s="21">
        <f>[10]Setembro!$K$17</f>
        <v>0</v>
      </c>
      <c r="O14" s="21">
        <f>[10]Setembro!$K$18</f>
        <v>0</v>
      </c>
      <c r="P14" s="21">
        <f>[10]Setembro!$K$19</f>
        <v>0</v>
      </c>
      <c r="Q14" s="21">
        <f>[10]Setembro!$K$20</f>
        <v>0</v>
      </c>
      <c r="R14" s="21">
        <f>[10]Setembro!$K$21</f>
        <v>0.4</v>
      </c>
      <c r="S14" s="21">
        <f>[10]Setembro!$K$22</f>
        <v>1.2</v>
      </c>
      <c r="T14" s="21">
        <f>[10]Setembro!$K$23</f>
        <v>0</v>
      </c>
      <c r="U14" s="21">
        <f>[10]Setembro!$K$24</f>
        <v>41.400000000000006</v>
      </c>
      <c r="V14" s="21">
        <f>[10]Setembro!$K$25</f>
        <v>11.399999999999999</v>
      </c>
      <c r="W14" s="21">
        <f>[10]Setembro!$K$26</f>
        <v>0</v>
      </c>
      <c r="X14" s="21">
        <f>[10]Setembro!$K$27</f>
        <v>0</v>
      </c>
      <c r="Y14" s="21">
        <f>[10]Setembro!$K$28</f>
        <v>0</v>
      </c>
      <c r="Z14" s="21">
        <f>[10]Setembro!$K$29</f>
        <v>1.4</v>
      </c>
      <c r="AA14" s="21">
        <f>[10]Setembro!$K$30</f>
        <v>0</v>
      </c>
      <c r="AB14" s="21">
        <f>[10]Setembro!$K$31</f>
        <v>0</v>
      </c>
      <c r="AC14" s="21">
        <f>[10]Setembro!$K$32</f>
        <v>0</v>
      </c>
      <c r="AD14" s="21">
        <f>[10]Setembro!$K$33</f>
        <v>0</v>
      </c>
      <c r="AE14" s="21">
        <f>[10]Setembro!$K$34</f>
        <v>5.3999999999999995</v>
      </c>
      <c r="AF14" s="39">
        <f t="shared" si="1"/>
        <v>102.4</v>
      </c>
      <c r="AG14" s="42">
        <f t="shared" si="2"/>
        <v>41.400000000000006</v>
      </c>
      <c r="AH14" s="49">
        <f t="shared" si="3"/>
        <v>19</v>
      </c>
    </row>
    <row r="15" spans="1:34" ht="17.100000000000001" customHeight="1" x14ac:dyDescent="0.2">
      <c r="A15" s="17" t="s">
        <v>6</v>
      </c>
      <c r="B15" s="21">
        <f>[11]Setembro!$K$5</f>
        <v>0</v>
      </c>
      <c r="C15" s="21">
        <f>[11]Setembro!$K$6</f>
        <v>0</v>
      </c>
      <c r="D15" s="21">
        <f>[11]Setembro!$K$7</f>
        <v>0.4</v>
      </c>
      <c r="E15" s="21">
        <f>[11]Setembro!$K$8</f>
        <v>0</v>
      </c>
      <c r="F15" s="21">
        <f>[11]Setembro!$K$9</f>
        <v>0</v>
      </c>
      <c r="G15" s="21">
        <f>[11]Setembro!$K$10</f>
        <v>0.8</v>
      </c>
      <c r="H15" s="21">
        <f>[11]Setembro!$K$11</f>
        <v>2.8</v>
      </c>
      <c r="I15" s="21">
        <f>[11]Setembro!$K$12</f>
        <v>0.2</v>
      </c>
      <c r="J15" s="21">
        <f>[11]Setembro!$K$13</f>
        <v>0</v>
      </c>
      <c r="K15" s="21">
        <f>[11]Setembro!$K$14</f>
        <v>0</v>
      </c>
      <c r="L15" s="21">
        <f>[11]Setembro!$K$15</f>
        <v>0</v>
      </c>
      <c r="M15" s="21">
        <f>[11]Setembro!$K$16</f>
        <v>0</v>
      </c>
      <c r="N15" s="21">
        <f>[11]Setembro!$K$17</f>
        <v>0</v>
      </c>
      <c r="O15" s="21">
        <f>[11]Setembro!$K$18</f>
        <v>0</v>
      </c>
      <c r="P15" s="21">
        <f>[11]Setembro!$K$19</f>
        <v>0.2</v>
      </c>
      <c r="Q15" s="21">
        <f>[11]Setembro!$K$20</f>
        <v>0</v>
      </c>
      <c r="R15" s="21">
        <f>[11]Setembro!$K$21</f>
        <v>0</v>
      </c>
      <c r="S15" s="21">
        <f>[11]Setembro!$K$22</f>
        <v>18</v>
      </c>
      <c r="T15" s="21">
        <f>[11]Setembro!$K$23</f>
        <v>0</v>
      </c>
      <c r="U15" s="21">
        <f>[11]Setembro!$K$24</f>
        <v>9.2000000000000011</v>
      </c>
      <c r="V15" s="21">
        <f>[11]Setembro!$K$25</f>
        <v>0</v>
      </c>
      <c r="W15" s="21">
        <f>[11]Setembro!$K$26</f>
        <v>0</v>
      </c>
      <c r="X15" s="21">
        <f>[11]Setembro!$K$27</f>
        <v>0</v>
      </c>
      <c r="Y15" s="21">
        <f>[11]Setembro!$K$28</f>
        <v>0.2</v>
      </c>
      <c r="Z15" s="21">
        <f>[11]Setembro!$K$29</f>
        <v>7.6000000000000005</v>
      </c>
      <c r="AA15" s="21">
        <f>[11]Setembro!$K$30</f>
        <v>0</v>
      </c>
      <c r="AB15" s="21">
        <f>[11]Setembro!$K$31</f>
        <v>0</v>
      </c>
      <c r="AC15" s="21">
        <f>[11]Setembro!$K$32</f>
        <v>0</v>
      </c>
      <c r="AD15" s="21">
        <f>[11]Setembro!$K$33</f>
        <v>0</v>
      </c>
      <c r="AE15" s="21">
        <f>[11]Setembro!$K$34</f>
        <v>0</v>
      </c>
      <c r="AF15" s="39">
        <f t="shared" si="1"/>
        <v>39.4</v>
      </c>
      <c r="AG15" s="42">
        <f t="shared" si="2"/>
        <v>18</v>
      </c>
      <c r="AH15" s="49">
        <f t="shared" si="3"/>
        <v>21</v>
      </c>
    </row>
    <row r="16" spans="1:34" ht="17.100000000000001" customHeight="1" x14ac:dyDescent="0.2">
      <c r="A16" s="17" t="s">
        <v>7</v>
      </c>
      <c r="B16" s="21">
        <f>[12]Setembro!$K$5</f>
        <v>1</v>
      </c>
      <c r="C16" s="21">
        <f>[12]Setembro!$K$6</f>
        <v>0</v>
      </c>
      <c r="D16" s="21">
        <f>[12]Setembro!$K$7</f>
        <v>0.2</v>
      </c>
      <c r="E16" s="21">
        <f>[12]Setembro!$K$8</f>
        <v>0.4</v>
      </c>
      <c r="F16" s="21">
        <f>[12]Setembro!$K$9</f>
        <v>0</v>
      </c>
      <c r="G16" s="21">
        <f>[12]Setembro!$K$10</f>
        <v>0</v>
      </c>
      <c r="H16" s="21">
        <f>[12]Setembro!$K$11</f>
        <v>0.60000000000000009</v>
      </c>
      <c r="I16" s="21">
        <f>[12]Setembro!$K$12</f>
        <v>0.2</v>
      </c>
      <c r="J16" s="21">
        <f>[12]Setembro!$K$13</f>
        <v>0.4</v>
      </c>
      <c r="K16" s="21">
        <f>[12]Setembro!$K$14</f>
        <v>0.2</v>
      </c>
      <c r="L16" s="21">
        <f>[12]Setembro!$K$15</f>
        <v>0</v>
      </c>
      <c r="M16" s="21">
        <f>[12]Setembro!$K$16</f>
        <v>0</v>
      </c>
      <c r="N16" s="21">
        <f>[12]Setembro!$K$17</f>
        <v>0</v>
      </c>
      <c r="O16" s="21">
        <f>[12]Setembro!$K$18</f>
        <v>0</v>
      </c>
      <c r="P16" s="21">
        <f>[12]Setembro!$K$19</f>
        <v>0.60000000000000009</v>
      </c>
      <c r="Q16" s="21">
        <f>[12]Setembro!$K$20</f>
        <v>0.2</v>
      </c>
      <c r="R16" s="21">
        <f>[12]Setembro!$K$21</f>
        <v>0</v>
      </c>
      <c r="S16" s="21">
        <f>[12]Setembro!$K$22</f>
        <v>0</v>
      </c>
      <c r="T16" s="21">
        <f>[12]Setembro!$K$23</f>
        <v>0.60000000000000009</v>
      </c>
      <c r="U16" s="21">
        <f>[12]Setembro!$K$24</f>
        <v>1.2</v>
      </c>
      <c r="V16" s="21">
        <f>[12]Setembro!$K$25</f>
        <v>0.60000000000000009</v>
      </c>
      <c r="W16" s="21">
        <f>[12]Setembro!$K$26</f>
        <v>0.8</v>
      </c>
      <c r="X16" s="21">
        <f>[12]Setembro!$K$27</f>
        <v>0.4</v>
      </c>
      <c r="Y16" s="21">
        <f>[12]Setembro!$K$28</f>
        <v>0.4</v>
      </c>
      <c r="Z16" s="21">
        <f>[12]Setembro!$K$29</f>
        <v>0.60000000000000009</v>
      </c>
      <c r="AA16" s="21">
        <f>[12]Setembro!$K$30</f>
        <v>0.60000000000000009</v>
      </c>
      <c r="AB16" s="21">
        <f>[12]Setembro!$K$31</f>
        <v>0.4</v>
      </c>
      <c r="AC16" s="21">
        <f>[12]Setembro!$K$32</f>
        <v>0.60000000000000009</v>
      </c>
      <c r="AD16" s="21">
        <f>[12]Setembro!$K$33</f>
        <v>0.60000000000000009</v>
      </c>
      <c r="AE16" s="21">
        <f>[12]Setembro!$K$34</f>
        <v>0.60000000000000009</v>
      </c>
      <c r="AF16" s="39">
        <f t="shared" si="1"/>
        <v>11.200000000000001</v>
      </c>
      <c r="AG16" s="42">
        <f t="shared" si="2"/>
        <v>1.2</v>
      </c>
      <c r="AH16" s="49">
        <f t="shared" si="3"/>
        <v>9</v>
      </c>
    </row>
    <row r="17" spans="1:35" ht="17.100000000000001" customHeight="1" x14ac:dyDescent="0.2">
      <c r="A17" s="17" t="s">
        <v>8</v>
      </c>
      <c r="B17" s="19">
        <f>[13]Setembro!$K$5</f>
        <v>0</v>
      </c>
      <c r="C17" s="19">
        <f>[13]Setembro!$K$6</f>
        <v>0</v>
      </c>
      <c r="D17" s="19">
        <f>[13]Setembro!$K$7</f>
        <v>0</v>
      </c>
      <c r="E17" s="19">
        <f>[13]Setembro!$K$8</f>
        <v>0</v>
      </c>
      <c r="F17" s="19">
        <f>[13]Setembro!$K$9</f>
        <v>0</v>
      </c>
      <c r="G17" s="19">
        <f>[13]Setembro!$K$10</f>
        <v>0</v>
      </c>
      <c r="H17" s="19">
        <f>[13]Setembro!$K$11</f>
        <v>27.599999999999998</v>
      </c>
      <c r="I17" s="19">
        <f>[13]Setembro!$K$12</f>
        <v>0</v>
      </c>
      <c r="J17" s="19">
        <f>[13]Setembro!$K$13</f>
        <v>0</v>
      </c>
      <c r="K17" s="19">
        <f>[13]Setembro!$K$14</f>
        <v>0</v>
      </c>
      <c r="L17" s="19">
        <f>[13]Setembro!$K$15</f>
        <v>0</v>
      </c>
      <c r="M17" s="19">
        <f>[13]Setembro!$K$16</f>
        <v>0</v>
      </c>
      <c r="N17" s="19">
        <f>[13]Setembro!$K$17</f>
        <v>0</v>
      </c>
      <c r="O17" s="19">
        <f>[13]Setembro!$K$18</f>
        <v>0</v>
      </c>
      <c r="P17" s="19">
        <f>[13]Setembro!$K$19</f>
        <v>9.1999999999999993</v>
      </c>
      <c r="Q17" s="19">
        <f>[13]Setembro!$K$20</f>
        <v>0</v>
      </c>
      <c r="R17" s="19">
        <f>[13]Setembro!$K$21</f>
        <v>0</v>
      </c>
      <c r="S17" s="19">
        <f>[13]Setembro!$K$22</f>
        <v>10.199999999999999</v>
      </c>
      <c r="T17" s="19">
        <f>[13]Setembro!$K$23</f>
        <v>7.9999999999999991</v>
      </c>
      <c r="U17" s="19">
        <f>[13]Setembro!$K$24</f>
        <v>3.8000000000000007</v>
      </c>
      <c r="V17" s="19">
        <f>[13]Setembro!$K$25</f>
        <v>0</v>
      </c>
      <c r="W17" s="19">
        <f>[13]Setembro!$K$26</f>
        <v>0</v>
      </c>
      <c r="X17" s="19">
        <f>[13]Setembro!$K$27</f>
        <v>0</v>
      </c>
      <c r="Y17" s="19">
        <f>[13]Setembro!$K$28</f>
        <v>50.20000000000001</v>
      </c>
      <c r="Z17" s="19">
        <f>[13]Setembro!$K$29</f>
        <v>10</v>
      </c>
      <c r="AA17" s="19">
        <f>[13]Setembro!$K$30</f>
        <v>12.799999999999999</v>
      </c>
      <c r="AB17" s="19">
        <f>[13]Setembro!$K$31</f>
        <v>8.8000000000000007</v>
      </c>
      <c r="AC17" s="19">
        <f>[13]Setembro!$K$32</f>
        <v>0</v>
      </c>
      <c r="AD17" s="19">
        <f>[13]Setembro!$K$33</f>
        <v>0.8</v>
      </c>
      <c r="AE17" s="19">
        <f>[13]Setembro!$K$34</f>
        <v>1.4</v>
      </c>
      <c r="AF17" s="39">
        <f t="shared" si="1"/>
        <v>142.80000000000004</v>
      </c>
      <c r="AG17" s="42">
        <f t="shared" si="2"/>
        <v>50.20000000000001</v>
      </c>
      <c r="AH17" s="49">
        <f t="shared" si="3"/>
        <v>19</v>
      </c>
    </row>
    <row r="18" spans="1:35" ht="17.100000000000001" customHeight="1" x14ac:dyDescent="0.2">
      <c r="A18" s="17" t="s">
        <v>9</v>
      </c>
      <c r="B18" s="21">
        <f>[14]Setembro!$K$5</f>
        <v>0</v>
      </c>
      <c r="C18" s="21">
        <f>[14]Setembro!$K$6</f>
        <v>0</v>
      </c>
      <c r="D18" s="21">
        <f>[14]Setembro!$K$7</f>
        <v>3.2</v>
      </c>
      <c r="E18" s="21">
        <f>[14]Setembro!$K$8</f>
        <v>0</v>
      </c>
      <c r="F18" s="21">
        <f>[14]Setembro!$K$9</f>
        <v>0</v>
      </c>
      <c r="G18" s="21">
        <f>[14]Setembro!$K$10</f>
        <v>0</v>
      </c>
      <c r="H18" s="21">
        <f>[14]Setembro!$K$11</f>
        <v>17.8</v>
      </c>
      <c r="I18" s="21">
        <f>[14]Setembro!$K$12</f>
        <v>0</v>
      </c>
      <c r="J18" s="21">
        <f>[14]Setembro!$K$13</f>
        <v>0</v>
      </c>
      <c r="K18" s="21">
        <f>[14]Setembro!$K$14</f>
        <v>0</v>
      </c>
      <c r="L18" s="21">
        <f>[14]Setembro!$K$15</f>
        <v>0</v>
      </c>
      <c r="M18" s="21">
        <f>[14]Setembro!$K$16</f>
        <v>0</v>
      </c>
      <c r="N18" s="21">
        <f>[14]Setembro!$K$17</f>
        <v>0</v>
      </c>
      <c r="O18" s="21">
        <f>[14]Setembro!$K$18</f>
        <v>0</v>
      </c>
      <c r="P18" s="21">
        <f>[14]Setembro!$K$19</f>
        <v>1</v>
      </c>
      <c r="Q18" s="21">
        <f>[14]Setembro!$K$20</f>
        <v>0</v>
      </c>
      <c r="R18" s="21">
        <f>[14]Setembro!$K$21</f>
        <v>0</v>
      </c>
      <c r="S18" s="21">
        <f>[14]Setembro!$K$22</f>
        <v>0.60000000000000009</v>
      </c>
      <c r="T18" s="21">
        <f>[14]Setembro!$K$23</f>
        <v>0</v>
      </c>
      <c r="U18" s="21">
        <f>[14]Setembro!$K$24</f>
        <v>16.399999999999999</v>
      </c>
      <c r="V18" s="21">
        <f>[14]Setembro!$K$25</f>
        <v>0</v>
      </c>
      <c r="W18" s="21">
        <f>[14]Setembro!$K$26</f>
        <v>0</v>
      </c>
      <c r="X18" s="21">
        <f>[14]Setembro!$K$27</f>
        <v>0</v>
      </c>
      <c r="Y18" s="21">
        <f>[14]Setembro!$K$28</f>
        <v>27.599999999999998</v>
      </c>
      <c r="Z18" s="21">
        <f>[14]Setembro!$K$29</f>
        <v>41.599999999999994</v>
      </c>
      <c r="AA18" s="21">
        <f>[14]Setembro!$K$30</f>
        <v>2</v>
      </c>
      <c r="AB18" s="21">
        <f>[14]Setembro!$K$31</f>
        <v>39.399999999999991</v>
      </c>
      <c r="AC18" s="21">
        <f>[14]Setembro!$K$32</f>
        <v>0</v>
      </c>
      <c r="AD18" s="21">
        <f>[14]Setembro!$K$33</f>
        <v>0</v>
      </c>
      <c r="AE18" s="21">
        <f>[14]Setembro!$K$34</f>
        <v>0</v>
      </c>
      <c r="AF18" s="39">
        <f t="shared" si="1"/>
        <v>149.59999999999997</v>
      </c>
      <c r="AG18" s="42">
        <f t="shared" si="2"/>
        <v>41.599999999999994</v>
      </c>
      <c r="AH18" s="49">
        <f t="shared" si="3"/>
        <v>21</v>
      </c>
    </row>
    <row r="19" spans="1:35" ht="17.100000000000001" customHeight="1" x14ac:dyDescent="0.2">
      <c r="A19" s="17" t="s">
        <v>49</v>
      </c>
      <c r="B19" s="21">
        <f>[15]Setembro!$K$5</f>
        <v>0.2</v>
      </c>
      <c r="C19" s="21">
        <f>[15]Setembro!$K$6</f>
        <v>0</v>
      </c>
      <c r="D19" s="21">
        <f>[15]Setembro!$K$7</f>
        <v>0</v>
      </c>
      <c r="E19" s="21">
        <f>[15]Setembro!$K$8</f>
        <v>0</v>
      </c>
      <c r="F19" s="21">
        <f>[15]Setembro!$K$9</f>
        <v>0</v>
      </c>
      <c r="G19" s="21">
        <f>[15]Setembro!$K$10</f>
        <v>0</v>
      </c>
      <c r="H19" s="21">
        <f>[15]Setembro!$K$11</f>
        <v>0</v>
      </c>
      <c r="I19" s="21">
        <f>[15]Setembro!$K$12</f>
        <v>0</v>
      </c>
      <c r="J19" s="21">
        <f>[15]Setembro!$K$13</f>
        <v>0</v>
      </c>
      <c r="K19" s="21">
        <f>[15]Setembro!$K$14</f>
        <v>0</v>
      </c>
      <c r="L19" s="21">
        <f>[15]Setembro!$K$15</f>
        <v>0</v>
      </c>
      <c r="M19" s="21">
        <f>[15]Setembro!$K$16</f>
        <v>0</v>
      </c>
      <c r="N19" s="21">
        <f>[15]Setembro!$K$17</f>
        <v>0</v>
      </c>
      <c r="O19" s="21">
        <f>[15]Setembro!$K$18</f>
        <v>0</v>
      </c>
      <c r="P19" s="21">
        <f>[15]Setembro!$K$19</f>
        <v>12.799999999999999</v>
      </c>
      <c r="Q19" s="21">
        <f>[15]Setembro!$K$20</f>
        <v>0</v>
      </c>
      <c r="R19" s="21">
        <f>[15]Setembro!$K$21</f>
        <v>0</v>
      </c>
      <c r="S19" s="21">
        <f>[15]Setembro!$K$22</f>
        <v>0</v>
      </c>
      <c r="T19" s="21">
        <f>[15]Setembro!$K$23</f>
        <v>0.8</v>
      </c>
      <c r="U19" s="21">
        <f>[15]Setembro!$K$24</f>
        <v>6</v>
      </c>
      <c r="V19" s="21">
        <f>[15]Setembro!$K$25</f>
        <v>0</v>
      </c>
      <c r="W19" s="21">
        <f>[15]Setembro!$K$26</f>
        <v>0</v>
      </c>
      <c r="X19" s="21">
        <f>[15]Setembro!$K$27</f>
        <v>0</v>
      </c>
      <c r="Y19" s="21">
        <f>[15]Setembro!$K$28</f>
        <v>1</v>
      </c>
      <c r="Z19" s="21">
        <f>[15]Setembro!$K$29</f>
        <v>19.2</v>
      </c>
      <c r="AA19" s="21">
        <f>[15]Setembro!$K$30</f>
        <v>2.2000000000000002</v>
      </c>
      <c r="AB19" s="21">
        <f>[15]Setembro!$K$31</f>
        <v>3.0000000000000009</v>
      </c>
      <c r="AC19" s="21">
        <f>[15]Setembro!$K$32</f>
        <v>0.2</v>
      </c>
      <c r="AD19" s="21">
        <f>[15]Setembro!$K$33</f>
        <v>0</v>
      </c>
      <c r="AE19" s="21">
        <f>[15]Setembro!$K$34</f>
        <v>0</v>
      </c>
      <c r="AF19" s="39">
        <f t="shared" si="1"/>
        <v>45.400000000000006</v>
      </c>
      <c r="AG19" s="42">
        <f t="shared" si="2"/>
        <v>19.2</v>
      </c>
      <c r="AH19" s="49">
        <f t="shared" si="3"/>
        <v>21</v>
      </c>
      <c r="AI19" s="50" t="s">
        <v>54</v>
      </c>
    </row>
    <row r="20" spans="1:35" ht="17.100000000000001" customHeight="1" x14ac:dyDescent="0.2">
      <c r="A20" s="17" t="s">
        <v>10</v>
      </c>
      <c r="B20" s="21">
        <f>[16]Setembro!$K$5</f>
        <v>0</v>
      </c>
      <c r="C20" s="21">
        <f>[16]Setembro!$K$6</f>
        <v>0</v>
      </c>
      <c r="D20" s="21">
        <f>[16]Setembro!$K$7</f>
        <v>0</v>
      </c>
      <c r="E20" s="21">
        <f>[16]Setembro!$K$8</f>
        <v>0</v>
      </c>
      <c r="F20" s="21">
        <f>[16]Setembro!$K$9</f>
        <v>0</v>
      </c>
      <c r="G20" s="21">
        <f>[16]Setembro!$K$10</f>
        <v>0</v>
      </c>
      <c r="H20" s="21">
        <f>[16]Setembro!$K$11</f>
        <v>16.2</v>
      </c>
      <c r="I20" s="21">
        <f>[16]Setembro!$K$12</f>
        <v>0</v>
      </c>
      <c r="J20" s="21">
        <f>[16]Setembro!$K$13</f>
        <v>0</v>
      </c>
      <c r="K20" s="21">
        <f>[16]Setembro!$K$14</f>
        <v>0</v>
      </c>
      <c r="L20" s="21">
        <f>[16]Setembro!$K$15</f>
        <v>0</v>
      </c>
      <c r="M20" s="21">
        <f>[16]Setembro!$K$16</f>
        <v>0</v>
      </c>
      <c r="N20" s="21">
        <f>[16]Setembro!$K$17</f>
        <v>0</v>
      </c>
      <c r="O20" s="21">
        <f>[16]Setembro!$K$18</f>
        <v>0</v>
      </c>
      <c r="P20" s="21">
        <f>[16]Setembro!$K$19</f>
        <v>4.4000000000000004</v>
      </c>
      <c r="Q20" s="21">
        <f>[16]Setembro!$K$20</f>
        <v>0.2</v>
      </c>
      <c r="R20" s="21">
        <f>[16]Setembro!$K$21</f>
        <v>0</v>
      </c>
      <c r="S20" s="21">
        <f>[16]Setembro!$K$22</f>
        <v>0</v>
      </c>
      <c r="T20" s="21">
        <f>[16]Setembro!$K$23</f>
        <v>20.6</v>
      </c>
      <c r="U20" s="21">
        <f>[16]Setembro!$K$24</f>
        <v>1</v>
      </c>
      <c r="V20" s="21">
        <f>[16]Setembro!$K$25</f>
        <v>0</v>
      </c>
      <c r="W20" s="21">
        <f>[16]Setembro!$K$26</f>
        <v>0</v>
      </c>
      <c r="X20" s="21">
        <f>[16]Setembro!$K$27</f>
        <v>0</v>
      </c>
      <c r="Y20" s="21">
        <f>[16]Setembro!$K$28</f>
        <v>38.799999999999997</v>
      </c>
      <c r="Z20" s="21">
        <f>[16]Setembro!$K$29</f>
        <v>31.799999999999997</v>
      </c>
      <c r="AA20" s="21">
        <f>[16]Setembro!$K$30</f>
        <v>18.799999999999997</v>
      </c>
      <c r="AB20" s="21">
        <f>[16]Setembro!$K$31</f>
        <v>8.8000000000000007</v>
      </c>
      <c r="AC20" s="21">
        <f>[16]Setembro!$K$32</f>
        <v>0</v>
      </c>
      <c r="AD20" s="21">
        <f>[16]Setembro!$K$33</f>
        <v>0</v>
      </c>
      <c r="AE20" s="21">
        <f>[16]Setembro!$K$34</f>
        <v>0</v>
      </c>
      <c r="AF20" s="39">
        <f t="shared" si="1"/>
        <v>140.60000000000002</v>
      </c>
      <c r="AG20" s="42">
        <f t="shared" si="2"/>
        <v>38.799999999999997</v>
      </c>
      <c r="AH20" s="49">
        <f t="shared" si="3"/>
        <v>21</v>
      </c>
    </row>
    <row r="21" spans="1:35" ht="17.100000000000001" customHeight="1" x14ac:dyDescent="0.2">
      <c r="A21" s="17" t="s">
        <v>11</v>
      </c>
      <c r="B21" s="21">
        <f>[17]Setembro!$K$5</f>
        <v>0</v>
      </c>
      <c r="C21" s="21">
        <f>[17]Setembro!$K$6</f>
        <v>0</v>
      </c>
      <c r="D21" s="21">
        <f>[17]Setembro!$K$7</f>
        <v>0</v>
      </c>
      <c r="E21" s="21">
        <f>[17]Setembro!$K$8</f>
        <v>0</v>
      </c>
      <c r="F21" s="21">
        <f>[17]Setembro!$K$9</f>
        <v>0</v>
      </c>
      <c r="G21" s="21">
        <f>[17]Setembro!$K$10</f>
        <v>0</v>
      </c>
      <c r="H21" s="21">
        <f>[17]Setembro!$K$11</f>
        <v>11.599999999999998</v>
      </c>
      <c r="I21" s="21">
        <f>[17]Setembro!$K$12</f>
        <v>0.2</v>
      </c>
      <c r="J21" s="21">
        <f>[17]Setembro!$K$13</f>
        <v>0</v>
      </c>
      <c r="K21" s="21">
        <f>[17]Setembro!$K$14</f>
        <v>0</v>
      </c>
      <c r="L21" s="21">
        <f>[17]Setembro!$K$15</f>
        <v>0</v>
      </c>
      <c r="M21" s="21">
        <f>[17]Setembro!$K$16</f>
        <v>0</v>
      </c>
      <c r="N21" s="21">
        <f>[17]Setembro!$K$17</f>
        <v>0</v>
      </c>
      <c r="O21" s="21">
        <f>[17]Setembro!$K$18</f>
        <v>0</v>
      </c>
      <c r="P21" s="21">
        <f>[17]Setembro!$K$19</f>
        <v>3.4000000000000004</v>
      </c>
      <c r="Q21" s="21">
        <f>[17]Setembro!$K$20</f>
        <v>0</v>
      </c>
      <c r="R21" s="21">
        <f>[17]Setembro!$K$21</f>
        <v>0</v>
      </c>
      <c r="S21" s="21">
        <f>[17]Setembro!$K$22</f>
        <v>0</v>
      </c>
      <c r="T21" s="21">
        <f>[17]Setembro!$K$23</f>
        <v>5.1999999999999993</v>
      </c>
      <c r="U21" s="21">
        <f>[17]Setembro!$K$24</f>
        <v>11.600000000000001</v>
      </c>
      <c r="V21" s="21">
        <f>[17]Setembro!$K$25</f>
        <v>0</v>
      </c>
      <c r="W21" s="21">
        <f>[17]Setembro!$K$26</f>
        <v>0</v>
      </c>
      <c r="X21" s="21">
        <f>[17]Setembro!$K$27</f>
        <v>0</v>
      </c>
      <c r="Y21" s="21">
        <f>[17]Setembro!$K$28</f>
        <v>32.000000000000007</v>
      </c>
      <c r="Z21" s="21">
        <f>[17]Setembro!$K$29</f>
        <v>18.399999999999999</v>
      </c>
      <c r="AA21" s="21">
        <f>[17]Setembro!$K$30</f>
        <v>4.2</v>
      </c>
      <c r="AB21" s="21">
        <f>[17]Setembro!$K$31</f>
        <v>34.799999999999997</v>
      </c>
      <c r="AC21" s="21">
        <f>[17]Setembro!$K$32</f>
        <v>0.4</v>
      </c>
      <c r="AD21" s="21">
        <f>[17]Setembro!$K$33</f>
        <v>0</v>
      </c>
      <c r="AE21" s="21">
        <f>[17]Setembro!$K$34</f>
        <v>0</v>
      </c>
      <c r="AF21" s="39">
        <f t="shared" si="1"/>
        <v>121.80000000000001</v>
      </c>
      <c r="AG21" s="42">
        <f t="shared" si="2"/>
        <v>34.799999999999997</v>
      </c>
      <c r="AH21" s="49">
        <f t="shared" si="3"/>
        <v>20</v>
      </c>
    </row>
    <row r="22" spans="1:35" ht="17.100000000000001" customHeight="1" x14ac:dyDescent="0.2">
      <c r="A22" s="17" t="s">
        <v>12</v>
      </c>
      <c r="B22" s="21">
        <f>[18]Setembro!$K$5</f>
        <v>0</v>
      </c>
      <c r="C22" s="21">
        <f>[18]Setembro!$K$6</f>
        <v>0</v>
      </c>
      <c r="D22" s="21">
        <f>[18]Setembro!$K$7</f>
        <v>0</v>
      </c>
      <c r="E22" s="21">
        <f>[18]Setembro!$K$8</f>
        <v>0</v>
      </c>
      <c r="F22" s="21">
        <f>[18]Setembro!$K$9</f>
        <v>0</v>
      </c>
      <c r="G22" s="21">
        <f>[18]Setembro!$K$10</f>
        <v>0</v>
      </c>
      <c r="H22" s="21">
        <f>[18]Setembro!$K$11</f>
        <v>0.2</v>
      </c>
      <c r="I22" s="21">
        <f>[18]Setembro!$K$12</f>
        <v>0</v>
      </c>
      <c r="J22" s="21">
        <f>[18]Setembro!$K$13</f>
        <v>0</v>
      </c>
      <c r="K22" s="21">
        <f>[18]Setembro!$K$14</f>
        <v>0</v>
      </c>
      <c r="L22" s="21">
        <f>[18]Setembro!$K$15</f>
        <v>0</v>
      </c>
      <c r="M22" s="21">
        <f>[18]Setembro!$K$16</f>
        <v>0</v>
      </c>
      <c r="N22" s="21">
        <f>[18]Setembro!$K$17</f>
        <v>0</v>
      </c>
      <c r="O22" s="21">
        <f>[18]Setembro!$K$18</f>
        <v>0</v>
      </c>
      <c r="P22" s="21">
        <f>[18]Setembro!$K$19</f>
        <v>12.799999999999999</v>
      </c>
      <c r="Q22" s="21">
        <f>[18]Setembro!$K$20</f>
        <v>0</v>
      </c>
      <c r="R22" s="21">
        <f>[18]Setembro!$K$21</f>
        <v>0</v>
      </c>
      <c r="S22" s="21">
        <f>[18]Setembro!$K$22</f>
        <v>0</v>
      </c>
      <c r="T22" s="21">
        <f>[18]Setembro!$K$23</f>
        <v>10.8</v>
      </c>
      <c r="U22" s="21">
        <f>[18]Setembro!$K$24</f>
        <v>46.79999999999999</v>
      </c>
      <c r="V22" s="21">
        <f>[18]Setembro!$K$25</f>
        <v>0</v>
      </c>
      <c r="W22" s="21">
        <f>[18]Setembro!$K$26</f>
        <v>0</v>
      </c>
      <c r="X22" s="21">
        <f>[18]Setembro!$K$27</f>
        <v>0</v>
      </c>
      <c r="Y22" s="21">
        <f>[18]Setembro!$K$28</f>
        <v>5.4</v>
      </c>
      <c r="Z22" s="21">
        <f>[18]Setembro!$K$29</f>
        <v>6.2</v>
      </c>
      <c r="AA22" s="21">
        <f>[18]Setembro!$K$30</f>
        <v>0</v>
      </c>
      <c r="AB22" s="21">
        <f>[18]Setembro!$K$31</f>
        <v>10.199999999999999</v>
      </c>
      <c r="AC22" s="21">
        <f>[18]Setembro!$K$32</f>
        <v>6.200000000000002</v>
      </c>
      <c r="AD22" s="21">
        <f>[18]Setembro!$K$33</f>
        <v>0</v>
      </c>
      <c r="AE22" s="21">
        <f>[18]Setembro!$K$34</f>
        <v>0</v>
      </c>
      <c r="AF22" s="39">
        <f t="shared" si="1"/>
        <v>98.600000000000009</v>
      </c>
      <c r="AG22" s="42">
        <f t="shared" si="2"/>
        <v>46.79999999999999</v>
      </c>
      <c r="AH22" s="49">
        <f t="shared" si="3"/>
        <v>22</v>
      </c>
    </row>
    <row r="23" spans="1:35" ht="17.100000000000001" customHeight="1" x14ac:dyDescent="0.2">
      <c r="A23" s="17" t="s">
        <v>13</v>
      </c>
      <c r="B23" s="21" t="str">
        <f>[19]Setembro!$K$5</f>
        <v>*</v>
      </c>
      <c r="C23" s="21" t="str">
        <f>[19]Setembro!$K$6</f>
        <v>*</v>
      </c>
      <c r="D23" s="21" t="str">
        <f>[19]Setembro!$K$7</f>
        <v>*</v>
      </c>
      <c r="E23" s="21" t="str">
        <f>[19]Setembro!$K$8</f>
        <v>*</v>
      </c>
      <c r="F23" s="21" t="str">
        <f>[19]Setembro!$K$9</f>
        <v>*</v>
      </c>
      <c r="G23" s="21" t="str">
        <f>[19]Setembro!$K$10</f>
        <v>*</v>
      </c>
      <c r="H23" s="21" t="str">
        <f>[19]Setembro!$K$11</f>
        <v>*</v>
      </c>
      <c r="I23" s="21" t="str">
        <f>[19]Setembro!$K$12</f>
        <v>*</v>
      </c>
      <c r="J23" s="21" t="str">
        <f>[19]Setembro!$K$13</f>
        <v>*</v>
      </c>
      <c r="K23" s="21" t="str">
        <f>[19]Setembro!$K$14</f>
        <v>*</v>
      </c>
      <c r="L23" s="21" t="str">
        <f>[19]Setembro!$K$15</f>
        <v>*</v>
      </c>
      <c r="M23" s="21" t="str">
        <f>[19]Setembro!$K$16</f>
        <v>*</v>
      </c>
      <c r="N23" s="21" t="str">
        <f>[19]Setembro!$K$17</f>
        <v>*</v>
      </c>
      <c r="O23" s="21" t="str">
        <f>[19]Setembro!$K$18</f>
        <v>*</v>
      </c>
      <c r="P23" s="21" t="str">
        <f>[19]Setembro!$K$19</f>
        <v>*</v>
      </c>
      <c r="Q23" s="21" t="str">
        <f>[19]Setembro!$K$20</f>
        <v>*</v>
      </c>
      <c r="R23" s="21" t="str">
        <f>[19]Setembro!$K$21</f>
        <v>*</v>
      </c>
      <c r="S23" s="21" t="str">
        <f>[19]Setembro!$K$22</f>
        <v>*</v>
      </c>
      <c r="T23" s="21" t="str">
        <f>[19]Setembro!$K$23</f>
        <v>*</v>
      </c>
      <c r="U23" s="21" t="str">
        <f>[19]Setembro!$K$24</f>
        <v>*</v>
      </c>
      <c r="V23" s="21" t="str">
        <f>[19]Setembro!$K$25</f>
        <v>*</v>
      </c>
      <c r="W23" s="21" t="str">
        <f>[19]Setembro!$K$26</f>
        <v>*</v>
      </c>
      <c r="X23" s="21" t="str">
        <f>[19]Setembro!$K$27</f>
        <v>*</v>
      </c>
      <c r="Y23" s="21" t="str">
        <f>[19]Setembro!$K$28</f>
        <v>*</v>
      </c>
      <c r="Z23" s="21" t="str">
        <f>[19]Setembro!$K$29</f>
        <v>*</v>
      </c>
      <c r="AA23" s="21" t="str">
        <f>[19]Setembro!$K$30</f>
        <v>*</v>
      </c>
      <c r="AB23" s="21" t="str">
        <f>[19]Setembro!$K$31</f>
        <v>*</v>
      </c>
      <c r="AC23" s="21" t="str">
        <f>[19]Setembro!$K$32</f>
        <v>*</v>
      </c>
      <c r="AD23" s="21" t="str">
        <f>[19]Setembro!$K$33</f>
        <v>*</v>
      </c>
      <c r="AE23" s="21" t="str">
        <f>[19]Setembro!$K$34</f>
        <v>*</v>
      </c>
      <c r="AF23" s="39" t="s">
        <v>139</v>
      </c>
      <c r="AG23" s="42" t="s">
        <v>139</v>
      </c>
      <c r="AH23" s="49" t="s">
        <v>139</v>
      </c>
    </row>
    <row r="24" spans="1:35" ht="17.100000000000001" customHeight="1" x14ac:dyDescent="0.2">
      <c r="A24" s="17" t="s">
        <v>14</v>
      </c>
      <c r="B24" s="21">
        <f>[20]Setembro!$K$5</f>
        <v>0</v>
      </c>
      <c r="C24" s="21">
        <f>[20]Setembro!$K$6</f>
        <v>0</v>
      </c>
      <c r="D24" s="21">
        <f>[20]Setembro!$K$7</f>
        <v>0.6</v>
      </c>
      <c r="E24" s="21">
        <f>[20]Setembro!$K$8</f>
        <v>0</v>
      </c>
      <c r="F24" s="21">
        <f>[20]Setembro!$K$9</f>
        <v>0</v>
      </c>
      <c r="G24" s="21">
        <f>[20]Setembro!$K$10</f>
        <v>0</v>
      </c>
      <c r="H24" s="21">
        <f>[20]Setembro!$K$11</f>
        <v>0</v>
      </c>
      <c r="I24" s="21">
        <f>[20]Setembro!$K$12</f>
        <v>0</v>
      </c>
      <c r="J24" s="21">
        <f>[20]Setembro!$K$13</f>
        <v>0</v>
      </c>
      <c r="K24" s="21">
        <f>[20]Setembro!$K$14</f>
        <v>0</v>
      </c>
      <c r="L24" s="21">
        <f>[20]Setembro!$K$15</f>
        <v>0</v>
      </c>
      <c r="M24" s="21">
        <f>[20]Setembro!$K$16</f>
        <v>0</v>
      </c>
      <c r="N24" s="21">
        <f>[20]Setembro!$K$17</f>
        <v>0</v>
      </c>
      <c r="O24" s="21">
        <f>[20]Setembro!$K$18</f>
        <v>0</v>
      </c>
      <c r="P24" s="21">
        <f>[20]Setembro!$K$19</f>
        <v>0</v>
      </c>
      <c r="Q24" s="21">
        <f>[20]Setembro!$K$20</f>
        <v>0</v>
      </c>
      <c r="R24" s="21">
        <f>[20]Setembro!$K$21</f>
        <v>0</v>
      </c>
      <c r="S24" s="21">
        <f>[20]Setembro!$K$22</f>
        <v>0</v>
      </c>
      <c r="T24" s="21">
        <f>[20]Setembro!$K$23</f>
        <v>0</v>
      </c>
      <c r="U24" s="21">
        <f>[20]Setembro!$K$24</f>
        <v>18.200000000000003</v>
      </c>
      <c r="V24" s="21">
        <f>[20]Setembro!$K$25</f>
        <v>6.8</v>
      </c>
      <c r="W24" s="21">
        <f>[20]Setembro!$K$26</f>
        <v>0</v>
      </c>
      <c r="X24" s="21">
        <f>[20]Setembro!$K$27</f>
        <v>0</v>
      </c>
      <c r="Y24" s="21">
        <f>[20]Setembro!$K$28</f>
        <v>14.799999999999999</v>
      </c>
      <c r="Z24" s="21">
        <f>[20]Setembro!$K$29</f>
        <v>3.8000000000000007</v>
      </c>
      <c r="AA24" s="21">
        <f>[20]Setembro!$K$30</f>
        <v>0</v>
      </c>
      <c r="AB24" s="21">
        <f>[20]Setembro!$K$31</f>
        <v>0.2</v>
      </c>
      <c r="AC24" s="21">
        <f>[20]Setembro!$K$32</f>
        <v>0</v>
      </c>
      <c r="AD24" s="21">
        <f>[20]Setembro!$K$33</f>
        <v>0</v>
      </c>
      <c r="AE24" s="21">
        <f>[20]Setembro!$K$34</f>
        <v>0</v>
      </c>
      <c r="AF24" s="39">
        <f t="shared" si="1"/>
        <v>44.400000000000006</v>
      </c>
      <c r="AG24" s="42">
        <f t="shared" si="2"/>
        <v>18.200000000000003</v>
      </c>
      <c r="AH24" s="49">
        <f t="shared" si="3"/>
        <v>24</v>
      </c>
    </row>
    <row r="25" spans="1:35" ht="17.100000000000001" customHeight="1" x14ac:dyDescent="0.2">
      <c r="A25" s="17" t="s">
        <v>15</v>
      </c>
      <c r="B25" s="21">
        <f>[21]Setembro!$K$5</f>
        <v>0</v>
      </c>
      <c r="C25" s="21">
        <f>[21]Setembro!$K$6</f>
        <v>0</v>
      </c>
      <c r="D25" s="21">
        <f>[21]Setembro!$K$7</f>
        <v>0</v>
      </c>
      <c r="E25" s="21">
        <f>[21]Setembro!$K$8</f>
        <v>0</v>
      </c>
      <c r="F25" s="21">
        <f>[21]Setembro!$K$9</f>
        <v>0</v>
      </c>
      <c r="G25" s="21">
        <f>[21]Setembro!$K$10</f>
        <v>0</v>
      </c>
      <c r="H25" s="21">
        <f>[21]Setembro!$K$11</f>
        <v>15.599999999999998</v>
      </c>
      <c r="I25" s="21">
        <f>[21]Setembro!$K$12</f>
        <v>0</v>
      </c>
      <c r="J25" s="21">
        <f>[21]Setembro!$K$13</f>
        <v>0</v>
      </c>
      <c r="K25" s="21">
        <f>[21]Setembro!$K$14</f>
        <v>0</v>
      </c>
      <c r="L25" s="21">
        <f>[21]Setembro!$K$15</f>
        <v>0</v>
      </c>
      <c r="M25" s="21">
        <f>[21]Setembro!$K$16</f>
        <v>0</v>
      </c>
      <c r="N25" s="21">
        <f>[21]Setembro!$K$17</f>
        <v>0</v>
      </c>
      <c r="O25" s="21">
        <f>[21]Setembro!$K$18</f>
        <v>0</v>
      </c>
      <c r="P25" s="21">
        <f>[21]Setembro!$K$19</f>
        <v>17.600000000000005</v>
      </c>
      <c r="Q25" s="21">
        <f>[21]Setembro!$K$20</f>
        <v>0</v>
      </c>
      <c r="R25" s="21">
        <f>[21]Setembro!$K$21</f>
        <v>0</v>
      </c>
      <c r="S25" s="21">
        <f>[21]Setembro!$K$22</f>
        <v>0</v>
      </c>
      <c r="T25" s="21">
        <f>[21]Setembro!$K$23</f>
        <v>25.400000000000002</v>
      </c>
      <c r="U25" s="21">
        <f>[21]Setembro!$K$24</f>
        <v>7.2</v>
      </c>
      <c r="V25" s="21">
        <f>[21]Setembro!$K$25</f>
        <v>0</v>
      </c>
      <c r="W25" s="21">
        <f>[21]Setembro!$K$26</f>
        <v>0</v>
      </c>
      <c r="X25" s="21">
        <f>[21]Setembro!$K$27</f>
        <v>0</v>
      </c>
      <c r="Y25" s="21">
        <f>[21]Setembro!$K$28</f>
        <v>20.8</v>
      </c>
      <c r="Z25" s="21">
        <f>[21]Setembro!$K$29</f>
        <v>7</v>
      </c>
      <c r="AA25" s="21">
        <f>[21]Setembro!$K$30</f>
        <v>23.4</v>
      </c>
      <c r="AB25" s="21">
        <f>[21]Setembro!$K$31</f>
        <v>79.999999999999972</v>
      </c>
      <c r="AC25" s="21">
        <f>[21]Setembro!$K$32</f>
        <v>0.2</v>
      </c>
      <c r="AD25" s="21">
        <f>[21]Setembro!$K$33</f>
        <v>0</v>
      </c>
      <c r="AE25" s="21">
        <f>[21]Setembro!$K$34</f>
        <v>0</v>
      </c>
      <c r="AF25" s="39">
        <f t="shared" si="1"/>
        <v>197.19999999999996</v>
      </c>
      <c r="AG25" s="42">
        <f t="shared" si="2"/>
        <v>79.999999999999972</v>
      </c>
      <c r="AH25" s="49">
        <f t="shared" si="3"/>
        <v>21</v>
      </c>
    </row>
    <row r="26" spans="1:35" ht="17.100000000000001" customHeight="1" x14ac:dyDescent="0.2">
      <c r="A26" s="17" t="s">
        <v>16</v>
      </c>
      <c r="B26" s="21">
        <f>[22]Setembro!$K$5</f>
        <v>0</v>
      </c>
      <c r="C26" s="21">
        <f>[22]Setembro!$K$6</f>
        <v>0</v>
      </c>
      <c r="D26" s="21">
        <f>[22]Setembro!$K$7</f>
        <v>0</v>
      </c>
      <c r="E26" s="21">
        <f>[22]Setembro!$K$8</f>
        <v>0</v>
      </c>
      <c r="F26" s="21">
        <f>[22]Setembro!$K$9</f>
        <v>0</v>
      </c>
      <c r="G26" s="21">
        <f>[22]Setembro!$K$10</f>
        <v>0</v>
      </c>
      <c r="H26" s="21">
        <f>[22]Setembro!$K$11</f>
        <v>2.6</v>
      </c>
      <c r="I26" s="21">
        <f>[22]Setembro!$K$12</f>
        <v>0</v>
      </c>
      <c r="J26" s="21">
        <f>[22]Setembro!$K$13</f>
        <v>0</v>
      </c>
      <c r="K26" s="21">
        <f>[22]Setembro!$K$14</f>
        <v>0</v>
      </c>
      <c r="L26" s="21">
        <f>[22]Setembro!$K$15</f>
        <v>0</v>
      </c>
      <c r="M26" s="21">
        <f>[22]Setembro!$K$16</f>
        <v>0</v>
      </c>
      <c r="N26" s="21">
        <f>[22]Setembro!$K$17</f>
        <v>0</v>
      </c>
      <c r="O26" s="21">
        <f>[22]Setembro!$K$18</f>
        <v>17.399999999999999</v>
      </c>
      <c r="P26" s="21">
        <f>[22]Setembro!$K$19</f>
        <v>3.2</v>
      </c>
      <c r="Q26" s="21">
        <f>[22]Setembro!$K$20</f>
        <v>0</v>
      </c>
      <c r="R26" s="21">
        <f>[22]Setembro!$K$21</f>
        <v>0</v>
      </c>
      <c r="S26" s="21">
        <f>[22]Setembro!$K$22</f>
        <v>0</v>
      </c>
      <c r="T26" s="21">
        <f>[22]Setembro!$K$23</f>
        <v>4.2</v>
      </c>
      <c r="U26" s="21">
        <f>[22]Setembro!$K$24</f>
        <v>0</v>
      </c>
      <c r="V26" s="21">
        <f>[22]Setembro!$K$25</f>
        <v>0</v>
      </c>
      <c r="W26" s="21">
        <f>[22]Setembro!$K$26</f>
        <v>0</v>
      </c>
      <c r="X26" s="21">
        <f>[22]Setembro!$K$27</f>
        <v>0</v>
      </c>
      <c r="Y26" s="21">
        <f>[22]Setembro!$K$28</f>
        <v>13</v>
      </c>
      <c r="Z26" s="21">
        <f>[22]Setembro!$K$29</f>
        <v>0</v>
      </c>
      <c r="AA26" s="21">
        <f>[22]Setembro!$K$30</f>
        <v>0</v>
      </c>
      <c r="AB26" s="21">
        <f>[22]Setembro!$K$31</f>
        <v>8</v>
      </c>
      <c r="AC26" s="21">
        <f>[22]Setembro!$K$32</f>
        <v>8.4</v>
      </c>
      <c r="AD26" s="21">
        <f>[22]Setembro!$K$33</f>
        <v>0</v>
      </c>
      <c r="AE26" s="21">
        <f>[22]Setembro!$K$34</f>
        <v>0</v>
      </c>
      <c r="AF26" s="39">
        <f t="shared" si="1"/>
        <v>56.8</v>
      </c>
      <c r="AG26" s="42">
        <f t="shared" si="2"/>
        <v>17.399999999999999</v>
      </c>
      <c r="AH26" s="49">
        <f t="shared" si="3"/>
        <v>23</v>
      </c>
    </row>
    <row r="27" spans="1:35" ht="17.100000000000001" customHeight="1" x14ac:dyDescent="0.2">
      <c r="A27" s="17" t="s">
        <v>17</v>
      </c>
      <c r="B27" s="21">
        <f>[23]Setembro!$K$5</f>
        <v>0</v>
      </c>
      <c r="C27" s="21">
        <f>[23]Setembro!$K$6</f>
        <v>0</v>
      </c>
      <c r="D27" s="21">
        <f>[23]Setembro!$K$7</f>
        <v>26.4</v>
      </c>
      <c r="E27" s="21">
        <f>[23]Setembro!$K$8</f>
        <v>0</v>
      </c>
      <c r="F27" s="21">
        <f>[23]Setembro!$K$9</f>
        <v>0</v>
      </c>
      <c r="G27" s="21">
        <f>[23]Setembro!$K$10</f>
        <v>0</v>
      </c>
      <c r="H27" s="21">
        <f>[23]Setembro!$K$11</f>
        <v>11.999999999999998</v>
      </c>
      <c r="I27" s="21">
        <f>[23]Setembro!$K$12</f>
        <v>0</v>
      </c>
      <c r="J27" s="21">
        <f>[23]Setembro!$K$13</f>
        <v>0</v>
      </c>
      <c r="K27" s="21">
        <f>[23]Setembro!$K$14</f>
        <v>0</v>
      </c>
      <c r="L27" s="21">
        <f>[23]Setembro!$K$15</f>
        <v>0</v>
      </c>
      <c r="M27" s="21">
        <f>[23]Setembro!$K$16</f>
        <v>0</v>
      </c>
      <c r="N27" s="21">
        <f>[23]Setembro!$K$17</f>
        <v>0</v>
      </c>
      <c r="O27" s="21">
        <f>[23]Setembro!$K$18</f>
        <v>0</v>
      </c>
      <c r="P27" s="21">
        <f>[23]Setembro!$K$19</f>
        <v>1.8</v>
      </c>
      <c r="Q27" s="21">
        <f>[23]Setembro!$K$20</f>
        <v>0</v>
      </c>
      <c r="R27" s="21">
        <f>[23]Setembro!$K$21</f>
        <v>0</v>
      </c>
      <c r="S27" s="21">
        <f>[23]Setembro!$K$22</f>
        <v>0</v>
      </c>
      <c r="T27" s="21">
        <f>[23]Setembro!$K$23</f>
        <v>4.4000000000000004</v>
      </c>
      <c r="U27" s="21">
        <f>[23]Setembro!$K$24</f>
        <v>17.2</v>
      </c>
      <c r="V27" s="21">
        <f>[23]Setembro!$K$25</f>
        <v>0</v>
      </c>
      <c r="W27" s="21">
        <f>[23]Setembro!$K$26</f>
        <v>0</v>
      </c>
      <c r="X27" s="21">
        <f>[23]Setembro!$K$27</f>
        <v>0</v>
      </c>
      <c r="Y27" s="21">
        <f>[23]Setembro!$K$28</f>
        <v>24.6</v>
      </c>
      <c r="Z27" s="21">
        <f>[23]Setembro!$K$29</f>
        <v>36</v>
      </c>
      <c r="AA27" s="21">
        <f>[23]Setembro!$K$30</f>
        <v>6</v>
      </c>
      <c r="AB27" s="21">
        <f>[23]Setembro!$K$31</f>
        <v>96.600000000000023</v>
      </c>
      <c r="AC27" s="21">
        <f>[23]Setembro!$K$32</f>
        <v>0</v>
      </c>
      <c r="AD27" s="21">
        <f>[23]Setembro!$K$33</f>
        <v>0</v>
      </c>
      <c r="AE27" s="21">
        <f>[23]Setembro!$K$34</f>
        <v>0</v>
      </c>
      <c r="AF27" s="39">
        <f>SUM(B27:AE27)</f>
        <v>225.00000000000003</v>
      </c>
      <c r="AG27" s="42">
        <f>MAX(B27:AE27)</f>
        <v>96.600000000000023</v>
      </c>
      <c r="AH27" s="49">
        <f t="shared" si="3"/>
        <v>21</v>
      </c>
    </row>
    <row r="28" spans="1:35" ht="17.100000000000001" customHeight="1" x14ac:dyDescent="0.2">
      <c r="A28" s="17" t="s">
        <v>18</v>
      </c>
      <c r="B28" s="21">
        <f>[24]Setembro!$K$5</f>
        <v>0</v>
      </c>
      <c r="C28" s="21">
        <f>[24]Setembro!$K$6</f>
        <v>0</v>
      </c>
      <c r="D28" s="21">
        <f>[24]Setembro!$K$7</f>
        <v>7.4</v>
      </c>
      <c r="E28" s="21">
        <f>[24]Setembro!$K$8</f>
        <v>0.2</v>
      </c>
      <c r="F28" s="21">
        <f>[24]Setembro!$K$9</f>
        <v>0</v>
      </c>
      <c r="G28" s="21">
        <f>[24]Setembro!$K$10</f>
        <v>0</v>
      </c>
      <c r="H28" s="21">
        <f>[24]Setembro!$K$11</f>
        <v>3.4</v>
      </c>
      <c r="I28" s="21">
        <f>[24]Setembro!$K$12</f>
        <v>7.4000000000000021</v>
      </c>
      <c r="J28" s="21">
        <f>[24]Setembro!$K$13</f>
        <v>0</v>
      </c>
      <c r="K28" s="21">
        <f>[24]Setembro!$K$14</f>
        <v>0</v>
      </c>
      <c r="L28" s="21">
        <f>[24]Setembro!$K$15</f>
        <v>0</v>
      </c>
      <c r="M28" s="21">
        <f>[24]Setembro!$K$16</f>
        <v>0</v>
      </c>
      <c r="N28" s="21">
        <f>[24]Setembro!$K$17</f>
        <v>0</v>
      </c>
      <c r="O28" s="21">
        <f>[24]Setembro!$K$18</f>
        <v>0</v>
      </c>
      <c r="P28" s="21">
        <f>[24]Setembro!$K$19</f>
        <v>0</v>
      </c>
      <c r="Q28" s="21">
        <f>[24]Setembro!$K$20</f>
        <v>0</v>
      </c>
      <c r="R28" s="21">
        <f>[24]Setembro!$K$21</f>
        <v>0</v>
      </c>
      <c r="S28" s="21">
        <f>[24]Setembro!$K$22</f>
        <v>0</v>
      </c>
      <c r="T28" s="21">
        <f>[24]Setembro!$K$23</f>
        <v>0</v>
      </c>
      <c r="U28" s="21">
        <f>[24]Setembro!$K$24</f>
        <v>0.2</v>
      </c>
      <c r="V28" s="21">
        <f>[24]Setembro!$K$25</f>
        <v>0.2</v>
      </c>
      <c r="W28" s="21">
        <f>[24]Setembro!$K$26</f>
        <v>0</v>
      </c>
      <c r="X28" s="21">
        <f>[24]Setembro!$K$27</f>
        <v>0</v>
      </c>
      <c r="Y28" s="21">
        <f>[24]Setembro!$K$28</f>
        <v>0</v>
      </c>
      <c r="Z28" s="21">
        <f>[24]Setembro!$K$29</f>
        <v>0</v>
      </c>
      <c r="AA28" s="21">
        <f>[24]Setembro!$K$30</f>
        <v>0</v>
      </c>
      <c r="AB28" s="21">
        <f>[24]Setembro!$K$31</f>
        <v>0.4</v>
      </c>
      <c r="AC28" s="21">
        <f>[24]Setembro!$K$32</f>
        <v>0</v>
      </c>
      <c r="AD28" s="21">
        <f>[24]Setembro!$K$33</f>
        <v>0.2</v>
      </c>
      <c r="AE28" s="21">
        <f>[24]Setembro!$K$34</f>
        <v>0</v>
      </c>
      <c r="AF28" s="39">
        <f t="shared" si="1"/>
        <v>19.399999999999999</v>
      </c>
      <c r="AG28" s="42">
        <f t="shared" si="2"/>
        <v>7.4000000000000021</v>
      </c>
      <c r="AH28" s="49">
        <f t="shared" si="3"/>
        <v>22</v>
      </c>
    </row>
    <row r="29" spans="1:35" ht="17.100000000000001" customHeight="1" x14ac:dyDescent="0.2">
      <c r="A29" s="17" t="s">
        <v>19</v>
      </c>
      <c r="B29" s="21">
        <f>[25]Setembro!$K$5</f>
        <v>0</v>
      </c>
      <c r="C29" s="21">
        <f>[25]Setembro!$K$6</f>
        <v>0</v>
      </c>
      <c r="D29" s="21">
        <f>[25]Setembro!$K$7</f>
        <v>2</v>
      </c>
      <c r="E29" s="21">
        <f>[25]Setembro!$K$8</f>
        <v>0</v>
      </c>
      <c r="F29" s="21">
        <f>[25]Setembro!$K$9</f>
        <v>0</v>
      </c>
      <c r="G29" s="21">
        <f>[25]Setembro!$K$10</f>
        <v>0</v>
      </c>
      <c r="H29" s="21">
        <f>[25]Setembro!$K$11</f>
        <v>51.000000000000007</v>
      </c>
      <c r="I29" s="21">
        <f>[25]Setembro!$K$12</f>
        <v>0</v>
      </c>
      <c r="J29" s="21">
        <f>[25]Setembro!$K$13</f>
        <v>0</v>
      </c>
      <c r="K29" s="21">
        <f>[25]Setembro!$K$14</f>
        <v>0</v>
      </c>
      <c r="L29" s="21">
        <f>[25]Setembro!$K$15</f>
        <v>0</v>
      </c>
      <c r="M29" s="21">
        <f>[25]Setembro!$K$16</f>
        <v>0</v>
      </c>
      <c r="N29" s="21">
        <f>[25]Setembro!$K$17</f>
        <v>0</v>
      </c>
      <c r="O29" s="21">
        <f>[25]Setembro!$K$18</f>
        <v>0</v>
      </c>
      <c r="P29" s="21">
        <f>[25]Setembro!$K$19</f>
        <v>21.8</v>
      </c>
      <c r="Q29" s="21">
        <f>[25]Setembro!$K$20</f>
        <v>0</v>
      </c>
      <c r="R29" s="21">
        <f>[25]Setembro!$K$21</f>
        <v>0</v>
      </c>
      <c r="S29" s="21">
        <f>[25]Setembro!$K$22</f>
        <v>0</v>
      </c>
      <c r="T29" s="21">
        <f>[25]Setembro!$K$23</f>
        <v>85</v>
      </c>
      <c r="U29" s="21">
        <f>[25]Setembro!$K$24</f>
        <v>38.400000000000006</v>
      </c>
      <c r="V29" s="21">
        <f>[25]Setembro!$K$25</f>
        <v>0</v>
      </c>
      <c r="W29" s="21">
        <f>[25]Setembro!$K$26</f>
        <v>0</v>
      </c>
      <c r="X29" s="21">
        <f>[25]Setembro!$K$27</f>
        <v>0</v>
      </c>
      <c r="Y29" s="21">
        <f>[25]Setembro!$K$28</f>
        <v>63.199999999999996</v>
      </c>
      <c r="Z29" s="21">
        <f>[25]Setembro!$K$29</f>
        <v>0.8</v>
      </c>
      <c r="AA29" s="21">
        <f>[25]Setembro!$K$30</f>
        <v>5.2</v>
      </c>
      <c r="AB29" s="21">
        <f>[25]Setembro!$K$31</f>
        <v>1.6</v>
      </c>
      <c r="AC29" s="21">
        <f>[25]Setembro!$K$32</f>
        <v>0</v>
      </c>
      <c r="AD29" s="21">
        <f>[25]Setembro!$K$33</f>
        <v>0</v>
      </c>
      <c r="AE29" s="21">
        <f>[25]Setembro!$K$34</f>
        <v>0</v>
      </c>
      <c r="AF29" s="39">
        <f t="shared" si="1"/>
        <v>269.00000000000006</v>
      </c>
      <c r="AG29" s="42">
        <f t="shared" si="2"/>
        <v>85</v>
      </c>
      <c r="AH29" s="49">
        <f t="shared" si="3"/>
        <v>21</v>
      </c>
    </row>
    <row r="30" spans="1:35" ht="17.100000000000001" customHeight="1" x14ac:dyDescent="0.2">
      <c r="A30" s="17" t="s">
        <v>31</v>
      </c>
      <c r="B30" s="21">
        <f>[26]Setembro!$K$5</f>
        <v>0</v>
      </c>
      <c r="C30" s="21">
        <f>[26]Setembro!$K$6</f>
        <v>0</v>
      </c>
      <c r="D30" s="21">
        <f>[26]Setembro!$K$7</f>
        <v>0</v>
      </c>
      <c r="E30" s="21">
        <f>[26]Setembro!$K$8</f>
        <v>0</v>
      </c>
      <c r="F30" s="21">
        <f>[26]Setembro!$K$9</f>
        <v>8.6</v>
      </c>
      <c r="G30" s="21">
        <f>[26]Setembro!$K$10</f>
        <v>0</v>
      </c>
      <c r="H30" s="21">
        <f>[26]Setembro!$K$11</f>
        <v>18.399999999999999</v>
      </c>
      <c r="I30" s="21">
        <f>[26]Setembro!$K$12</f>
        <v>0.2</v>
      </c>
      <c r="J30" s="21">
        <f>[26]Setembro!$K$13</f>
        <v>0</v>
      </c>
      <c r="K30" s="21">
        <f>[26]Setembro!$K$14</f>
        <v>0</v>
      </c>
      <c r="L30" s="21">
        <f>[26]Setembro!$K$15</f>
        <v>0</v>
      </c>
      <c r="M30" s="21">
        <f>[26]Setembro!$K$16</f>
        <v>0</v>
      </c>
      <c r="N30" s="21">
        <f>[26]Setembro!$K$17</f>
        <v>0</v>
      </c>
      <c r="O30" s="21">
        <f>[26]Setembro!$K$18</f>
        <v>0</v>
      </c>
      <c r="P30" s="21">
        <f>[26]Setembro!$K$19</f>
        <v>1</v>
      </c>
      <c r="Q30" s="21">
        <f>[26]Setembro!$K$20</f>
        <v>0</v>
      </c>
      <c r="R30" s="21">
        <f>[26]Setembro!$K$21</f>
        <v>0</v>
      </c>
      <c r="S30" s="21">
        <f>[26]Setembro!$K$22</f>
        <v>0</v>
      </c>
      <c r="T30" s="21">
        <f>[26]Setembro!$K$23</f>
        <v>0.2</v>
      </c>
      <c r="U30" s="21">
        <f>[26]Setembro!$K$24</f>
        <v>53.199999999999996</v>
      </c>
      <c r="V30" s="21">
        <f>[26]Setembro!$K$25</f>
        <v>0</v>
      </c>
      <c r="W30" s="21">
        <f>[26]Setembro!$K$26</f>
        <v>0</v>
      </c>
      <c r="X30" s="21">
        <f>[26]Setembro!$K$27</f>
        <v>0</v>
      </c>
      <c r="Y30" s="21">
        <f>[26]Setembro!$K$28</f>
        <v>27</v>
      </c>
      <c r="Z30" s="21">
        <f>[26]Setembro!$K$29</f>
        <v>10</v>
      </c>
      <c r="AA30" s="21">
        <f>[26]Setembro!$K$30</f>
        <v>0</v>
      </c>
      <c r="AB30" s="21">
        <f>[26]Setembro!$K$31</f>
        <v>45.800000000000004</v>
      </c>
      <c r="AC30" s="21">
        <f>[26]Setembro!$K$32</f>
        <v>0</v>
      </c>
      <c r="AD30" s="21">
        <f>[26]Setembro!$K$33</f>
        <v>0</v>
      </c>
      <c r="AE30" s="21">
        <f>[26]Setembro!$K$34</f>
        <v>0</v>
      </c>
      <c r="AF30" s="39">
        <f t="shared" si="1"/>
        <v>164.4</v>
      </c>
      <c r="AG30" s="42">
        <f t="shared" si="2"/>
        <v>53.199999999999996</v>
      </c>
      <c r="AH30" s="49">
        <f t="shared" si="3"/>
        <v>21</v>
      </c>
    </row>
    <row r="31" spans="1:35" ht="17.100000000000001" customHeight="1" x14ac:dyDescent="0.2">
      <c r="A31" s="17" t="s">
        <v>51</v>
      </c>
      <c r="B31" s="21">
        <f>[27]Setembro!$K$5</f>
        <v>5.6</v>
      </c>
      <c r="C31" s="21">
        <f>[27]Setembro!$K$6</f>
        <v>0</v>
      </c>
      <c r="D31" s="21">
        <f>[27]Setembro!$K$7</f>
        <v>4.4000000000000004</v>
      </c>
      <c r="E31" s="21">
        <f>[27]Setembro!$K$8</f>
        <v>0</v>
      </c>
      <c r="F31" s="21">
        <f>[27]Setembro!$K$9</f>
        <v>0</v>
      </c>
      <c r="G31" s="21">
        <f>[27]Setembro!$K$10</f>
        <v>0</v>
      </c>
      <c r="H31" s="21">
        <f>[27]Setembro!$K$11</f>
        <v>9</v>
      </c>
      <c r="I31" s="21">
        <f>[27]Setembro!$K$12</f>
        <v>14.2</v>
      </c>
      <c r="J31" s="21">
        <f>[27]Setembro!$K$13</f>
        <v>0</v>
      </c>
      <c r="K31" s="21">
        <f>[27]Setembro!$K$14</f>
        <v>0</v>
      </c>
      <c r="L31" s="21">
        <f>[27]Setembro!$K$15</f>
        <v>0</v>
      </c>
      <c r="M31" s="21">
        <f>[27]Setembro!$K$16</f>
        <v>0</v>
      </c>
      <c r="N31" s="21">
        <f>[27]Setembro!$K$17</f>
        <v>0</v>
      </c>
      <c r="O31" s="21">
        <f>[27]Setembro!$K$18</f>
        <v>0</v>
      </c>
      <c r="P31" s="21">
        <f>[27]Setembro!$K$19</f>
        <v>0</v>
      </c>
      <c r="Q31" s="21">
        <f>[27]Setembro!$K$20</f>
        <v>0</v>
      </c>
      <c r="R31" s="21">
        <f>[27]Setembro!$K$21</f>
        <v>0</v>
      </c>
      <c r="S31" s="21">
        <f>[27]Setembro!$K$22</f>
        <v>2.2000000000000002</v>
      </c>
      <c r="T31" s="21">
        <f>[27]Setembro!$K$23</f>
        <v>8.7999999999999989</v>
      </c>
      <c r="U31" s="21">
        <f>[27]Setembro!$K$24</f>
        <v>2.4000000000000004</v>
      </c>
      <c r="V31" s="21">
        <f>[27]Setembro!$K$25</f>
        <v>0</v>
      </c>
      <c r="W31" s="21">
        <f>[27]Setembro!$K$26</f>
        <v>0</v>
      </c>
      <c r="X31" s="21">
        <f>[27]Setembro!$K$27</f>
        <v>0</v>
      </c>
      <c r="Y31" s="21">
        <f>[27]Setembro!$K$28</f>
        <v>0</v>
      </c>
      <c r="Z31" s="21">
        <f>[27]Setembro!$K$29</f>
        <v>0.2</v>
      </c>
      <c r="AA31" s="21">
        <f>[27]Setembro!$K$30</f>
        <v>0</v>
      </c>
      <c r="AB31" s="21">
        <f>[27]Setembro!$K$31</f>
        <v>0</v>
      </c>
      <c r="AC31" s="21">
        <f>[27]Setembro!$K$32</f>
        <v>0</v>
      </c>
      <c r="AD31" s="21">
        <f>[27]Setembro!$K$33</f>
        <v>0</v>
      </c>
      <c r="AE31" s="21">
        <f>[27]Setembro!$K$34</f>
        <v>0</v>
      </c>
      <c r="AF31" s="39">
        <f>SUM(B31:AE31)</f>
        <v>46.800000000000004</v>
      </c>
      <c r="AG31" s="42">
        <f>MAX(B31:AE31)</f>
        <v>14.2</v>
      </c>
      <c r="AH31" s="49">
        <f t="shared" si="3"/>
        <v>22</v>
      </c>
    </row>
    <row r="32" spans="1:35" ht="17.100000000000001" customHeight="1" x14ac:dyDescent="0.2">
      <c r="A32" s="17" t="s">
        <v>20</v>
      </c>
      <c r="B32" s="19">
        <f>[28]Setembro!$K$5</f>
        <v>0</v>
      </c>
      <c r="C32" s="19">
        <f>[28]Setembro!$K$6</f>
        <v>0</v>
      </c>
      <c r="D32" s="19">
        <f>[28]Setembro!$K$7</f>
        <v>0</v>
      </c>
      <c r="E32" s="19">
        <f>[28]Setembro!$K$8</f>
        <v>0</v>
      </c>
      <c r="F32" s="19">
        <f>[28]Setembro!$K$9</f>
        <v>0</v>
      </c>
      <c r="G32" s="19">
        <f>[28]Setembro!$K$10</f>
        <v>0</v>
      </c>
      <c r="H32" s="19">
        <f>[28]Setembro!$K$11</f>
        <v>11.2</v>
      </c>
      <c r="I32" s="19">
        <f>[28]Setembro!$K$12</f>
        <v>0.2</v>
      </c>
      <c r="J32" s="19">
        <f>[28]Setembro!$K$13</f>
        <v>0</v>
      </c>
      <c r="K32" s="19">
        <f>[28]Setembro!$K$14</f>
        <v>0</v>
      </c>
      <c r="L32" s="19">
        <f>[28]Setembro!$K$15</f>
        <v>0</v>
      </c>
      <c r="M32" s="19">
        <f>[28]Setembro!$K$16</f>
        <v>0</v>
      </c>
      <c r="N32" s="19">
        <f>[28]Setembro!$K$17</f>
        <v>0</v>
      </c>
      <c r="O32" s="19">
        <f>[28]Setembro!$K$18</f>
        <v>0</v>
      </c>
      <c r="P32" s="19">
        <f>[28]Setembro!$K$19</f>
        <v>0</v>
      </c>
      <c r="Q32" s="19">
        <f>[28]Setembro!$K$20</f>
        <v>0</v>
      </c>
      <c r="R32" s="19">
        <f>[28]Setembro!$K$21</f>
        <v>0</v>
      </c>
      <c r="S32" s="19">
        <f>[28]Setembro!$K$22</f>
        <v>0</v>
      </c>
      <c r="T32" s="19">
        <f>[28]Setembro!$K$23</f>
        <v>0.4</v>
      </c>
      <c r="U32" s="19">
        <f>[28]Setembro!$K$24</f>
        <v>11.799999999999999</v>
      </c>
      <c r="V32" s="19">
        <f>[28]Setembro!$K$25</f>
        <v>0.4</v>
      </c>
      <c r="W32" s="19">
        <f>[28]Setembro!$K$26</f>
        <v>0</v>
      </c>
      <c r="X32" s="19">
        <f>[28]Setembro!$K$27</f>
        <v>0</v>
      </c>
      <c r="Y32" s="19">
        <f>[28]Setembro!$K$28</f>
        <v>10</v>
      </c>
      <c r="Z32" s="19">
        <f>[28]Setembro!$K$29</f>
        <v>10.8</v>
      </c>
      <c r="AA32" s="19">
        <f>[28]Setembro!$K$30</f>
        <v>0.2</v>
      </c>
      <c r="AB32" s="19">
        <f>[28]Setembro!$K$31</f>
        <v>12.4</v>
      </c>
      <c r="AC32" s="19">
        <f>[28]Setembro!$K$32</f>
        <v>0</v>
      </c>
      <c r="AD32" s="19">
        <f>[28]Setembro!$K$33</f>
        <v>0</v>
      </c>
      <c r="AE32" s="19">
        <f>[28]Setembro!$K$34</f>
        <v>1.4</v>
      </c>
      <c r="AF32" s="39">
        <f t="shared" si="1"/>
        <v>58.8</v>
      </c>
      <c r="AG32" s="42">
        <f>MAX(B32:AE32)</f>
        <v>12.4</v>
      </c>
      <c r="AH32" s="49">
        <f t="shared" si="3"/>
        <v>20</v>
      </c>
    </row>
    <row r="33" spans="1:35" s="5" customFormat="1" ht="17.100000000000001" customHeight="1" x14ac:dyDescent="0.2">
      <c r="A33" s="32" t="s">
        <v>33</v>
      </c>
      <c r="B33" s="33">
        <f t="shared" ref="B33:AG33" si="6">MAX(B5:B32)</f>
        <v>5.6</v>
      </c>
      <c r="C33" s="33">
        <f t="shared" si="6"/>
        <v>1.8</v>
      </c>
      <c r="D33" s="33">
        <f t="shared" si="6"/>
        <v>26.4</v>
      </c>
      <c r="E33" s="33">
        <f t="shared" si="6"/>
        <v>2.4</v>
      </c>
      <c r="F33" s="33">
        <f t="shared" si="6"/>
        <v>8.6</v>
      </c>
      <c r="G33" s="33">
        <f t="shared" si="6"/>
        <v>12.399999999999999</v>
      </c>
      <c r="H33" s="33">
        <f t="shared" si="6"/>
        <v>51.000000000000007</v>
      </c>
      <c r="I33" s="33">
        <f t="shared" si="6"/>
        <v>14.2</v>
      </c>
      <c r="J33" s="33">
        <f t="shared" si="6"/>
        <v>0.4</v>
      </c>
      <c r="K33" s="33">
        <f t="shared" si="6"/>
        <v>0.2</v>
      </c>
      <c r="L33" s="33">
        <f t="shared" si="6"/>
        <v>0</v>
      </c>
      <c r="M33" s="33">
        <f t="shared" si="6"/>
        <v>0</v>
      </c>
      <c r="N33" s="33">
        <f t="shared" si="6"/>
        <v>0</v>
      </c>
      <c r="O33" s="33">
        <f t="shared" si="6"/>
        <v>17.399999999999999</v>
      </c>
      <c r="P33" s="33">
        <f t="shared" si="6"/>
        <v>21.8</v>
      </c>
      <c r="Q33" s="33">
        <f t="shared" si="6"/>
        <v>0.2</v>
      </c>
      <c r="R33" s="33">
        <f t="shared" si="6"/>
        <v>0.4</v>
      </c>
      <c r="S33" s="33">
        <f t="shared" si="6"/>
        <v>18</v>
      </c>
      <c r="T33" s="33">
        <f t="shared" si="6"/>
        <v>85</v>
      </c>
      <c r="U33" s="33">
        <f t="shared" si="6"/>
        <v>53.199999999999996</v>
      </c>
      <c r="V33" s="33">
        <f t="shared" si="6"/>
        <v>19.600000000000001</v>
      </c>
      <c r="W33" s="33">
        <f t="shared" si="6"/>
        <v>0.8</v>
      </c>
      <c r="X33" s="33">
        <f t="shared" si="6"/>
        <v>0.4</v>
      </c>
      <c r="Y33" s="33">
        <f t="shared" si="6"/>
        <v>63.199999999999996</v>
      </c>
      <c r="Z33" s="33">
        <f t="shared" si="6"/>
        <v>41.599999999999994</v>
      </c>
      <c r="AA33" s="33">
        <f t="shared" si="6"/>
        <v>23.4</v>
      </c>
      <c r="AB33" s="33">
        <f t="shared" si="6"/>
        <v>96.600000000000023</v>
      </c>
      <c r="AC33" s="33">
        <f t="shared" si="6"/>
        <v>8.4</v>
      </c>
      <c r="AD33" s="33">
        <f t="shared" si="6"/>
        <v>1.2</v>
      </c>
      <c r="AE33" s="33">
        <f t="shared" si="6"/>
        <v>13.8</v>
      </c>
      <c r="AF33" s="38">
        <f t="shared" si="6"/>
        <v>269.00000000000006</v>
      </c>
      <c r="AG33" s="45">
        <f t="shared" si="6"/>
        <v>96.600000000000023</v>
      </c>
      <c r="AH33" s="49"/>
    </row>
    <row r="34" spans="1:35" s="12" customFormat="1" x14ac:dyDescent="0.2">
      <c r="A34" s="35" t="s">
        <v>36</v>
      </c>
      <c r="B34" s="36">
        <f t="shared" ref="B34:AF34" si="7">SUM(B5:B32)</f>
        <v>6.8</v>
      </c>
      <c r="C34" s="36">
        <f t="shared" si="7"/>
        <v>3.5999999999999996</v>
      </c>
      <c r="D34" s="36">
        <f t="shared" si="7"/>
        <v>49.199999999999996</v>
      </c>
      <c r="E34" s="36">
        <f t="shared" si="7"/>
        <v>6.6000000000000005</v>
      </c>
      <c r="F34" s="36">
        <f t="shared" si="7"/>
        <v>12.6</v>
      </c>
      <c r="G34" s="36">
        <f t="shared" si="7"/>
        <v>16.2</v>
      </c>
      <c r="H34" s="36">
        <f t="shared" si="7"/>
        <v>339.19999999999993</v>
      </c>
      <c r="I34" s="36">
        <f t="shared" si="7"/>
        <v>27.400000000000002</v>
      </c>
      <c r="J34" s="36">
        <f t="shared" si="7"/>
        <v>0.4</v>
      </c>
      <c r="K34" s="36">
        <f t="shared" si="7"/>
        <v>0.2</v>
      </c>
      <c r="L34" s="36">
        <f t="shared" si="7"/>
        <v>0</v>
      </c>
      <c r="M34" s="36">
        <f t="shared" si="7"/>
        <v>0</v>
      </c>
      <c r="N34" s="36">
        <f t="shared" si="7"/>
        <v>0</v>
      </c>
      <c r="O34" s="36">
        <f t="shared" si="7"/>
        <v>21.599999999999998</v>
      </c>
      <c r="P34" s="36">
        <f t="shared" si="7"/>
        <v>121.60000000000001</v>
      </c>
      <c r="Q34" s="36">
        <f t="shared" si="7"/>
        <v>0.60000000000000009</v>
      </c>
      <c r="R34" s="36">
        <f t="shared" si="7"/>
        <v>0.4</v>
      </c>
      <c r="S34" s="36">
        <f t="shared" si="7"/>
        <v>32.200000000000003</v>
      </c>
      <c r="T34" s="36">
        <f t="shared" si="7"/>
        <v>243.4</v>
      </c>
      <c r="U34" s="36">
        <f t="shared" si="7"/>
        <v>434.99999999999989</v>
      </c>
      <c r="V34" s="36">
        <f t="shared" si="7"/>
        <v>52.4</v>
      </c>
      <c r="W34" s="36">
        <f t="shared" si="7"/>
        <v>1</v>
      </c>
      <c r="X34" s="36">
        <f t="shared" si="7"/>
        <v>0.4</v>
      </c>
      <c r="Y34" s="36">
        <f t="shared" si="7"/>
        <v>465.40000000000003</v>
      </c>
      <c r="Z34" s="36">
        <f t="shared" si="7"/>
        <v>260.59999999999997</v>
      </c>
      <c r="AA34" s="36">
        <f t="shared" si="7"/>
        <v>87</v>
      </c>
      <c r="AB34" s="36">
        <f t="shared" si="7"/>
        <v>469.40000000000003</v>
      </c>
      <c r="AC34" s="36">
        <f t="shared" si="7"/>
        <v>18.800000000000004</v>
      </c>
      <c r="AD34" s="36">
        <f t="shared" si="7"/>
        <v>3.6000000000000005</v>
      </c>
      <c r="AE34" s="36">
        <f t="shared" si="7"/>
        <v>25.799999999999997</v>
      </c>
      <c r="AF34" s="39">
        <f t="shared" si="7"/>
        <v>2701.4000000000005</v>
      </c>
      <c r="AG34" s="46"/>
      <c r="AH34" s="49"/>
    </row>
    <row r="36" spans="1:35" x14ac:dyDescent="0.2">
      <c r="A36" s="82"/>
      <c r="B36" s="82"/>
      <c r="C36" s="83"/>
      <c r="D36" s="83" t="s">
        <v>138</v>
      </c>
      <c r="E36" s="83"/>
      <c r="F36" s="83"/>
      <c r="G36" s="83"/>
      <c r="M36" s="2" t="s">
        <v>52</v>
      </c>
      <c r="V36" s="2" t="s">
        <v>135</v>
      </c>
      <c r="AD36" s="9"/>
      <c r="AF36" s="2"/>
      <c r="AG36" s="9"/>
      <c r="AH36" s="2"/>
    </row>
    <row r="37" spans="1:35" x14ac:dyDescent="0.2">
      <c r="J37" s="20"/>
      <c r="K37" s="20"/>
      <c r="L37" s="20"/>
      <c r="M37" s="20" t="s">
        <v>53</v>
      </c>
      <c r="N37" s="20"/>
      <c r="O37" s="20"/>
      <c r="P37" s="20"/>
      <c r="V37" s="20" t="s">
        <v>136</v>
      </c>
      <c r="W37" s="20"/>
      <c r="AD37" s="9"/>
      <c r="AE37" s="1"/>
      <c r="AF37"/>
      <c r="AG37" s="2"/>
      <c r="AH37" s="2"/>
      <c r="AI37" s="2"/>
    </row>
    <row r="38" spans="1:35" x14ac:dyDescent="0.2">
      <c r="Q38" s="31"/>
      <c r="R38" s="31"/>
      <c r="S38" s="31"/>
    </row>
    <row r="39" spans="1:35" x14ac:dyDescent="0.2">
      <c r="E39" s="2" t="s">
        <v>54</v>
      </c>
    </row>
    <row r="40" spans="1:35" x14ac:dyDescent="0.2">
      <c r="H40" s="30"/>
      <c r="I40" s="30"/>
      <c r="J40" s="31"/>
      <c r="K40" s="30"/>
      <c r="L40" s="30"/>
      <c r="M40" s="30"/>
      <c r="N40" s="30"/>
      <c r="O40" s="30"/>
      <c r="P40" s="31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spans="1:35" x14ac:dyDescent="0.2">
      <c r="E41" s="52"/>
      <c r="F41" s="52"/>
      <c r="G41" s="52"/>
      <c r="H41" s="52"/>
      <c r="I41" s="52"/>
      <c r="J41" s="52"/>
      <c r="K41" s="52"/>
      <c r="L41" s="52"/>
      <c r="M41" s="52"/>
    </row>
    <row r="43" spans="1:35" x14ac:dyDescent="0.2">
      <c r="AG43" s="29"/>
    </row>
    <row r="47" spans="1:35" x14ac:dyDescent="0.2">
      <c r="N47" s="2" t="s">
        <v>54</v>
      </c>
    </row>
    <row r="48" spans="1:35" x14ac:dyDescent="0.2">
      <c r="D48" s="2" t="s">
        <v>54</v>
      </c>
    </row>
  </sheetData>
  <mergeCells count="33">
    <mergeCell ref="A1:AG1"/>
    <mergeCell ref="B2:AG2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  <mergeCell ref="E3:E4"/>
    <mergeCell ref="F3:F4"/>
    <mergeCell ref="G3:G4"/>
    <mergeCell ref="J3:J4"/>
    <mergeCell ref="A2:A4"/>
    <mergeCell ref="B3:B4"/>
    <mergeCell ref="C3:C4"/>
    <mergeCell ref="D3:D4"/>
    <mergeCell ref="AE3:AE4"/>
    <mergeCell ref="S3:S4"/>
    <mergeCell ref="R3:R4"/>
    <mergeCell ref="Q3:Q4"/>
    <mergeCell ref="M3:M4"/>
    <mergeCell ref="N3:N4"/>
    <mergeCell ref="O3:O4"/>
    <mergeCell ref="AA3:AA4"/>
    <mergeCell ref="T3:T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F8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view="pageLayout" topLeftCell="A10" zoomScaleNormal="100" workbookViewId="0">
      <selection sqref="A1:XFD1048576"/>
    </sheetView>
  </sheetViews>
  <sheetFormatPr defaultRowHeight="12.75" x14ac:dyDescent="0.2"/>
  <cols>
    <col min="1" max="1" width="30.28515625" customWidth="1"/>
    <col min="2" max="2" width="9.5703125" style="80" customWidth="1"/>
    <col min="3" max="3" width="9.5703125" style="81" customWidth="1"/>
    <col min="4" max="4" width="9.5703125" style="80" customWidth="1"/>
    <col min="5" max="5" width="9.85546875" style="80" customWidth="1"/>
    <col min="6" max="6" width="9.5703125" style="80" customWidth="1"/>
    <col min="7" max="7" width="16.140625" bestFit="1" customWidth="1"/>
    <col min="8" max="8" width="9.7109375" customWidth="1"/>
    <col min="9" max="9" width="54.8554687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55" customFormat="1" ht="42.75" customHeight="1" x14ac:dyDescent="0.2">
      <c r="A1" s="53" t="s">
        <v>59</v>
      </c>
      <c r="B1" s="53" t="s">
        <v>60</v>
      </c>
      <c r="C1" s="53" t="s">
        <v>61</v>
      </c>
      <c r="D1" s="53" t="s">
        <v>62</v>
      </c>
      <c r="E1" s="53" t="s">
        <v>63</v>
      </c>
      <c r="F1" s="53" t="s">
        <v>64</v>
      </c>
      <c r="G1" s="53" t="s">
        <v>65</v>
      </c>
      <c r="H1" s="53" t="s">
        <v>66</v>
      </c>
      <c r="I1" s="53" t="s">
        <v>67</v>
      </c>
      <c r="J1" s="54"/>
      <c r="K1" s="54"/>
      <c r="L1" s="54"/>
      <c r="M1" s="54"/>
    </row>
    <row r="2" spans="1:13" s="60" customFormat="1" x14ac:dyDescent="0.2">
      <c r="A2" s="56" t="s">
        <v>68</v>
      </c>
      <c r="B2" s="56" t="s">
        <v>69</v>
      </c>
      <c r="C2" s="57" t="s">
        <v>70</v>
      </c>
      <c r="D2" s="57">
        <v>-20.444199999999999</v>
      </c>
      <c r="E2" s="57">
        <v>-52.875599999999999</v>
      </c>
      <c r="F2" s="57">
        <v>388</v>
      </c>
      <c r="G2" s="58">
        <v>40405</v>
      </c>
      <c r="H2" s="59">
        <v>1</v>
      </c>
      <c r="I2" s="57" t="s">
        <v>71</v>
      </c>
      <c r="J2" s="54"/>
      <c r="K2" s="54"/>
      <c r="L2" s="54"/>
      <c r="M2" s="54"/>
    </row>
    <row r="3" spans="1:13" ht="12.75" customHeight="1" x14ac:dyDescent="0.2">
      <c r="A3" s="56" t="s">
        <v>0</v>
      </c>
      <c r="B3" s="56" t="s">
        <v>69</v>
      </c>
      <c r="C3" s="57" t="s">
        <v>72</v>
      </c>
      <c r="D3" s="59">
        <v>-23.002500000000001</v>
      </c>
      <c r="E3" s="59">
        <v>-55.3294</v>
      </c>
      <c r="F3" s="59">
        <v>431</v>
      </c>
      <c r="G3" s="61">
        <v>39611</v>
      </c>
      <c r="H3" s="59">
        <v>1</v>
      </c>
      <c r="I3" s="57" t="s">
        <v>73</v>
      </c>
      <c r="J3" s="62"/>
      <c r="K3" s="62"/>
      <c r="L3" s="62"/>
      <c r="M3" s="62"/>
    </row>
    <row r="4" spans="1:13" x14ac:dyDescent="0.2">
      <c r="A4" s="56" t="s">
        <v>1</v>
      </c>
      <c r="B4" s="56" t="s">
        <v>69</v>
      </c>
      <c r="C4" s="57" t="s">
        <v>74</v>
      </c>
      <c r="D4" s="63">
        <v>-20.4756</v>
      </c>
      <c r="E4" s="63">
        <v>-55.783900000000003</v>
      </c>
      <c r="F4" s="63">
        <v>155</v>
      </c>
      <c r="G4" s="61">
        <v>39022</v>
      </c>
      <c r="H4" s="59">
        <v>1</v>
      </c>
      <c r="I4" s="57" t="s">
        <v>75</v>
      </c>
      <c r="J4" s="62"/>
      <c r="K4" s="62"/>
      <c r="L4" s="62"/>
      <c r="M4" s="62"/>
    </row>
    <row r="5" spans="1:13" s="65" customFormat="1" x14ac:dyDescent="0.2">
      <c r="A5" s="56" t="s">
        <v>48</v>
      </c>
      <c r="B5" s="56" t="s">
        <v>69</v>
      </c>
      <c r="C5" s="57" t="s">
        <v>76</v>
      </c>
      <c r="D5" s="63">
        <v>-22.1008</v>
      </c>
      <c r="E5" s="63">
        <v>-56.54</v>
      </c>
      <c r="F5" s="63">
        <v>208</v>
      </c>
      <c r="G5" s="61">
        <v>40764</v>
      </c>
      <c r="H5" s="59">
        <v>1</v>
      </c>
      <c r="I5" s="64" t="s">
        <v>77</v>
      </c>
      <c r="J5" s="62"/>
      <c r="K5" s="62"/>
      <c r="L5" s="62"/>
      <c r="M5" s="62"/>
    </row>
    <row r="6" spans="1:13" s="65" customFormat="1" x14ac:dyDescent="0.2">
      <c r="A6" s="56" t="s">
        <v>55</v>
      </c>
      <c r="B6" s="56" t="s">
        <v>69</v>
      </c>
      <c r="C6" s="57" t="s">
        <v>78</v>
      </c>
      <c r="D6" s="63">
        <v>-21.7514</v>
      </c>
      <c r="E6" s="63">
        <v>-52.470599999999997</v>
      </c>
      <c r="F6" s="63">
        <v>387</v>
      </c>
      <c r="G6" s="61">
        <v>41354</v>
      </c>
      <c r="H6" s="59">
        <v>1</v>
      </c>
      <c r="I6" s="64" t="s">
        <v>79</v>
      </c>
      <c r="J6" s="62"/>
      <c r="K6" s="62"/>
      <c r="L6" s="62"/>
      <c r="M6" s="62"/>
    </row>
    <row r="7" spans="1:13" x14ac:dyDescent="0.2">
      <c r="A7" s="56" t="s">
        <v>2</v>
      </c>
      <c r="B7" s="56" t="s">
        <v>69</v>
      </c>
      <c r="C7" s="57" t="s">
        <v>80</v>
      </c>
      <c r="D7" s="63">
        <v>-20.45</v>
      </c>
      <c r="E7" s="63">
        <v>-54.616599999999998</v>
      </c>
      <c r="F7" s="63">
        <v>530</v>
      </c>
      <c r="G7" s="61">
        <v>37145</v>
      </c>
      <c r="H7" s="59">
        <v>1</v>
      </c>
      <c r="I7" s="57" t="s">
        <v>81</v>
      </c>
      <c r="J7" s="62"/>
      <c r="K7" s="62"/>
      <c r="L7" s="62"/>
      <c r="M7" s="62"/>
    </row>
    <row r="8" spans="1:13" x14ac:dyDescent="0.2">
      <c r="A8" s="56" t="s">
        <v>3</v>
      </c>
      <c r="B8" s="56" t="s">
        <v>69</v>
      </c>
      <c r="C8" s="57" t="s">
        <v>82</v>
      </c>
      <c r="D8" s="59">
        <v>-19.122499999999999</v>
      </c>
      <c r="E8" s="59">
        <v>-51.720799999999997</v>
      </c>
      <c r="F8" s="63">
        <v>516</v>
      </c>
      <c r="G8" s="61">
        <v>39515</v>
      </c>
      <c r="H8" s="59">
        <v>1</v>
      </c>
      <c r="I8" s="57" t="s">
        <v>83</v>
      </c>
      <c r="J8" s="62"/>
      <c r="K8" s="62"/>
      <c r="L8" s="62"/>
      <c r="M8" s="62"/>
    </row>
    <row r="9" spans="1:13" x14ac:dyDescent="0.2">
      <c r="A9" s="56" t="s">
        <v>4</v>
      </c>
      <c r="B9" s="56" t="s">
        <v>69</v>
      </c>
      <c r="C9" s="57" t="s">
        <v>84</v>
      </c>
      <c r="D9" s="63">
        <v>-18.802199999999999</v>
      </c>
      <c r="E9" s="63">
        <v>-52.602800000000002</v>
      </c>
      <c r="F9" s="63">
        <v>818</v>
      </c>
      <c r="G9" s="61">
        <v>39070</v>
      </c>
      <c r="H9" s="59">
        <v>1</v>
      </c>
      <c r="I9" s="57" t="s">
        <v>85</v>
      </c>
      <c r="J9" s="62"/>
      <c r="K9" s="62"/>
      <c r="L9" s="62"/>
      <c r="M9" s="62"/>
    </row>
    <row r="10" spans="1:13" ht="13.5" customHeight="1" x14ac:dyDescent="0.2">
      <c r="A10" s="56" t="s">
        <v>5</v>
      </c>
      <c r="B10" s="56" t="s">
        <v>69</v>
      </c>
      <c r="C10" s="57" t="s">
        <v>86</v>
      </c>
      <c r="D10" s="63">
        <v>-18.996700000000001</v>
      </c>
      <c r="E10" s="63">
        <v>-57.637500000000003</v>
      </c>
      <c r="F10" s="63">
        <v>126</v>
      </c>
      <c r="G10" s="61">
        <v>39017</v>
      </c>
      <c r="H10" s="59">
        <v>1</v>
      </c>
      <c r="I10" s="57" t="s">
        <v>87</v>
      </c>
      <c r="J10" s="62"/>
      <c r="K10" s="62"/>
      <c r="L10" s="62"/>
      <c r="M10" s="62"/>
    </row>
    <row r="11" spans="1:13" ht="13.5" customHeight="1" x14ac:dyDescent="0.2">
      <c r="A11" s="56" t="s">
        <v>50</v>
      </c>
      <c r="B11" s="56" t="s">
        <v>69</v>
      </c>
      <c r="C11" s="57" t="s">
        <v>88</v>
      </c>
      <c r="D11" s="63">
        <v>-18.4922</v>
      </c>
      <c r="E11" s="63">
        <v>-53.167200000000001</v>
      </c>
      <c r="F11" s="63">
        <v>730</v>
      </c>
      <c r="G11" s="61">
        <v>41247</v>
      </c>
      <c r="H11" s="59">
        <v>1</v>
      </c>
      <c r="I11" s="64" t="s">
        <v>89</v>
      </c>
      <c r="J11" s="62"/>
      <c r="K11" s="62"/>
      <c r="L11" s="62"/>
      <c r="M11" s="62"/>
    </row>
    <row r="12" spans="1:13" x14ac:dyDescent="0.2">
      <c r="A12" s="56" t="s">
        <v>6</v>
      </c>
      <c r="B12" s="56" t="s">
        <v>69</v>
      </c>
      <c r="C12" s="57" t="s">
        <v>90</v>
      </c>
      <c r="D12" s="63">
        <v>-18.304400000000001</v>
      </c>
      <c r="E12" s="63">
        <v>-54.440899999999999</v>
      </c>
      <c r="F12" s="63">
        <v>252</v>
      </c>
      <c r="G12" s="61">
        <v>39028</v>
      </c>
      <c r="H12" s="59">
        <v>1</v>
      </c>
      <c r="I12" s="57" t="s">
        <v>91</v>
      </c>
      <c r="J12" s="62"/>
      <c r="K12" s="62"/>
      <c r="L12" s="62"/>
      <c r="M12" s="62"/>
    </row>
    <row r="13" spans="1:13" x14ac:dyDescent="0.2">
      <c r="A13" s="56" t="s">
        <v>7</v>
      </c>
      <c r="B13" s="56" t="s">
        <v>69</v>
      </c>
      <c r="C13" s="57" t="s">
        <v>92</v>
      </c>
      <c r="D13" s="63">
        <v>-22.193899999999999</v>
      </c>
      <c r="E13" s="66">
        <v>-54.9114</v>
      </c>
      <c r="F13" s="63">
        <v>469</v>
      </c>
      <c r="G13" s="61">
        <v>39011</v>
      </c>
      <c r="H13" s="59">
        <v>1</v>
      </c>
      <c r="I13" s="57" t="s">
        <v>93</v>
      </c>
      <c r="J13" s="62"/>
      <c r="K13" s="62"/>
      <c r="L13" s="62"/>
      <c r="M13" s="62"/>
    </row>
    <row r="14" spans="1:13" x14ac:dyDescent="0.2">
      <c r="A14" s="56" t="s">
        <v>94</v>
      </c>
      <c r="B14" s="56" t="s">
        <v>69</v>
      </c>
      <c r="C14" s="57" t="s">
        <v>95</v>
      </c>
      <c r="D14" s="59">
        <v>-23.449400000000001</v>
      </c>
      <c r="E14" s="59">
        <v>-54.181699999999999</v>
      </c>
      <c r="F14" s="59">
        <v>336</v>
      </c>
      <c r="G14" s="61">
        <v>39598</v>
      </c>
      <c r="H14" s="59">
        <v>1</v>
      </c>
      <c r="I14" s="57" t="s">
        <v>96</v>
      </c>
      <c r="J14" s="62"/>
      <c r="K14" s="62"/>
      <c r="L14" s="62"/>
      <c r="M14" s="62"/>
    </row>
    <row r="15" spans="1:13" x14ac:dyDescent="0.2">
      <c r="A15" s="56" t="s">
        <v>9</v>
      </c>
      <c r="B15" s="56" t="s">
        <v>69</v>
      </c>
      <c r="C15" s="57" t="s">
        <v>97</v>
      </c>
      <c r="D15" s="63">
        <v>-22.3</v>
      </c>
      <c r="E15" s="63">
        <v>-53.816600000000001</v>
      </c>
      <c r="F15" s="63">
        <v>373.29</v>
      </c>
      <c r="G15" s="61">
        <v>37662</v>
      </c>
      <c r="H15" s="59">
        <v>1</v>
      </c>
      <c r="I15" s="57" t="s">
        <v>98</v>
      </c>
      <c r="J15" s="62"/>
      <c r="K15" s="62"/>
      <c r="L15" s="62"/>
      <c r="M15" s="62"/>
    </row>
    <row r="16" spans="1:13" s="65" customFormat="1" x14ac:dyDescent="0.2">
      <c r="A16" s="56" t="s">
        <v>49</v>
      </c>
      <c r="B16" s="56" t="s">
        <v>69</v>
      </c>
      <c r="C16" s="57" t="s">
        <v>99</v>
      </c>
      <c r="D16" s="63">
        <v>-21.478200000000001</v>
      </c>
      <c r="E16" s="63">
        <v>-56.136899999999997</v>
      </c>
      <c r="F16" s="63">
        <v>249</v>
      </c>
      <c r="G16" s="61">
        <v>40759</v>
      </c>
      <c r="H16" s="59">
        <v>1</v>
      </c>
      <c r="I16" s="64" t="s">
        <v>100</v>
      </c>
      <c r="J16" s="62"/>
      <c r="K16" s="62"/>
      <c r="L16" s="62"/>
      <c r="M16" s="62"/>
    </row>
    <row r="17" spans="1:13" x14ac:dyDescent="0.2">
      <c r="A17" s="56" t="s">
        <v>10</v>
      </c>
      <c r="B17" s="56" t="s">
        <v>69</v>
      </c>
      <c r="C17" s="57" t="s">
        <v>101</v>
      </c>
      <c r="D17" s="59">
        <v>-22.857199999999999</v>
      </c>
      <c r="E17" s="59">
        <v>-54.605600000000003</v>
      </c>
      <c r="F17" s="59">
        <v>379</v>
      </c>
      <c r="G17" s="61">
        <v>39617</v>
      </c>
      <c r="H17" s="59">
        <v>1</v>
      </c>
      <c r="I17" s="57" t="s">
        <v>102</v>
      </c>
      <c r="J17" s="62"/>
      <c r="K17" s="62"/>
      <c r="L17" s="62"/>
      <c r="M17" s="62"/>
    </row>
    <row r="18" spans="1:13" ht="12.75" customHeight="1" x14ac:dyDescent="0.2">
      <c r="A18" s="56" t="s">
        <v>11</v>
      </c>
      <c r="B18" s="56" t="s">
        <v>69</v>
      </c>
      <c r="C18" s="57" t="s">
        <v>103</v>
      </c>
      <c r="D18" s="63">
        <v>-21.609200000000001</v>
      </c>
      <c r="E18" s="63">
        <v>-55.177799999999998</v>
      </c>
      <c r="F18" s="63">
        <v>401</v>
      </c>
      <c r="G18" s="61">
        <v>39065</v>
      </c>
      <c r="H18" s="59">
        <v>1</v>
      </c>
      <c r="I18" s="57" t="s">
        <v>104</v>
      </c>
      <c r="J18" s="62"/>
      <c r="K18" s="62"/>
      <c r="L18" s="62"/>
      <c r="M18" s="62"/>
    </row>
    <row r="19" spans="1:13" s="65" customFormat="1" x14ac:dyDescent="0.2">
      <c r="A19" s="56" t="s">
        <v>12</v>
      </c>
      <c r="B19" s="56" t="s">
        <v>69</v>
      </c>
      <c r="C19" s="57" t="s">
        <v>105</v>
      </c>
      <c r="D19" s="63">
        <v>-20.395600000000002</v>
      </c>
      <c r="E19" s="63">
        <v>-56.431699999999999</v>
      </c>
      <c r="F19" s="63">
        <v>140</v>
      </c>
      <c r="G19" s="61">
        <v>39023</v>
      </c>
      <c r="H19" s="59">
        <v>1</v>
      </c>
      <c r="I19" s="57" t="s">
        <v>106</v>
      </c>
      <c r="J19" s="62"/>
      <c r="K19" s="62"/>
      <c r="L19" s="62"/>
      <c r="M19" s="62"/>
    </row>
    <row r="20" spans="1:13" x14ac:dyDescent="0.2">
      <c r="A20" s="56" t="s">
        <v>107</v>
      </c>
      <c r="B20" s="56" t="s">
        <v>69</v>
      </c>
      <c r="C20" s="57" t="s">
        <v>108</v>
      </c>
      <c r="D20" s="63">
        <v>-18.988900000000001</v>
      </c>
      <c r="E20" s="63">
        <v>-56.623100000000001</v>
      </c>
      <c r="F20" s="63">
        <v>104</v>
      </c>
      <c r="G20" s="61">
        <v>38932</v>
      </c>
      <c r="H20" s="59">
        <v>1</v>
      </c>
      <c r="I20" s="57" t="s">
        <v>109</v>
      </c>
      <c r="J20" s="62"/>
      <c r="K20" s="62"/>
      <c r="L20" s="62"/>
      <c r="M20" s="62"/>
    </row>
    <row r="21" spans="1:13" s="65" customFormat="1" x14ac:dyDescent="0.2">
      <c r="A21" s="56" t="s">
        <v>14</v>
      </c>
      <c r="B21" s="56" t="s">
        <v>69</v>
      </c>
      <c r="C21" s="57" t="s">
        <v>110</v>
      </c>
      <c r="D21" s="63">
        <v>-19.414300000000001</v>
      </c>
      <c r="E21" s="63">
        <v>-51.1053</v>
      </c>
      <c r="F21" s="63">
        <v>424</v>
      </c>
      <c r="G21" s="61" t="s">
        <v>111</v>
      </c>
      <c r="H21" s="59">
        <v>1</v>
      </c>
      <c r="I21" s="57" t="s">
        <v>112</v>
      </c>
      <c r="J21" s="62"/>
      <c r="K21" s="62"/>
      <c r="L21" s="62"/>
      <c r="M21" s="62"/>
    </row>
    <row r="22" spans="1:13" x14ac:dyDescent="0.2">
      <c r="A22" s="56" t="s">
        <v>15</v>
      </c>
      <c r="B22" s="56" t="s">
        <v>69</v>
      </c>
      <c r="C22" s="57" t="s">
        <v>113</v>
      </c>
      <c r="D22" s="63">
        <v>-22.533300000000001</v>
      </c>
      <c r="E22" s="63">
        <v>-55.533299999999997</v>
      </c>
      <c r="F22" s="63">
        <v>650</v>
      </c>
      <c r="G22" s="61">
        <v>37140</v>
      </c>
      <c r="H22" s="59">
        <v>1</v>
      </c>
      <c r="I22" s="57" t="s">
        <v>114</v>
      </c>
      <c r="J22" s="62"/>
      <c r="K22" s="62"/>
      <c r="L22" s="62"/>
      <c r="M22" s="62"/>
    </row>
    <row r="23" spans="1:13" x14ac:dyDescent="0.2">
      <c r="A23" s="56" t="s">
        <v>16</v>
      </c>
      <c r="B23" s="56" t="s">
        <v>69</v>
      </c>
      <c r="C23" s="57" t="s">
        <v>115</v>
      </c>
      <c r="D23" s="63">
        <v>-21.7058</v>
      </c>
      <c r="E23" s="63">
        <v>-57.5533</v>
      </c>
      <c r="F23" s="63">
        <v>85</v>
      </c>
      <c r="G23" s="61">
        <v>39014</v>
      </c>
      <c r="H23" s="59">
        <v>1</v>
      </c>
      <c r="I23" s="57" t="s">
        <v>116</v>
      </c>
      <c r="J23" s="62"/>
      <c r="K23" s="62"/>
      <c r="L23" s="62"/>
      <c r="M23" s="62"/>
    </row>
    <row r="24" spans="1:13" s="65" customFormat="1" x14ac:dyDescent="0.2">
      <c r="A24" s="56" t="s">
        <v>18</v>
      </c>
      <c r="B24" s="56" t="s">
        <v>69</v>
      </c>
      <c r="C24" s="57" t="s">
        <v>117</v>
      </c>
      <c r="D24" s="63">
        <v>-19.420100000000001</v>
      </c>
      <c r="E24" s="63">
        <v>-54.553100000000001</v>
      </c>
      <c r="F24" s="63">
        <v>647</v>
      </c>
      <c r="G24" s="61">
        <v>39067</v>
      </c>
      <c r="H24" s="59">
        <v>1</v>
      </c>
      <c r="I24" s="57" t="s">
        <v>118</v>
      </c>
      <c r="J24" s="62"/>
      <c r="K24" s="62"/>
      <c r="L24" s="62"/>
      <c r="M24" s="62"/>
    </row>
    <row r="25" spans="1:13" x14ac:dyDescent="0.2">
      <c r="A25" s="56" t="s">
        <v>119</v>
      </c>
      <c r="B25" s="56" t="s">
        <v>69</v>
      </c>
      <c r="C25" s="57" t="s">
        <v>120</v>
      </c>
      <c r="D25" s="59">
        <v>-21.774999999999999</v>
      </c>
      <c r="E25" s="59">
        <v>-54.528100000000002</v>
      </c>
      <c r="F25" s="59">
        <v>329</v>
      </c>
      <c r="G25" s="61">
        <v>39625</v>
      </c>
      <c r="H25" s="59">
        <v>1</v>
      </c>
      <c r="I25" s="57" t="s">
        <v>121</v>
      </c>
      <c r="J25" s="62"/>
      <c r="K25" s="62"/>
      <c r="L25" s="62"/>
      <c r="M25" s="62"/>
    </row>
    <row r="26" spans="1:13" s="70" customFormat="1" ht="15" customHeight="1" x14ac:dyDescent="0.2">
      <c r="A26" s="67" t="s">
        <v>31</v>
      </c>
      <c r="B26" s="67" t="s">
        <v>69</v>
      </c>
      <c r="C26" s="57" t="s">
        <v>122</v>
      </c>
      <c r="D26" s="68">
        <v>-20.9817</v>
      </c>
      <c r="E26" s="68">
        <v>-54.971899999999998</v>
      </c>
      <c r="F26" s="68">
        <v>464</v>
      </c>
      <c r="G26" s="58" t="s">
        <v>123</v>
      </c>
      <c r="H26" s="57">
        <v>1</v>
      </c>
      <c r="I26" s="67" t="s">
        <v>124</v>
      </c>
      <c r="J26" s="69"/>
      <c r="K26" s="69"/>
      <c r="L26" s="69"/>
      <c r="M26" s="69"/>
    </row>
    <row r="27" spans="1:13" s="65" customFormat="1" x14ac:dyDescent="0.2">
      <c r="A27" s="56" t="s">
        <v>19</v>
      </c>
      <c r="B27" s="56" t="s">
        <v>69</v>
      </c>
      <c r="C27" s="57" t="s">
        <v>125</v>
      </c>
      <c r="D27" s="59">
        <v>-23.966899999999999</v>
      </c>
      <c r="E27" s="59">
        <v>-55.0242</v>
      </c>
      <c r="F27" s="59">
        <v>402</v>
      </c>
      <c r="G27" s="61">
        <v>39605</v>
      </c>
      <c r="H27" s="59">
        <v>1</v>
      </c>
      <c r="I27" s="57" t="s">
        <v>126</v>
      </c>
      <c r="J27" s="62"/>
      <c r="K27" s="62"/>
      <c r="L27" s="62"/>
      <c r="M27" s="62"/>
    </row>
    <row r="28" spans="1:13" s="72" customFormat="1" x14ac:dyDescent="0.2">
      <c r="A28" s="67" t="s">
        <v>51</v>
      </c>
      <c r="B28" s="67" t="s">
        <v>69</v>
      </c>
      <c r="C28" s="57" t="s">
        <v>127</v>
      </c>
      <c r="D28" s="57">
        <v>-17.634699999999999</v>
      </c>
      <c r="E28" s="57">
        <v>-54.760100000000001</v>
      </c>
      <c r="F28" s="57">
        <v>486</v>
      </c>
      <c r="G28" s="58" t="s">
        <v>128</v>
      </c>
      <c r="H28" s="57">
        <v>1</v>
      </c>
      <c r="I28" s="59" t="s">
        <v>129</v>
      </c>
      <c r="J28" s="71"/>
      <c r="K28" s="71"/>
      <c r="L28" s="71"/>
      <c r="M28" s="71"/>
    </row>
    <row r="29" spans="1:13" x14ac:dyDescent="0.2">
      <c r="A29" s="56" t="s">
        <v>20</v>
      </c>
      <c r="B29" s="56" t="s">
        <v>69</v>
      </c>
      <c r="C29" s="57" t="s">
        <v>130</v>
      </c>
      <c r="D29" s="59">
        <v>-20.783300000000001</v>
      </c>
      <c r="E29" s="59">
        <v>-51.7</v>
      </c>
      <c r="F29" s="59">
        <v>313</v>
      </c>
      <c r="G29" s="61">
        <v>37137</v>
      </c>
      <c r="H29" s="59">
        <v>1</v>
      </c>
      <c r="I29" s="57" t="s">
        <v>131</v>
      </c>
      <c r="J29" s="62"/>
      <c r="K29" s="62"/>
      <c r="L29" s="62"/>
      <c r="M29" s="62"/>
    </row>
    <row r="30" spans="1:13" ht="18" customHeight="1" x14ac:dyDescent="0.2">
      <c r="A30" s="73"/>
      <c r="B30" s="74"/>
      <c r="C30" s="75"/>
      <c r="D30" s="75"/>
      <c r="E30" s="75"/>
      <c r="F30" s="75"/>
      <c r="G30" s="53" t="s">
        <v>132</v>
      </c>
      <c r="H30" s="57">
        <f>SUM(H2:H29)</f>
        <v>28</v>
      </c>
      <c r="I30" s="73"/>
      <c r="J30" s="62"/>
      <c r="K30" s="62"/>
      <c r="L30" s="62"/>
      <c r="M30" s="62"/>
    </row>
    <row r="31" spans="1:13" x14ac:dyDescent="0.2">
      <c r="A31" s="62" t="s">
        <v>133</v>
      </c>
      <c r="B31" s="76"/>
      <c r="C31" s="76"/>
      <c r="D31" s="76"/>
      <c r="E31" s="76"/>
      <c r="F31" s="76"/>
      <c r="G31" s="62"/>
      <c r="H31" s="77"/>
      <c r="I31" s="62"/>
      <c r="J31" s="62"/>
      <c r="K31" s="62"/>
      <c r="L31" s="62"/>
      <c r="M31" s="62"/>
    </row>
    <row r="32" spans="1:13" x14ac:dyDescent="0.2">
      <c r="A32" s="78" t="s">
        <v>134</v>
      </c>
      <c r="B32" s="79"/>
      <c r="C32" s="79"/>
      <c r="D32" s="79"/>
      <c r="E32" s="79"/>
      <c r="F32" s="79"/>
      <c r="G32" s="62"/>
      <c r="H32" s="62"/>
      <c r="I32" s="62"/>
      <c r="J32" s="62"/>
      <c r="K32" s="62"/>
      <c r="L32" s="62"/>
      <c r="M32" s="62"/>
    </row>
    <row r="33" spans="1:13" x14ac:dyDescent="0.2">
      <c r="A33" s="62"/>
      <c r="B33" s="79"/>
      <c r="C33" s="79"/>
      <c r="D33" s="79"/>
      <c r="E33" s="79"/>
      <c r="F33" s="79"/>
      <c r="G33" s="62"/>
      <c r="H33" s="62"/>
      <c r="I33" s="62"/>
      <c r="J33" s="62"/>
      <c r="K33" s="62"/>
      <c r="L33" s="62"/>
      <c r="M33" s="62"/>
    </row>
    <row r="34" spans="1:13" x14ac:dyDescent="0.2">
      <c r="A34" s="62"/>
      <c r="B34" s="79"/>
      <c r="C34" s="79"/>
      <c r="D34" s="79"/>
      <c r="E34" s="79"/>
      <c r="F34" s="79"/>
      <c r="G34" s="62"/>
      <c r="H34" s="62"/>
      <c r="I34" s="62"/>
      <c r="J34" s="62"/>
      <c r="K34" s="62"/>
      <c r="L34" s="62"/>
      <c r="M34" s="62"/>
    </row>
    <row r="35" spans="1:13" x14ac:dyDescent="0.2">
      <c r="A35" s="62"/>
      <c r="B35" s="79"/>
      <c r="C35" s="79"/>
      <c r="D35" s="79"/>
      <c r="E35" s="79"/>
      <c r="F35" s="79"/>
      <c r="G35" s="62"/>
      <c r="H35" s="62"/>
      <c r="I35" s="62"/>
      <c r="J35" s="62"/>
      <c r="K35" s="62"/>
      <c r="L35" s="62"/>
      <c r="M35" s="62"/>
    </row>
    <row r="36" spans="1:13" x14ac:dyDescent="0.2">
      <c r="A36" s="62"/>
      <c r="B36" s="79"/>
      <c r="C36" s="79"/>
      <c r="D36" s="79"/>
      <c r="E36" s="79"/>
      <c r="F36" s="79"/>
      <c r="G36" s="62"/>
      <c r="H36" s="62"/>
      <c r="I36" s="62"/>
      <c r="J36" s="62"/>
      <c r="K36" s="62"/>
      <c r="L36" s="62"/>
      <c r="M36" s="62"/>
    </row>
    <row r="37" spans="1:13" x14ac:dyDescent="0.2">
      <c r="A37" s="62"/>
      <c r="B37" s="79"/>
      <c r="C37" s="79"/>
      <c r="D37" s="79"/>
      <c r="E37" s="79"/>
      <c r="F37" s="79"/>
      <c r="G37" s="62"/>
      <c r="H37" s="62"/>
      <c r="I37" s="62"/>
      <c r="J37" s="62"/>
      <c r="K37" s="62"/>
      <c r="L37" s="62"/>
      <c r="M37" s="62"/>
    </row>
    <row r="38" spans="1:13" x14ac:dyDescent="0.2">
      <c r="A38" s="62"/>
      <c r="B38" s="79"/>
      <c r="C38" s="79"/>
      <c r="D38" s="79"/>
      <c r="E38" s="79"/>
      <c r="F38" s="79"/>
      <c r="G38" s="62"/>
      <c r="H38" s="62"/>
      <c r="I38" s="62"/>
      <c r="J38" s="62"/>
      <c r="K38" s="62"/>
      <c r="L38" s="62"/>
      <c r="M38" s="62"/>
    </row>
    <row r="39" spans="1:13" x14ac:dyDescent="0.2">
      <c r="A39" s="62"/>
      <c r="B39" s="79"/>
      <c r="C39" s="79"/>
      <c r="D39" s="79"/>
      <c r="E39" s="79"/>
      <c r="F39" s="79"/>
      <c r="G39" s="62"/>
      <c r="H39" s="62"/>
      <c r="I39" s="62"/>
      <c r="J39" s="62"/>
      <c r="K39" s="62"/>
      <c r="L39" s="62"/>
      <c r="M39" s="62"/>
    </row>
    <row r="40" spans="1:13" x14ac:dyDescent="0.2">
      <c r="A40" s="62"/>
      <c r="B40" s="79"/>
      <c r="C40" s="79"/>
      <c r="D40" s="79"/>
      <c r="E40" s="79"/>
      <c r="F40" s="79"/>
      <c r="G40" s="62"/>
      <c r="H40" s="62"/>
      <c r="I40" s="62"/>
      <c r="J40" s="62"/>
      <c r="K40" s="62"/>
      <c r="L40" s="62"/>
      <c r="M40" s="62"/>
    </row>
    <row r="41" spans="1:13" x14ac:dyDescent="0.2">
      <c r="A41" s="62"/>
      <c r="B41" s="79"/>
      <c r="C41" s="79"/>
      <c r="D41" s="79"/>
      <c r="E41" s="79"/>
      <c r="F41" s="79"/>
      <c r="G41" s="62"/>
      <c r="H41" s="62"/>
      <c r="I41" s="62"/>
      <c r="J41" s="62"/>
      <c r="K41" s="62"/>
      <c r="L41" s="62"/>
      <c r="M41" s="62"/>
    </row>
    <row r="42" spans="1:13" x14ac:dyDescent="0.2">
      <c r="A42" s="62"/>
      <c r="B42" s="79"/>
      <c r="C42" s="79"/>
      <c r="D42" s="79"/>
      <c r="E42" s="79"/>
      <c r="F42" s="79"/>
      <c r="G42" s="62"/>
      <c r="H42" s="62"/>
      <c r="I42" s="62"/>
      <c r="J42" s="62"/>
      <c r="K42" s="62"/>
      <c r="L42" s="62"/>
      <c r="M42" s="62"/>
    </row>
    <row r="43" spans="1:13" x14ac:dyDescent="0.2">
      <c r="A43" s="62"/>
      <c r="B43" s="79"/>
      <c r="C43" s="79"/>
      <c r="D43" s="79"/>
      <c r="E43" s="79"/>
      <c r="F43" s="79"/>
      <c r="G43" s="62"/>
      <c r="H43" s="62"/>
      <c r="I43" s="62"/>
      <c r="J43" s="62"/>
      <c r="K43" s="62"/>
      <c r="L43" s="62"/>
      <c r="M43" s="62"/>
    </row>
    <row r="44" spans="1:13" x14ac:dyDescent="0.2">
      <c r="A44" s="62"/>
      <c r="B44" s="79"/>
      <c r="C44" s="79"/>
      <c r="D44" s="79"/>
      <c r="E44" s="79"/>
      <c r="F44" s="79"/>
      <c r="G44" s="62"/>
      <c r="H44" s="62"/>
      <c r="I44" s="62"/>
      <c r="J44" s="62"/>
      <c r="K44" s="62"/>
      <c r="L44" s="62"/>
      <c r="M44" s="62"/>
    </row>
    <row r="45" spans="1:13" x14ac:dyDescent="0.2">
      <c r="A45" s="62"/>
      <c r="B45" s="79"/>
      <c r="C45" s="79"/>
      <c r="D45" s="79"/>
      <c r="E45" s="79"/>
      <c r="F45" s="79"/>
      <c r="G45" s="62"/>
      <c r="H45" s="62"/>
      <c r="I45" s="62"/>
      <c r="J45" s="62"/>
      <c r="K45" s="62"/>
      <c r="L45" s="62"/>
      <c r="M45" s="62"/>
    </row>
    <row r="46" spans="1:13" x14ac:dyDescent="0.2">
      <c r="A46" s="62"/>
      <c r="B46" s="79"/>
      <c r="C46" s="79"/>
      <c r="D46" s="79"/>
      <c r="E46" s="79"/>
      <c r="F46" s="79"/>
      <c r="G46" s="62"/>
      <c r="H46" s="62"/>
      <c r="I46" s="62"/>
      <c r="J46" s="62"/>
      <c r="K46" s="62"/>
      <c r="L46" s="62"/>
      <c r="M46" s="62"/>
    </row>
  </sheetData>
  <sheetProtection password="C6EC" sheet="1" objects="1" scenarios="1"/>
  <hyperlinks>
    <hyperlink ref="A32" r:id="rId1"/>
  </hyperlinks>
  <pageMargins left="0.51181102362204722" right="0.51181102362204722" top="0.78740157480314965" bottom="0.78740157480314965" header="0.31496062992125984" footer="0.31496062992125984"/>
  <pageSetup paperSize="9" scale="45" orientation="portrait" r:id="rId2"/>
  <headerFooter>
    <oddHeader>&amp;LCentro de Monitoramento de Tempo, do Clima e dos Recursos Hídricos  de Mato Grosso do Sul (Cemtec-MS)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1"/>
  <sheetViews>
    <sheetView zoomScale="90" zoomScaleNormal="90" workbookViewId="0">
      <selection activeCell="AK28" sqref="AK28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7.5703125" style="9" bestFit="1" customWidth="1"/>
    <col min="33" max="33" width="7.28515625" style="13" bestFit="1" customWidth="1"/>
  </cols>
  <sheetData>
    <row r="1" spans="1:33" ht="20.100000000000001" customHeight="1" x14ac:dyDescent="0.2">
      <c r="A1" s="92" t="s">
        <v>23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3" ht="20.100000000000001" customHeight="1" x14ac:dyDescent="0.2">
      <c r="A2" s="90" t="s">
        <v>21</v>
      </c>
      <c r="B2" s="88" t="s">
        <v>137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</row>
    <row r="3" spans="1:33" s="4" customFormat="1" ht="20.100000000000001" customHeight="1" x14ac:dyDescent="0.2">
      <c r="A3" s="90"/>
      <c r="B3" s="91">
        <v>1</v>
      </c>
      <c r="C3" s="91">
        <f>SUM(B3+1)</f>
        <v>2</v>
      </c>
      <c r="D3" s="91">
        <f t="shared" ref="D3:AD3" si="0">SUM(C3+1)</f>
        <v>3</v>
      </c>
      <c r="E3" s="91">
        <f t="shared" si="0"/>
        <v>4</v>
      </c>
      <c r="F3" s="91">
        <f t="shared" si="0"/>
        <v>5</v>
      </c>
      <c r="G3" s="91">
        <f t="shared" si="0"/>
        <v>6</v>
      </c>
      <c r="H3" s="91">
        <f t="shared" si="0"/>
        <v>7</v>
      </c>
      <c r="I3" s="91">
        <f t="shared" si="0"/>
        <v>8</v>
      </c>
      <c r="J3" s="91">
        <f t="shared" si="0"/>
        <v>9</v>
      </c>
      <c r="K3" s="91">
        <f t="shared" si="0"/>
        <v>10</v>
      </c>
      <c r="L3" s="91">
        <f t="shared" si="0"/>
        <v>11</v>
      </c>
      <c r="M3" s="91">
        <f t="shared" si="0"/>
        <v>12</v>
      </c>
      <c r="N3" s="91">
        <f t="shared" si="0"/>
        <v>13</v>
      </c>
      <c r="O3" s="91">
        <f t="shared" si="0"/>
        <v>14</v>
      </c>
      <c r="P3" s="91">
        <f t="shared" si="0"/>
        <v>15</v>
      </c>
      <c r="Q3" s="91">
        <f t="shared" si="0"/>
        <v>16</v>
      </c>
      <c r="R3" s="91">
        <f t="shared" si="0"/>
        <v>17</v>
      </c>
      <c r="S3" s="91">
        <f t="shared" si="0"/>
        <v>18</v>
      </c>
      <c r="T3" s="91">
        <f t="shared" si="0"/>
        <v>19</v>
      </c>
      <c r="U3" s="91">
        <f t="shared" si="0"/>
        <v>20</v>
      </c>
      <c r="V3" s="91">
        <f t="shared" si="0"/>
        <v>21</v>
      </c>
      <c r="W3" s="91">
        <f t="shared" si="0"/>
        <v>22</v>
      </c>
      <c r="X3" s="91">
        <f t="shared" si="0"/>
        <v>23</v>
      </c>
      <c r="Y3" s="91">
        <f t="shared" si="0"/>
        <v>24</v>
      </c>
      <c r="Z3" s="91">
        <f t="shared" si="0"/>
        <v>25</v>
      </c>
      <c r="AA3" s="91">
        <f t="shared" si="0"/>
        <v>26</v>
      </c>
      <c r="AB3" s="91">
        <f t="shared" si="0"/>
        <v>27</v>
      </c>
      <c r="AC3" s="91">
        <f t="shared" si="0"/>
        <v>28</v>
      </c>
      <c r="AD3" s="91">
        <f t="shared" si="0"/>
        <v>29</v>
      </c>
      <c r="AE3" s="91">
        <v>30</v>
      </c>
      <c r="AF3" s="37" t="s">
        <v>41</v>
      </c>
      <c r="AG3" s="40" t="s">
        <v>40</v>
      </c>
    </row>
    <row r="4" spans="1:33" s="5" customFormat="1" ht="20.100000000000001" customHeight="1" x14ac:dyDescent="0.2">
      <c r="A4" s="90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37" t="s">
        <v>39</v>
      </c>
      <c r="AG4" s="40" t="s">
        <v>39</v>
      </c>
    </row>
    <row r="5" spans="1:33" s="5" customFormat="1" ht="20.100000000000001" customHeight="1" x14ac:dyDescent="0.2">
      <c r="A5" s="17" t="s">
        <v>47</v>
      </c>
      <c r="B5" s="18">
        <f>[1]Setembro!$C$5</f>
        <v>35.799999999999997</v>
      </c>
      <c r="C5" s="18">
        <f>[1]Setembro!$C$6</f>
        <v>38.299999999999997</v>
      </c>
      <c r="D5" s="18">
        <f>[1]Setembro!$C$7</f>
        <v>34.200000000000003</v>
      </c>
      <c r="E5" s="18">
        <f>[1]Setembro!$C$8</f>
        <v>33</v>
      </c>
      <c r="F5" s="18">
        <f>[1]Setembro!$C$9</f>
        <v>32.299999999999997</v>
      </c>
      <c r="G5" s="18">
        <f>[1]Setembro!$C$10</f>
        <v>37</v>
      </c>
      <c r="H5" s="18">
        <f>[1]Setembro!$C$11</f>
        <v>26.5</v>
      </c>
      <c r="I5" s="18">
        <f>[1]Setembro!$C$12</f>
        <v>33.5</v>
      </c>
      <c r="J5" s="18">
        <f>[1]Setembro!$C$13</f>
        <v>35.5</v>
      </c>
      <c r="K5" s="18">
        <f>[1]Setembro!$C$14</f>
        <v>36.700000000000003</v>
      </c>
      <c r="L5" s="18">
        <f>[1]Setembro!$C$15</f>
        <v>38.1</v>
      </c>
      <c r="M5" s="18">
        <f>[1]Setembro!$C$16</f>
        <v>37.799999999999997</v>
      </c>
      <c r="N5" s="18">
        <f>[1]Setembro!$C$17</f>
        <v>36.9</v>
      </c>
      <c r="O5" s="18">
        <f>[1]Setembro!$C$18</f>
        <v>38.5</v>
      </c>
      <c r="P5" s="18">
        <f>[1]Setembro!$C$19</f>
        <v>29.7</v>
      </c>
      <c r="Q5" s="18">
        <f>[1]Setembro!$C$20</f>
        <v>32.200000000000003</v>
      </c>
      <c r="R5" s="18">
        <f>[1]Setembro!$C$21</f>
        <v>37.1</v>
      </c>
      <c r="S5" s="18">
        <f>[1]Setembro!$C$22</f>
        <v>39.1</v>
      </c>
      <c r="T5" s="18">
        <f>[1]Setembro!$C$23</f>
        <v>32.799999999999997</v>
      </c>
      <c r="U5" s="18">
        <f>[1]Setembro!$C$24</f>
        <v>24.5</v>
      </c>
      <c r="V5" s="18">
        <f>[1]Setembro!$C$25</f>
        <v>29.9</v>
      </c>
      <c r="W5" s="18">
        <f>[1]Setembro!$C$26</f>
        <v>32.700000000000003</v>
      </c>
      <c r="X5" s="18">
        <f>[1]Setembro!$C$27</f>
        <v>37.1</v>
      </c>
      <c r="Y5" s="18">
        <f>[1]Setembro!$C$28</f>
        <v>35.5</v>
      </c>
      <c r="Z5" s="18">
        <f>[1]Setembro!$C$29</f>
        <v>30.7</v>
      </c>
      <c r="AA5" s="18">
        <f>[1]Setembro!$C$30</f>
        <v>34.6</v>
      </c>
      <c r="AB5" s="18">
        <f>[1]Setembro!$C$31</f>
        <v>23</v>
      </c>
      <c r="AC5" s="18">
        <f>[1]Setembro!$C$32</f>
        <v>33.6</v>
      </c>
      <c r="AD5" s="18">
        <f>[1]Setembro!$C$33</f>
        <v>37.799999999999997</v>
      </c>
      <c r="AE5" s="18">
        <f>[1]Setembro!$C$34</f>
        <v>35.1</v>
      </c>
      <c r="AF5" s="38">
        <f t="shared" ref="AF5:AF13" si="1">MAX(B5:AE5)</f>
        <v>39.1</v>
      </c>
      <c r="AG5" s="41">
        <f t="shared" ref="AG5:AG13" si="2">AVERAGE(B5:AE5)</f>
        <v>33.983333333333341</v>
      </c>
    </row>
    <row r="6" spans="1:33" ht="17.100000000000001" customHeight="1" x14ac:dyDescent="0.2">
      <c r="A6" s="17" t="s">
        <v>0</v>
      </c>
      <c r="B6" s="19">
        <f>[2]Setembro!$C$5</f>
        <v>34.799999999999997</v>
      </c>
      <c r="C6" s="19">
        <f>[2]Setembro!$C$6</f>
        <v>34.6</v>
      </c>
      <c r="D6" s="19">
        <f>[2]Setembro!$C$7</f>
        <v>36.200000000000003</v>
      </c>
      <c r="E6" s="19">
        <f>[2]Setembro!$C$8</f>
        <v>31.4</v>
      </c>
      <c r="F6" s="19">
        <f>[2]Setembro!$C$9</f>
        <v>29.8</v>
      </c>
      <c r="G6" s="19">
        <f>[2]Setembro!$C$10</f>
        <v>35.1</v>
      </c>
      <c r="H6" s="19">
        <f>[2]Setembro!$C$11</f>
        <v>27.4</v>
      </c>
      <c r="I6" s="19">
        <f>[2]Setembro!$C$12</f>
        <v>30.5</v>
      </c>
      <c r="J6" s="19">
        <f>[2]Setembro!$C$13</f>
        <v>34.1</v>
      </c>
      <c r="K6" s="19">
        <f>[2]Setembro!$C$14</f>
        <v>35.4</v>
      </c>
      <c r="L6" s="19">
        <f>[2]Setembro!$C$15</f>
        <v>32.1</v>
      </c>
      <c r="M6" s="19">
        <f>[2]Setembro!$C$16</f>
        <v>34.200000000000003</v>
      </c>
      <c r="N6" s="19">
        <f>[2]Setembro!$C$17</f>
        <v>35.200000000000003</v>
      </c>
      <c r="O6" s="19">
        <f>[2]Setembro!$C$18</f>
        <v>36.299999999999997</v>
      </c>
      <c r="P6" s="19">
        <f>[2]Setembro!$C$19</f>
        <v>25</v>
      </c>
      <c r="Q6" s="19">
        <f>[2]Setembro!$C$20</f>
        <v>26.6</v>
      </c>
      <c r="R6" s="19">
        <f>[2]Setembro!$C$21</f>
        <v>34.4</v>
      </c>
      <c r="S6" s="19">
        <f>[2]Setembro!$C$22</f>
        <v>35.200000000000003</v>
      </c>
      <c r="T6" s="19">
        <f>[2]Setembro!$C$23</f>
        <v>29</v>
      </c>
      <c r="U6" s="19">
        <f>[2]Setembro!$C$24</f>
        <v>26.3</v>
      </c>
      <c r="V6" s="19">
        <f>[2]Setembro!$C$25</f>
        <v>27.2</v>
      </c>
      <c r="W6" s="19">
        <f>[2]Setembro!$C$26</f>
        <v>30.3</v>
      </c>
      <c r="X6" s="19">
        <f>[2]Setembro!$C$27</f>
        <v>33.200000000000003</v>
      </c>
      <c r="Y6" s="19">
        <f>[2]Setembro!$C$28</f>
        <v>26.1</v>
      </c>
      <c r="Z6" s="19">
        <f>[2]Setembro!$C$29</f>
        <v>31</v>
      </c>
      <c r="AA6" s="19">
        <f>[2]Setembro!$C$30</f>
        <v>31.2</v>
      </c>
      <c r="AB6" s="19">
        <f>[2]Setembro!$C$31</f>
        <v>23.6</v>
      </c>
      <c r="AC6" s="19">
        <f>[2]Setembro!$C$32</f>
        <v>31.5</v>
      </c>
      <c r="AD6" s="19">
        <f>[2]Setembro!$C$33</f>
        <v>35.200000000000003</v>
      </c>
      <c r="AE6" s="19">
        <f>[2]Setembro!$C$34</f>
        <v>35.299999999999997</v>
      </c>
      <c r="AF6" s="39">
        <f t="shared" si="1"/>
        <v>36.299999999999997</v>
      </c>
      <c r="AG6" s="42">
        <f t="shared" si="2"/>
        <v>31.606666666666673</v>
      </c>
    </row>
    <row r="7" spans="1:33" ht="17.100000000000001" customHeight="1" x14ac:dyDescent="0.2">
      <c r="A7" s="17" t="s">
        <v>1</v>
      </c>
      <c r="B7" s="19">
        <f>[3]Setembro!$C$5</f>
        <v>35.200000000000003</v>
      </c>
      <c r="C7" s="19">
        <f>[3]Setembro!$C$6</f>
        <v>35.1</v>
      </c>
      <c r="D7" s="19">
        <f>[3]Setembro!$C$7</f>
        <v>36.700000000000003</v>
      </c>
      <c r="E7" s="19">
        <f>[3]Setembro!$C$8</f>
        <v>33.200000000000003</v>
      </c>
      <c r="F7" s="19">
        <f>[3]Setembro!$C$9</f>
        <v>33.9</v>
      </c>
      <c r="G7" s="19">
        <f>[3]Setembro!$C$10</f>
        <v>36.200000000000003</v>
      </c>
      <c r="H7" s="19">
        <f>[3]Setembro!$C$11</f>
        <v>28.3</v>
      </c>
      <c r="I7" s="19">
        <f>[3]Setembro!$C$12</f>
        <v>34.200000000000003</v>
      </c>
      <c r="J7" s="19">
        <f>[3]Setembro!$C$13</f>
        <v>35.9</v>
      </c>
      <c r="K7" s="19">
        <f>[3]Setembro!$C$14</f>
        <v>35.4</v>
      </c>
      <c r="L7" s="19">
        <f>[3]Setembro!$C$15</f>
        <v>34.9</v>
      </c>
      <c r="M7" s="19">
        <f>[3]Setembro!$C$16</f>
        <v>35.799999999999997</v>
      </c>
      <c r="N7" s="19">
        <f>[3]Setembro!$C$17</f>
        <v>38.5</v>
      </c>
      <c r="O7" s="19">
        <f>[3]Setembro!$C$18</f>
        <v>37.700000000000003</v>
      </c>
      <c r="P7" s="19">
        <f>[3]Setembro!$C$19</f>
        <v>28.4</v>
      </c>
      <c r="Q7" s="19" t="str">
        <f>[3]Setembro!$C$20</f>
        <v>*</v>
      </c>
      <c r="R7" s="19" t="str">
        <f>[3]Setembro!$C$21</f>
        <v>*</v>
      </c>
      <c r="S7" s="19" t="str">
        <f>[3]Setembro!$C$22</f>
        <v>*</v>
      </c>
      <c r="T7" s="19" t="str">
        <f>[3]Setembro!$C$23</f>
        <v>*</v>
      </c>
      <c r="U7" s="19" t="str">
        <f>[3]Setembro!$C$24</f>
        <v>*</v>
      </c>
      <c r="V7" s="19" t="str">
        <f>[3]Setembro!$C$25</f>
        <v>*</v>
      </c>
      <c r="W7" s="19" t="str">
        <f>[3]Setembro!$C$26</f>
        <v>*</v>
      </c>
      <c r="X7" s="19" t="str">
        <f>[3]Setembro!$C$27</f>
        <v>*</v>
      </c>
      <c r="Y7" s="19" t="str">
        <f>[3]Setembro!$C$28</f>
        <v>*</v>
      </c>
      <c r="Z7" s="19" t="str">
        <f>[3]Setembro!$C$29</f>
        <v>*</v>
      </c>
      <c r="AA7" s="19" t="str">
        <f>[3]Setembro!$C$30</f>
        <v>*</v>
      </c>
      <c r="AB7" s="19" t="str">
        <f>[3]Setembro!$C$31</f>
        <v>*</v>
      </c>
      <c r="AC7" s="19" t="str">
        <f>[3]Setembro!$C$32</f>
        <v>*</v>
      </c>
      <c r="AD7" s="19" t="str">
        <f>[3]Setembro!$C$33</f>
        <v>*</v>
      </c>
      <c r="AE7" s="19" t="str">
        <f>[3]Setembro!$C$34</f>
        <v>*</v>
      </c>
      <c r="AF7" s="39">
        <f t="shared" si="1"/>
        <v>38.5</v>
      </c>
      <c r="AG7" s="42">
        <f t="shared" si="2"/>
        <v>34.626666666666665</v>
      </c>
    </row>
    <row r="8" spans="1:33" ht="17.100000000000001" customHeight="1" x14ac:dyDescent="0.2">
      <c r="A8" s="17" t="s">
        <v>55</v>
      </c>
      <c r="B8" s="19">
        <f>[4]Setembro!$C$5</f>
        <v>32.5</v>
      </c>
      <c r="C8" s="19">
        <f>[4]Setembro!$C$6</f>
        <v>36.9</v>
      </c>
      <c r="D8" s="19">
        <f>[4]Setembro!$C$7</f>
        <v>31.5</v>
      </c>
      <c r="E8" s="19">
        <f>[4]Setembro!$C$8</f>
        <v>30</v>
      </c>
      <c r="F8" s="19">
        <f>[4]Setembro!$C$9</f>
        <v>29.3</v>
      </c>
      <c r="G8" s="19">
        <f>[4]Setembro!$C$10</f>
        <v>34</v>
      </c>
      <c r="H8" s="19">
        <f>[4]Setembro!$C$11</f>
        <v>27.8</v>
      </c>
      <c r="I8" s="19">
        <f>[4]Setembro!$C$12</f>
        <v>31.1</v>
      </c>
      <c r="J8" s="19">
        <f>[4]Setembro!$C$13</f>
        <v>33.299999999999997</v>
      </c>
      <c r="K8" s="19">
        <f>[4]Setembro!$C$14</f>
        <v>35.6</v>
      </c>
      <c r="L8" s="19">
        <f>[4]Setembro!$C$15</f>
        <v>36.5</v>
      </c>
      <c r="M8" s="19">
        <f>[4]Setembro!$C$16</f>
        <v>35.799999999999997</v>
      </c>
      <c r="N8" s="19">
        <f>[4]Setembro!$C$17</f>
        <v>32.6</v>
      </c>
      <c r="O8" s="19">
        <f>[4]Setembro!$C$18</f>
        <v>35.9</v>
      </c>
      <c r="P8" s="19">
        <f>[4]Setembro!$C$19</f>
        <v>29.7</v>
      </c>
      <c r="Q8" s="19">
        <f>[4]Setembro!$C$20</f>
        <v>28.4</v>
      </c>
      <c r="R8" s="19">
        <f>[4]Setembro!$C$21</f>
        <v>32.6</v>
      </c>
      <c r="S8" s="19">
        <f>[4]Setembro!$C$22</f>
        <v>29.6</v>
      </c>
      <c r="T8" s="19">
        <f>[4]Setembro!$C$23</f>
        <v>28.1</v>
      </c>
      <c r="U8" s="19">
        <f>[4]Setembro!$C$24</f>
        <v>23</v>
      </c>
      <c r="V8" s="19">
        <f>[4]Setembro!$C$25</f>
        <v>27.5</v>
      </c>
      <c r="W8" s="19">
        <f>[4]Setembro!$C$26</f>
        <v>28.8</v>
      </c>
      <c r="X8" s="19">
        <f>[4]Setembro!$C$27</f>
        <v>31.4</v>
      </c>
      <c r="Y8" s="19">
        <f>[4]Setembro!$C$28</f>
        <v>32.5</v>
      </c>
      <c r="Z8" s="19">
        <f>[4]Setembro!$C$29</f>
        <v>29.6</v>
      </c>
      <c r="AA8" s="19">
        <f>[4]Setembro!$C$30</f>
        <v>32.6</v>
      </c>
      <c r="AB8" s="19">
        <f>[4]Setembro!$C$31</f>
        <v>20.100000000000001</v>
      </c>
      <c r="AC8" s="19">
        <f>[4]Setembro!$C$32</f>
        <v>28.9</v>
      </c>
      <c r="AD8" s="19">
        <f>[4]Setembro!$C$33</f>
        <v>35.799999999999997</v>
      </c>
      <c r="AE8" s="19">
        <f>[4]Setembro!$C$34</f>
        <v>33</v>
      </c>
      <c r="AF8" s="39">
        <f t="shared" ref="AF8" si="3">MAX(B8:AE8)</f>
        <v>36.9</v>
      </c>
      <c r="AG8" s="42">
        <f t="shared" ref="AG8" si="4">AVERAGE(B8:AE8)</f>
        <v>31.146666666666668</v>
      </c>
    </row>
    <row r="9" spans="1:33" ht="17.100000000000001" customHeight="1" x14ac:dyDescent="0.2">
      <c r="A9" s="17" t="s">
        <v>48</v>
      </c>
      <c r="B9" s="19">
        <f>[5]Setembro!$C$5</f>
        <v>35.700000000000003</v>
      </c>
      <c r="C9" s="19">
        <f>[5]Setembro!$C$6</f>
        <v>35.5</v>
      </c>
      <c r="D9" s="19">
        <f>[5]Setembro!$C$7</f>
        <v>37.4</v>
      </c>
      <c r="E9" s="19">
        <f>[5]Setembro!$C$8</f>
        <v>34.5</v>
      </c>
      <c r="F9" s="19">
        <f>[5]Setembro!$C$9</f>
        <v>32.799999999999997</v>
      </c>
      <c r="G9" s="19">
        <f>[5]Setembro!$C$10</f>
        <v>36</v>
      </c>
      <c r="H9" s="19">
        <f>[5]Setembro!$C$11</f>
        <v>29.6</v>
      </c>
      <c r="I9" s="19">
        <f>[5]Setembro!$C$12</f>
        <v>33.9</v>
      </c>
      <c r="J9" s="19">
        <f>[5]Setembro!$C$13</f>
        <v>35.700000000000003</v>
      </c>
      <c r="K9" s="19">
        <f>[5]Setembro!$C$14</f>
        <v>36.6</v>
      </c>
      <c r="L9" s="19">
        <f>[5]Setembro!$C$15</f>
        <v>29.4</v>
      </c>
      <c r="M9" s="19">
        <f>[5]Setembro!$C$16</f>
        <v>30.9</v>
      </c>
      <c r="N9" s="19">
        <f>[5]Setembro!$C$17</f>
        <v>37.299999999999997</v>
      </c>
      <c r="O9" s="19">
        <f>[5]Setembro!$C$18</f>
        <v>36.299999999999997</v>
      </c>
      <c r="P9" s="19">
        <f>[5]Setembro!$C$19</f>
        <v>25.5</v>
      </c>
      <c r="Q9" s="19">
        <f>[5]Setembro!$C$20</f>
        <v>29.1</v>
      </c>
      <c r="R9" s="19">
        <f>[5]Setembro!$C$21</f>
        <v>34.9</v>
      </c>
      <c r="S9" s="19">
        <f>[5]Setembro!$C$22</f>
        <v>36.1</v>
      </c>
      <c r="T9" s="19">
        <f>[5]Setembro!$C$23</f>
        <v>35.299999999999997</v>
      </c>
      <c r="U9" s="19">
        <f>[5]Setembro!$C$24</f>
        <v>27.2</v>
      </c>
      <c r="V9" s="19">
        <f>[5]Setembro!$C$25</f>
        <v>28.5</v>
      </c>
      <c r="W9" s="19">
        <f>[5]Setembro!$C$26</f>
        <v>31.8</v>
      </c>
      <c r="X9" s="19">
        <f>[5]Setembro!$C$27</f>
        <v>35.200000000000003</v>
      </c>
      <c r="Y9" s="19">
        <f>[5]Setembro!$C$28</f>
        <v>33</v>
      </c>
      <c r="Z9" s="19">
        <f>[5]Setembro!$C$29</f>
        <v>32.799999999999997</v>
      </c>
      <c r="AA9" s="19">
        <f>[5]Setembro!$C$30</f>
        <v>34.700000000000003</v>
      </c>
      <c r="AB9" s="19">
        <f>[5]Setembro!$C$31</f>
        <v>30.8</v>
      </c>
      <c r="AC9" s="19">
        <f>[5]Setembro!$C$32</f>
        <v>33.4</v>
      </c>
      <c r="AD9" s="19">
        <f>[5]Setembro!$C$33</f>
        <v>35.5</v>
      </c>
      <c r="AE9" s="19">
        <f>[5]Setembro!$C$34</f>
        <v>36.299999999999997</v>
      </c>
      <c r="AF9" s="39">
        <f t="shared" si="1"/>
        <v>37.4</v>
      </c>
      <c r="AG9" s="42">
        <f t="shared" si="2"/>
        <v>33.389999999999993</v>
      </c>
    </row>
    <row r="10" spans="1:33" ht="17.100000000000001" customHeight="1" x14ac:dyDescent="0.2">
      <c r="A10" s="17" t="s">
        <v>2</v>
      </c>
      <c r="B10" s="19">
        <f>[6]Setembro!$C$5</f>
        <v>33.799999999999997</v>
      </c>
      <c r="C10" s="19">
        <f>[6]Setembro!$C$6</f>
        <v>34.4</v>
      </c>
      <c r="D10" s="19">
        <f>[6]Setembro!$C$7</f>
        <v>35.1</v>
      </c>
      <c r="E10" s="19">
        <f>[6]Setembro!$C$8</f>
        <v>31.6</v>
      </c>
      <c r="F10" s="19">
        <f>[6]Setembro!$C$9</f>
        <v>31.9</v>
      </c>
      <c r="G10" s="19">
        <f>[6]Setembro!$C$10</f>
        <v>34.299999999999997</v>
      </c>
      <c r="H10" s="19">
        <f>[6]Setembro!$C$11</f>
        <v>26.2</v>
      </c>
      <c r="I10" s="19">
        <f>[6]Setembro!$C$12</f>
        <v>32.5</v>
      </c>
      <c r="J10" s="19">
        <f>[6]Setembro!$C$13</f>
        <v>33.9</v>
      </c>
      <c r="K10" s="19">
        <f>[6]Setembro!$C$14</f>
        <v>34.1</v>
      </c>
      <c r="L10" s="19">
        <f>[6]Setembro!$C$15</f>
        <v>35</v>
      </c>
      <c r="M10" s="19">
        <f>[6]Setembro!$C$16</f>
        <v>36.299999999999997</v>
      </c>
      <c r="N10" s="19">
        <f>[6]Setembro!$C$17</f>
        <v>35.799999999999997</v>
      </c>
      <c r="O10" s="19">
        <f>[6]Setembro!$C$18</f>
        <v>36.299999999999997</v>
      </c>
      <c r="P10" s="19">
        <f>[6]Setembro!$C$19</f>
        <v>27.6</v>
      </c>
      <c r="Q10" s="19">
        <f>[6]Setembro!$C$20</f>
        <v>30.2</v>
      </c>
      <c r="R10" s="19">
        <f>[6]Setembro!$C$21</f>
        <v>34.799999999999997</v>
      </c>
      <c r="S10" s="19">
        <f>[6]Setembro!$C$22</f>
        <v>35.700000000000003</v>
      </c>
      <c r="T10" s="19">
        <f>[6]Setembro!$C$23</f>
        <v>34.5</v>
      </c>
      <c r="U10" s="19">
        <f>[6]Setembro!$C$24</f>
        <v>25.4</v>
      </c>
      <c r="V10" s="19">
        <f>[6]Setembro!$C$25</f>
        <v>28.3</v>
      </c>
      <c r="W10" s="19">
        <f>[6]Setembro!$C$26</f>
        <v>31.4</v>
      </c>
      <c r="X10" s="19">
        <f>[6]Setembro!$C$27</f>
        <v>34.200000000000003</v>
      </c>
      <c r="Y10" s="19">
        <f>[6]Setembro!$C$28</f>
        <v>30.4</v>
      </c>
      <c r="Z10" s="19">
        <f>[6]Setembro!$C$29</f>
        <v>30.1</v>
      </c>
      <c r="AA10" s="19">
        <f>[6]Setembro!$C$30</f>
        <v>32.5</v>
      </c>
      <c r="AB10" s="19">
        <f>[6]Setembro!$C$31</f>
        <v>26.9</v>
      </c>
      <c r="AC10" s="19">
        <f>[6]Setembro!$C$32</f>
        <v>32.4</v>
      </c>
      <c r="AD10" s="19">
        <f>[6]Setembro!$C$33</f>
        <v>34.200000000000003</v>
      </c>
      <c r="AE10" s="19">
        <f>[6]Setembro!$C$34</f>
        <v>34.4</v>
      </c>
      <c r="AF10" s="39">
        <f t="shared" si="1"/>
        <v>36.299999999999997</v>
      </c>
      <c r="AG10" s="42">
        <f t="shared" si="2"/>
        <v>32.473333333333329</v>
      </c>
    </row>
    <row r="11" spans="1:33" ht="17.100000000000001" customHeight="1" x14ac:dyDescent="0.2">
      <c r="A11" s="17" t="s">
        <v>3</v>
      </c>
      <c r="B11" s="19">
        <f>[7]Setembro!$C$5</f>
        <v>35.5</v>
      </c>
      <c r="C11" s="19">
        <f>[7]Setembro!$C$6</f>
        <v>35.5</v>
      </c>
      <c r="D11" s="19">
        <f>[7]Setembro!$C$7</f>
        <v>26.7</v>
      </c>
      <c r="E11" s="19">
        <f>[7]Setembro!$C$8</f>
        <v>32.200000000000003</v>
      </c>
      <c r="F11" s="19">
        <f>[7]Setembro!$C$9</f>
        <v>32</v>
      </c>
      <c r="G11" s="19">
        <f>[7]Setembro!$C$10</f>
        <v>34.200000000000003</v>
      </c>
      <c r="H11" s="19">
        <f>[7]Setembro!$C$11</f>
        <v>32</v>
      </c>
      <c r="I11" s="19">
        <f>[7]Setembro!$C$12</f>
        <v>33</v>
      </c>
      <c r="J11" s="19">
        <f>[7]Setembro!$C$13</f>
        <v>34.4</v>
      </c>
      <c r="K11" s="19">
        <f>[7]Setembro!$C$14</f>
        <v>36.299999999999997</v>
      </c>
      <c r="L11" s="19">
        <f>[7]Setembro!$C$15</f>
        <v>36.6</v>
      </c>
      <c r="M11" s="19">
        <f>[7]Setembro!$C$16</f>
        <v>36.299999999999997</v>
      </c>
      <c r="N11" s="19">
        <f>[7]Setembro!$C$17</f>
        <v>35.799999999999997</v>
      </c>
      <c r="O11" s="19">
        <f>[7]Setembro!$C$18</f>
        <v>37.799999999999997</v>
      </c>
      <c r="P11" s="19">
        <f>[7]Setembro!$C$19</f>
        <v>34</v>
      </c>
      <c r="Q11" s="19">
        <f>[7]Setembro!$C$20</f>
        <v>33.1</v>
      </c>
      <c r="R11" s="19">
        <f>[7]Setembro!$C$21</f>
        <v>35.700000000000003</v>
      </c>
      <c r="S11" s="19">
        <f>[7]Setembro!$C$22</f>
        <v>38</v>
      </c>
      <c r="T11" s="19">
        <f>[7]Setembro!$C$23</f>
        <v>36.700000000000003</v>
      </c>
      <c r="U11" s="19">
        <f>[7]Setembro!$C$24</f>
        <v>29.2</v>
      </c>
      <c r="V11" s="19">
        <f>[7]Setembro!$C$25</f>
        <v>27.1</v>
      </c>
      <c r="W11" s="19">
        <f>[7]Setembro!$C$26</f>
        <v>32</v>
      </c>
      <c r="X11" s="19">
        <f>[7]Setembro!$C$27</f>
        <v>35.700000000000003</v>
      </c>
      <c r="Y11" s="19">
        <f>[7]Setembro!$C$28</f>
        <v>34.5</v>
      </c>
      <c r="Z11" s="19">
        <f>[7]Setembro!$C$29</f>
        <v>26.5</v>
      </c>
      <c r="AA11" s="19">
        <f>[7]Setembro!$C$30</f>
        <v>33.1</v>
      </c>
      <c r="AB11" s="19">
        <f>[7]Setembro!$C$31</f>
        <v>32.700000000000003</v>
      </c>
      <c r="AC11" s="19">
        <f>[7]Setembro!$C$32</f>
        <v>31.8</v>
      </c>
      <c r="AD11" s="19">
        <f>[7]Setembro!$C$33</f>
        <v>36.200000000000003</v>
      </c>
      <c r="AE11" s="19">
        <f>[7]Setembro!$C$34</f>
        <v>33.4</v>
      </c>
      <c r="AF11" s="39">
        <f t="shared" si="1"/>
        <v>38</v>
      </c>
      <c r="AG11" s="42">
        <f t="shared" si="2"/>
        <v>33.600000000000009</v>
      </c>
    </row>
    <row r="12" spans="1:33" ht="17.100000000000001" customHeight="1" x14ac:dyDescent="0.2">
      <c r="A12" s="17" t="s">
        <v>4</v>
      </c>
      <c r="B12" s="19">
        <f>[8]Setembro!$C$5</f>
        <v>33.6</v>
      </c>
      <c r="C12" s="19">
        <f>[8]Setembro!$C$6</f>
        <v>32.700000000000003</v>
      </c>
      <c r="D12" s="19">
        <f>[8]Setembro!$C$7</f>
        <v>28.8</v>
      </c>
      <c r="E12" s="19">
        <f>[8]Setembro!$C$8</f>
        <v>30</v>
      </c>
      <c r="F12" s="19">
        <f>[8]Setembro!$C$9</f>
        <v>30.9</v>
      </c>
      <c r="G12" s="19">
        <f>[8]Setembro!$C$10</f>
        <v>32.200000000000003</v>
      </c>
      <c r="H12" s="19">
        <f>[8]Setembro!$C$11</f>
        <v>30.3</v>
      </c>
      <c r="I12" s="19">
        <f>[8]Setembro!$C$12</f>
        <v>30.6</v>
      </c>
      <c r="J12" s="19">
        <f>[8]Setembro!$C$13</f>
        <v>31.6</v>
      </c>
      <c r="K12" s="19">
        <f>[8]Setembro!$C$14</f>
        <v>32.799999999999997</v>
      </c>
      <c r="L12" s="19">
        <f>[8]Setembro!$C$15</f>
        <v>33.299999999999997</v>
      </c>
      <c r="M12" s="19">
        <f>[8]Setembro!$C$16</f>
        <v>33.1</v>
      </c>
      <c r="N12" s="19">
        <f>[8]Setembro!$C$17</f>
        <v>32.299999999999997</v>
      </c>
      <c r="O12" s="19">
        <f>[8]Setembro!$C$18</f>
        <v>35.200000000000003</v>
      </c>
      <c r="P12" s="19">
        <f>[8]Setembro!$C$19</f>
        <v>28.2</v>
      </c>
      <c r="Q12" s="19">
        <f>[8]Setembro!$C$20</f>
        <v>29.3</v>
      </c>
      <c r="R12" s="19">
        <f>[8]Setembro!$C$21</f>
        <v>32.6</v>
      </c>
      <c r="S12" s="19">
        <f>[8]Setembro!$C$22</f>
        <v>35.4</v>
      </c>
      <c r="T12" s="19">
        <f>[8]Setembro!$C$23</f>
        <v>31.7</v>
      </c>
      <c r="U12" s="19">
        <f>[8]Setembro!$C$24</f>
        <v>26.8</v>
      </c>
      <c r="V12" s="19">
        <f>[8]Setembro!$C$25</f>
        <v>24.8</v>
      </c>
      <c r="W12" s="19">
        <f>[8]Setembro!$C$26</f>
        <v>30</v>
      </c>
      <c r="X12" s="19">
        <f>[8]Setembro!$C$27</f>
        <v>33.700000000000003</v>
      </c>
      <c r="Y12" s="19">
        <f>[8]Setembro!$C$28</f>
        <v>31</v>
      </c>
      <c r="Z12" s="19">
        <f>[8]Setembro!$C$29</f>
        <v>26.5</v>
      </c>
      <c r="AA12" s="19">
        <f>[8]Setembro!$C$30</f>
        <v>31.2</v>
      </c>
      <c r="AB12" s="19">
        <f>[8]Setembro!$C$31</f>
        <v>30.3</v>
      </c>
      <c r="AC12" s="19">
        <f>[8]Setembro!$C$32</f>
        <v>30.8</v>
      </c>
      <c r="AD12" s="19">
        <f>[8]Setembro!$C$33</f>
        <v>33</v>
      </c>
      <c r="AE12" s="19">
        <f>[8]Setembro!$C$34</f>
        <v>31.2</v>
      </c>
      <c r="AF12" s="39">
        <f t="shared" si="1"/>
        <v>35.4</v>
      </c>
      <c r="AG12" s="42">
        <f t="shared" si="2"/>
        <v>31.13</v>
      </c>
    </row>
    <row r="13" spans="1:33" ht="17.100000000000001" customHeight="1" x14ac:dyDescent="0.2">
      <c r="A13" s="17" t="s">
        <v>5</v>
      </c>
      <c r="B13" s="19">
        <f>[9]Setembro!$C$5</f>
        <v>34.5</v>
      </c>
      <c r="C13" s="19">
        <f>[9]Setembro!$C$6</f>
        <v>37</v>
      </c>
      <c r="D13" s="19">
        <f>[9]Setembro!$C$7</f>
        <v>35</v>
      </c>
      <c r="E13" s="19">
        <f>[9]Setembro!$C$8</f>
        <v>35.700000000000003</v>
      </c>
      <c r="F13" s="19">
        <f>[9]Setembro!$C$9</f>
        <v>33.1</v>
      </c>
      <c r="G13" s="19">
        <f>[9]Setembro!$C$10</f>
        <v>34</v>
      </c>
      <c r="H13" s="19">
        <f>[9]Setembro!$C$11</f>
        <v>35.200000000000003</v>
      </c>
      <c r="I13" s="19">
        <f>[9]Setembro!$C$12</f>
        <v>32.1</v>
      </c>
      <c r="J13" s="19">
        <f>[9]Setembro!$C$13</f>
        <v>36.1</v>
      </c>
      <c r="K13" s="19">
        <f>[9]Setembro!$C$14</f>
        <v>37.5</v>
      </c>
      <c r="L13" s="19">
        <f>[9]Setembro!$C$15</f>
        <v>29.8</v>
      </c>
      <c r="M13" s="19">
        <f>[9]Setembro!$C$16</f>
        <v>31.4</v>
      </c>
      <c r="N13" s="19">
        <f>[9]Setembro!$C$17</f>
        <v>32.299999999999997</v>
      </c>
      <c r="O13" s="19">
        <f>[9]Setembro!$C$18</f>
        <v>33.799999999999997</v>
      </c>
      <c r="P13" s="19">
        <f>[9]Setembro!$C$19</f>
        <v>30.7</v>
      </c>
      <c r="Q13" s="19">
        <f>[9]Setembro!$C$20</f>
        <v>28.6</v>
      </c>
      <c r="R13" s="19">
        <f>[9]Setembro!$C$21</f>
        <v>33.1</v>
      </c>
      <c r="S13" s="19">
        <f>[9]Setembro!$C$22</f>
        <v>35.200000000000003</v>
      </c>
      <c r="T13" s="19">
        <f>[9]Setembro!$C$23</f>
        <v>36.9</v>
      </c>
      <c r="U13" s="19">
        <f>[9]Setembro!$C$24</f>
        <v>32.6</v>
      </c>
      <c r="V13" s="19">
        <f>[9]Setembro!$C$25</f>
        <v>29.3</v>
      </c>
      <c r="W13" s="19">
        <f>[9]Setembro!$C$26</f>
        <v>31.6</v>
      </c>
      <c r="X13" s="19">
        <f>[9]Setembro!$C$27</f>
        <v>34.1</v>
      </c>
      <c r="Y13" s="19">
        <f>[9]Setembro!$C$28</f>
        <v>35.299999999999997</v>
      </c>
      <c r="Z13" s="19">
        <f>[9]Setembro!$C$29</f>
        <v>34.5</v>
      </c>
      <c r="AA13" s="19">
        <f>[9]Setembro!$C$30</f>
        <v>37</v>
      </c>
      <c r="AB13" s="19">
        <f>[9]Setembro!$C$31</f>
        <v>34</v>
      </c>
      <c r="AC13" s="19">
        <f>[9]Setembro!$C$32</f>
        <v>31.9</v>
      </c>
      <c r="AD13" s="19">
        <f>[9]Setembro!$C$33</f>
        <v>36.1</v>
      </c>
      <c r="AE13" s="19">
        <f>[9]Setembro!$C$34</f>
        <v>37.9</v>
      </c>
      <c r="AF13" s="39">
        <f t="shared" si="1"/>
        <v>37.9</v>
      </c>
      <c r="AG13" s="42">
        <f t="shared" si="2"/>
        <v>33.876666666666672</v>
      </c>
    </row>
    <row r="14" spans="1:33" ht="17.100000000000001" customHeight="1" x14ac:dyDescent="0.2">
      <c r="A14" s="17" t="s">
        <v>50</v>
      </c>
      <c r="B14" s="19">
        <f>[10]Setembro!$C$5</f>
        <v>34.299999999999997</v>
      </c>
      <c r="C14" s="19">
        <f>[10]Setembro!$C$6</f>
        <v>34.299999999999997</v>
      </c>
      <c r="D14" s="19">
        <f>[10]Setembro!$C$7</f>
        <v>34.700000000000003</v>
      </c>
      <c r="E14" s="19">
        <f>[10]Setembro!$C$8</f>
        <v>32.5</v>
      </c>
      <c r="F14" s="19">
        <f>[10]Setembro!$C$9</f>
        <v>33.6</v>
      </c>
      <c r="G14" s="19">
        <f>[10]Setembro!$C$10</f>
        <v>34.1</v>
      </c>
      <c r="H14" s="19">
        <f>[10]Setembro!$C$11</f>
        <v>32.4</v>
      </c>
      <c r="I14" s="19">
        <f>[10]Setembro!$C$12</f>
        <v>32.5</v>
      </c>
      <c r="J14" s="19">
        <f>[10]Setembro!$C$13</f>
        <v>32.6</v>
      </c>
      <c r="K14" s="19">
        <f>[10]Setembro!$C$14</f>
        <v>33.299999999999997</v>
      </c>
      <c r="L14" s="19">
        <f>[10]Setembro!$C$15</f>
        <v>33.9</v>
      </c>
      <c r="M14" s="19">
        <f>[10]Setembro!$C$16</f>
        <v>34.6</v>
      </c>
      <c r="N14" s="19">
        <f>[10]Setembro!$C$17</f>
        <v>34.5</v>
      </c>
      <c r="O14" s="19">
        <f>[10]Setembro!$C$18</f>
        <v>35.4</v>
      </c>
      <c r="P14" s="19">
        <f>[10]Setembro!$C$19</f>
        <v>29.9</v>
      </c>
      <c r="Q14" s="19">
        <f>[10]Setembro!$C$20</f>
        <v>31</v>
      </c>
      <c r="R14" s="19">
        <f>[10]Setembro!$C$21</f>
        <v>34.5</v>
      </c>
      <c r="S14" s="19">
        <f>[10]Setembro!$C$22</f>
        <v>36.6</v>
      </c>
      <c r="T14" s="19">
        <f>[10]Setembro!$C$23</f>
        <v>32.5</v>
      </c>
      <c r="U14" s="19">
        <f>[10]Setembro!$C$24</f>
        <v>26.4</v>
      </c>
      <c r="V14" s="19">
        <f>[10]Setembro!$C$25</f>
        <v>25.9</v>
      </c>
      <c r="W14" s="19">
        <f>[10]Setembro!$C$26</f>
        <v>32.299999999999997</v>
      </c>
      <c r="X14" s="19">
        <f>[10]Setembro!$C$27</f>
        <v>34.799999999999997</v>
      </c>
      <c r="Y14" s="19">
        <f>[10]Setembro!$C$28</f>
        <v>29.9</v>
      </c>
      <c r="Z14" s="19">
        <f>[10]Setembro!$C$29</f>
        <v>30</v>
      </c>
      <c r="AA14" s="19">
        <f>[10]Setembro!$C$30</f>
        <v>32.799999999999997</v>
      </c>
      <c r="AB14" s="19">
        <f>[10]Setembro!$C$31</f>
        <v>33.1</v>
      </c>
      <c r="AC14" s="19">
        <f>[10]Setembro!$C$32</f>
        <v>32.799999999999997</v>
      </c>
      <c r="AD14" s="19">
        <f>[10]Setembro!$C$33</f>
        <v>34.4</v>
      </c>
      <c r="AE14" s="19">
        <f>[10]Setembro!$C$34</f>
        <v>32.200000000000003</v>
      </c>
      <c r="AF14" s="39">
        <f>MAX(B14:AE14)</f>
        <v>36.6</v>
      </c>
      <c r="AG14" s="42">
        <f>AVERAGE(B14:AE14)</f>
        <v>32.726666666666659</v>
      </c>
    </row>
    <row r="15" spans="1:33" ht="17.100000000000001" customHeight="1" x14ac:dyDescent="0.2">
      <c r="A15" s="17" t="s">
        <v>6</v>
      </c>
      <c r="B15" s="19">
        <f>[11]Setembro!$C$5</f>
        <v>36.6</v>
      </c>
      <c r="C15" s="19">
        <f>[11]Setembro!$C$6</f>
        <v>36.6</v>
      </c>
      <c r="D15" s="19">
        <f>[11]Setembro!$C$7</f>
        <v>37.700000000000003</v>
      </c>
      <c r="E15" s="19">
        <f>[11]Setembro!$C$8</f>
        <v>33.299999999999997</v>
      </c>
      <c r="F15" s="19">
        <f>[11]Setembro!$C$9</f>
        <v>35.700000000000003</v>
      </c>
      <c r="G15" s="19">
        <f>[11]Setembro!$C$10</f>
        <v>37</v>
      </c>
      <c r="H15" s="19">
        <f>[11]Setembro!$C$11</f>
        <v>35.4</v>
      </c>
      <c r="I15" s="19">
        <f>[11]Setembro!$C$12</f>
        <v>35.4</v>
      </c>
      <c r="J15" s="19">
        <f>[11]Setembro!$C$13</f>
        <v>36.700000000000003</v>
      </c>
      <c r="K15" s="19">
        <f>[11]Setembro!$C$14</f>
        <v>37.700000000000003</v>
      </c>
      <c r="L15" s="19">
        <f>[11]Setembro!$C$15</f>
        <v>37.700000000000003</v>
      </c>
      <c r="M15" s="19">
        <f>[11]Setembro!$C$16</f>
        <v>38.6</v>
      </c>
      <c r="N15" s="19">
        <f>[11]Setembro!$C$17</f>
        <v>38.799999999999997</v>
      </c>
      <c r="O15" s="19">
        <f>[11]Setembro!$C$18</f>
        <v>39.4</v>
      </c>
      <c r="P15" s="19">
        <f>[11]Setembro!$C$19</f>
        <v>31.1</v>
      </c>
      <c r="Q15" s="19">
        <f>[11]Setembro!$C$20</f>
        <v>34.1</v>
      </c>
      <c r="R15" s="19">
        <f>[11]Setembro!$C$21</f>
        <v>37.1</v>
      </c>
      <c r="S15" s="19">
        <f>[11]Setembro!$C$22</f>
        <v>37.6</v>
      </c>
      <c r="T15" s="19">
        <f>[11]Setembro!$C$23</f>
        <v>36</v>
      </c>
      <c r="U15" s="19">
        <f>[11]Setembro!$C$24</f>
        <v>31.5</v>
      </c>
      <c r="V15" s="19">
        <f>[11]Setembro!$C$25</f>
        <v>31.4</v>
      </c>
      <c r="W15" s="19">
        <f>[11]Setembro!$C$26</f>
        <v>33.799999999999997</v>
      </c>
      <c r="X15" s="19">
        <f>[11]Setembro!$C$27</f>
        <v>36.9</v>
      </c>
      <c r="Y15" s="19">
        <f>[11]Setembro!$C$28</f>
        <v>34.1</v>
      </c>
      <c r="Z15" s="19">
        <f>[11]Setembro!$C$29</f>
        <v>33.1</v>
      </c>
      <c r="AA15" s="19">
        <f>[11]Setembro!$C$30</f>
        <v>35.700000000000003</v>
      </c>
      <c r="AB15" s="19">
        <f>[11]Setembro!$C$31</f>
        <v>36</v>
      </c>
      <c r="AC15" s="19">
        <f>[11]Setembro!$C$32</f>
        <v>36.6</v>
      </c>
      <c r="AD15" s="19">
        <f>[11]Setembro!$C$33</f>
        <v>37.5</v>
      </c>
      <c r="AE15" s="19">
        <f>[11]Setembro!$C$34</f>
        <v>38.200000000000003</v>
      </c>
      <c r="AF15" s="39">
        <f t="shared" ref="AF15:AF30" si="5">MAX(B15:AE15)</f>
        <v>39.4</v>
      </c>
      <c r="AG15" s="42">
        <f t="shared" ref="AG15:AG30" si="6">AVERAGE(B15:AE15)</f>
        <v>35.910000000000004</v>
      </c>
    </row>
    <row r="16" spans="1:33" ht="17.100000000000001" customHeight="1" x14ac:dyDescent="0.2">
      <c r="A16" s="17" t="s">
        <v>7</v>
      </c>
      <c r="B16" s="19">
        <f>[12]Setembro!$C$5</f>
        <v>33.5</v>
      </c>
      <c r="C16" s="19">
        <f>[12]Setembro!$C$6</f>
        <v>34.5</v>
      </c>
      <c r="D16" s="19">
        <f>[12]Setembro!$C$7</f>
        <v>34.5</v>
      </c>
      <c r="E16" s="19">
        <f>[12]Setembro!$C$8</f>
        <v>30.7</v>
      </c>
      <c r="F16" s="19">
        <f>[12]Setembro!$C$9</f>
        <v>28.6</v>
      </c>
      <c r="G16" s="19">
        <f>[12]Setembro!$C$10</f>
        <v>34.9</v>
      </c>
      <c r="H16" s="19">
        <f>[12]Setembro!$C$11</f>
        <v>29.5</v>
      </c>
      <c r="I16" s="19">
        <f>[12]Setembro!$C$12</f>
        <v>30.4</v>
      </c>
      <c r="J16" s="19">
        <f>[12]Setembro!$C$13</f>
        <v>34.200000000000003</v>
      </c>
      <c r="K16" s="19">
        <f>[12]Setembro!$C$14</f>
        <v>35.799999999999997</v>
      </c>
      <c r="L16" s="19">
        <f>[12]Setembro!$C$15</f>
        <v>35.6</v>
      </c>
      <c r="M16" s="19">
        <f>[12]Setembro!$C$16</f>
        <v>35.1</v>
      </c>
      <c r="N16" s="19">
        <f>[12]Setembro!$C$17</f>
        <v>35.1</v>
      </c>
      <c r="O16" s="19">
        <f>[12]Setembro!$C$18</f>
        <v>36.200000000000003</v>
      </c>
      <c r="P16" s="19">
        <f>[12]Setembro!$C$19</f>
        <v>29.8</v>
      </c>
      <c r="Q16" s="19">
        <f>[12]Setembro!$C$20</f>
        <v>27.8</v>
      </c>
      <c r="R16" s="19">
        <f>[12]Setembro!$C$21</f>
        <v>33.799999999999997</v>
      </c>
      <c r="S16" s="19">
        <f>[12]Setembro!$C$22</f>
        <v>36.6</v>
      </c>
      <c r="T16" s="19">
        <f>[12]Setembro!$C$23</f>
        <v>30.1</v>
      </c>
      <c r="U16" s="19">
        <f>[12]Setembro!$C$24</f>
        <v>24</v>
      </c>
      <c r="V16" s="19">
        <f>[12]Setembro!$C$25</f>
        <v>26.6</v>
      </c>
      <c r="W16" s="19">
        <f>[12]Setembro!$C$26</f>
        <v>29.5</v>
      </c>
      <c r="X16" s="19">
        <f>[12]Setembro!$C$27</f>
        <v>33.5</v>
      </c>
      <c r="Y16" s="19">
        <f>[12]Setembro!$C$28</f>
        <v>27.8</v>
      </c>
      <c r="Z16" s="19">
        <f>[12]Setembro!$C$29</f>
        <v>31.4</v>
      </c>
      <c r="AA16" s="19">
        <f>[12]Setembro!$C$30</f>
        <v>33.5</v>
      </c>
      <c r="AB16" s="19">
        <f>[12]Setembro!$C$31</f>
        <v>22.7</v>
      </c>
      <c r="AC16" s="19">
        <f>[12]Setembro!$C$32</f>
        <v>31.7</v>
      </c>
      <c r="AD16" s="19">
        <f>[12]Setembro!$C$33</f>
        <v>34.9</v>
      </c>
      <c r="AE16" s="19">
        <f>[12]Setembro!$C$34</f>
        <v>35.299999999999997</v>
      </c>
      <c r="AF16" s="39">
        <f t="shared" si="5"/>
        <v>36.6</v>
      </c>
      <c r="AG16" s="42">
        <f t="shared" si="6"/>
        <v>31.92</v>
      </c>
    </row>
    <row r="17" spans="1:33" ht="17.100000000000001" customHeight="1" x14ac:dyDescent="0.2">
      <c r="A17" s="17" t="s">
        <v>8</v>
      </c>
      <c r="B17" s="19">
        <f>[13]Setembro!$C$5</f>
        <v>32.4</v>
      </c>
      <c r="C17" s="19">
        <f>[13]Setembro!$C$6</f>
        <v>35.5</v>
      </c>
      <c r="D17" s="19">
        <f>[13]Setembro!$C$7</f>
        <v>33.200000000000003</v>
      </c>
      <c r="E17" s="19">
        <f>[13]Setembro!$C$8</f>
        <v>29.4</v>
      </c>
      <c r="F17" s="19">
        <f>[13]Setembro!$C$9</f>
        <v>28.3</v>
      </c>
      <c r="G17" s="19">
        <f>[13]Setembro!$C$10</f>
        <v>33.4</v>
      </c>
      <c r="H17" s="19">
        <f>[13]Setembro!$C$11</f>
        <v>27.3</v>
      </c>
      <c r="I17" s="19">
        <f>[13]Setembro!$C$12</f>
        <v>29.9</v>
      </c>
      <c r="J17" s="19">
        <f>[13]Setembro!$C$13</f>
        <v>33</v>
      </c>
      <c r="K17" s="19">
        <f>[13]Setembro!$C$14</f>
        <v>35.299999999999997</v>
      </c>
      <c r="L17" s="19">
        <f>[13]Setembro!$C$15</f>
        <v>34.200000000000003</v>
      </c>
      <c r="M17" s="19">
        <f>[13]Setembro!$C$16</f>
        <v>34.200000000000003</v>
      </c>
      <c r="N17" s="19">
        <f>[13]Setembro!$C$17</f>
        <v>32.9</v>
      </c>
      <c r="O17" s="19">
        <f>[13]Setembro!$C$18</f>
        <v>35.4</v>
      </c>
      <c r="P17" s="19">
        <f>[13]Setembro!$C$19</f>
        <v>29.1</v>
      </c>
      <c r="Q17" s="19">
        <f>[13]Setembro!$C$20</f>
        <v>25.6</v>
      </c>
      <c r="R17" s="19">
        <f>[13]Setembro!$C$21</f>
        <v>31.9</v>
      </c>
      <c r="S17" s="19">
        <f>[13]Setembro!$C$22</f>
        <v>34</v>
      </c>
      <c r="T17" s="19">
        <f>[13]Setembro!$C$23</f>
        <v>24.9</v>
      </c>
      <c r="U17" s="19">
        <f>[13]Setembro!$C$24</f>
        <v>25</v>
      </c>
      <c r="V17" s="19">
        <f>[13]Setembro!$C$25</f>
        <v>26.5</v>
      </c>
      <c r="W17" s="19">
        <f>[13]Setembro!$C$26</f>
        <v>28.4</v>
      </c>
      <c r="X17" s="19">
        <f>[13]Setembro!$C$27</f>
        <v>31.6</v>
      </c>
      <c r="Y17" s="19">
        <f>[13]Setembro!$C$28</f>
        <v>25</v>
      </c>
      <c r="Z17" s="19">
        <f>[13]Setembro!$C$29</f>
        <v>28.3</v>
      </c>
      <c r="AA17" s="19">
        <f>[13]Setembro!$C$30</f>
        <v>25.7</v>
      </c>
      <c r="AB17" s="19">
        <f>[13]Setembro!$C$31</f>
        <v>23.6</v>
      </c>
      <c r="AC17" s="19">
        <f>[13]Setembro!$C$32</f>
        <v>28.4</v>
      </c>
      <c r="AD17" s="19">
        <f>[13]Setembro!$C$33</f>
        <v>34.9</v>
      </c>
      <c r="AE17" s="19">
        <f>[13]Setembro!$C$34</f>
        <v>34.4</v>
      </c>
      <c r="AF17" s="39">
        <f t="shared" si="5"/>
        <v>35.5</v>
      </c>
      <c r="AG17" s="42">
        <f t="shared" si="6"/>
        <v>30.389999999999997</v>
      </c>
    </row>
    <row r="18" spans="1:33" ht="17.100000000000001" customHeight="1" x14ac:dyDescent="0.2">
      <c r="A18" s="17" t="s">
        <v>9</v>
      </c>
      <c r="B18" s="19">
        <f>[14]Setembro!$C$5</f>
        <v>33.9</v>
      </c>
      <c r="C18" s="19">
        <f>[14]Setembro!$C$6</f>
        <v>36.299999999999997</v>
      </c>
      <c r="D18" s="19">
        <f>[14]Setembro!$C$7</f>
        <v>32.9</v>
      </c>
      <c r="E18" s="19">
        <f>[14]Setembro!$C$8</f>
        <v>30.3</v>
      </c>
      <c r="F18" s="19">
        <f>[14]Setembro!$C$9</f>
        <v>28.8</v>
      </c>
      <c r="G18" s="19">
        <f>[14]Setembro!$C$10</f>
        <v>35.200000000000003</v>
      </c>
      <c r="H18" s="19">
        <f>[14]Setembro!$C$11</f>
        <v>27.7</v>
      </c>
      <c r="I18" s="19">
        <f>[14]Setembro!$C$12</f>
        <v>31.5</v>
      </c>
      <c r="J18" s="19">
        <f>[14]Setembro!$C$13</f>
        <v>34.299999999999997</v>
      </c>
      <c r="K18" s="19">
        <f>[14]Setembro!$C$14</f>
        <v>36.799999999999997</v>
      </c>
      <c r="L18" s="19">
        <f>[14]Setembro!$C$15</f>
        <v>36.6</v>
      </c>
      <c r="M18" s="19">
        <f>[14]Setembro!$C$16</f>
        <v>36.6</v>
      </c>
      <c r="N18" s="19">
        <f>[14]Setembro!$C$17</f>
        <v>34.200000000000003</v>
      </c>
      <c r="O18" s="19">
        <f>[14]Setembro!$C$18</f>
        <v>36.299999999999997</v>
      </c>
      <c r="P18" s="19">
        <f>[14]Setembro!$C$19</f>
        <v>29.4</v>
      </c>
      <c r="Q18" s="19">
        <f>[14]Setembro!$C$20</f>
        <v>27.9</v>
      </c>
      <c r="R18" s="19">
        <f>[14]Setembro!$C$21</f>
        <v>33.4</v>
      </c>
      <c r="S18" s="19">
        <f>[14]Setembro!$C$22</f>
        <v>34.200000000000003</v>
      </c>
      <c r="T18" s="19">
        <f>[14]Setembro!$C$23</f>
        <v>27.3</v>
      </c>
      <c r="U18" s="19">
        <f>[14]Setembro!$C$24</f>
        <v>23.4</v>
      </c>
      <c r="V18" s="19">
        <f>[14]Setembro!$C$25</f>
        <v>26.9</v>
      </c>
      <c r="W18" s="19">
        <f>[14]Setembro!$C$26</f>
        <v>29.6</v>
      </c>
      <c r="X18" s="19">
        <f>[14]Setembro!$C$27</f>
        <v>32.6</v>
      </c>
      <c r="Y18" s="19">
        <f>[14]Setembro!$C$28</f>
        <v>27.6</v>
      </c>
      <c r="Z18" s="19">
        <f>[14]Setembro!$C$29</f>
        <v>30</v>
      </c>
      <c r="AA18" s="19">
        <f>[14]Setembro!$C$30</f>
        <v>31.4</v>
      </c>
      <c r="AB18" s="19">
        <f>[14]Setembro!$C$31</f>
        <v>20.9</v>
      </c>
      <c r="AC18" s="19">
        <f>[14]Setembro!$C$32</f>
        <v>30.1</v>
      </c>
      <c r="AD18" s="19">
        <f>[14]Setembro!$C$33</f>
        <v>35.299999999999997</v>
      </c>
      <c r="AE18" s="19">
        <f>[14]Setembro!$C$34</f>
        <v>34.4</v>
      </c>
      <c r="AF18" s="39">
        <f t="shared" si="5"/>
        <v>36.799999999999997</v>
      </c>
      <c r="AG18" s="42">
        <f t="shared" si="6"/>
        <v>31.526666666666664</v>
      </c>
    </row>
    <row r="19" spans="1:33" ht="17.100000000000001" customHeight="1" x14ac:dyDescent="0.2">
      <c r="A19" s="17" t="s">
        <v>49</v>
      </c>
      <c r="B19" s="19">
        <f>[15]Setembro!$C$5</f>
        <v>35.1</v>
      </c>
      <c r="C19" s="19">
        <f>[15]Setembro!$C$6</f>
        <v>34.299999999999997</v>
      </c>
      <c r="D19" s="19">
        <f>[15]Setembro!$C$7</f>
        <v>36.6</v>
      </c>
      <c r="E19" s="19">
        <f>[15]Setembro!$C$8</f>
        <v>32.700000000000003</v>
      </c>
      <c r="F19" s="19">
        <f>[15]Setembro!$C$9</f>
        <v>32.299999999999997</v>
      </c>
      <c r="G19" s="19">
        <f>[15]Setembro!$C$10</f>
        <v>35.299999999999997</v>
      </c>
      <c r="H19" s="19">
        <f>[15]Setembro!$C$11</f>
        <v>29.2</v>
      </c>
      <c r="I19" s="19">
        <f>[15]Setembro!$C$12</f>
        <v>34</v>
      </c>
      <c r="J19" s="19">
        <f>[15]Setembro!$C$13</f>
        <v>35.299999999999997</v>
      </c>
      <c r="K19" s="19">
        <f>[15]Setembro!$C$14</f>
        <v>35.5</v>
      </c>
      <c r="L19" s="19">
        <f>[15]Setembro!$C$15</f>
        <v>30.3</v>
      </c>
      <c r="M19" s="19">
        <f>[15]Setembro!$C$16</f>
        <v>34.9</v>
      </c>
      <c r="N19" s="19">
        <f>[15]Setembro!$C$17</f>
        <v>37.4</v>
      </c>
      <c r="O19" s="19">
        <f>[15]Setembro!$C$18</f>
        <v>36.1</v>
      </c>
      <c r="P19" s="19">
        <f>[15]Setembro!$C$19</f>
        <v>30.8</v>
      </c>
      <c r="Q19" s="19">
        <f>[15]Setembro!$C$20</f>
        <v>29.5</v>
      </c>
      <c r="R19" s="19">
        <f>[15]Setembro!$C$21</f>
        <v>34.5</v>
      </c>
      <c r="S19" s="19">
        <f>[15]Setembro!$C$22</f>
        <v>35.700000000000003</v>
      </c>
      <c r="T19" s="19">
        <f>[15]Setembro!$C$23</f>
        <v>36</v>
      </c>
      <c r="U19" s="19">
        <f>[15]Setembro!$C$24</f>
        <v>25.1</v>
      </c>
      <c r="V19" s="19">
        <f>[15]Setembro!$C$25</f>
        <v>30.1</v>
      </c>
      <c r="W19" s="19">
        <f>[15]Setembro!$C$26</f>
        <v>31.9</v>
      </c>
      <c r="X19" s="19">
        <f>[15]Setembro!$C$27</f>
        <v>34.700000000000003</v>
      </c>
      <c r="Y19" s="19">
        <f>[15]Setembro!$C$28</f>
        <v>34.700000000000003</v>
      </c>
      <c r="Z19" s="19">
        <f>[15]Setembro!$C$29</f>
        <v>32</v>
      </c>
      <c r="AA19" s="19">
        <f>[15]Setembro!$C$30</f>
        <v>34.9</v>
      </c>
      <c r="AB19" s="19">
        <f>[15]Setembro!$C$31</f>
        <v>28.2</v>
      </c>
      <c r="AC19" s="19">
        <f>[15]Setembro!$C$32</f>
        <v>32.700000000000003</v>
      </c>
      <c r="AD19" s="19">
        <f>[15]Setembro!$C$33</f>
        <v>35.200000000000003</v>
      </c>
      <c r="AE19" s="19">
        <f>[15]Setembro!$C$34</f>
        <v>36</v>
      </c>
      <c r="AF19" s="39">
        <f t="shared" si="5"/>
        <v>37.4</v>
      </c>
      <c r="AG19" s="42">
        <f t="shared" si="6"/>
        <v>33.366666666666674</v>
      </c>
    </row>
    <row r="20" spans="1:33" ht="17.100000000000001" customHeight="1" x14ac:dyDescent="0.2">
      <c r="A20" s="17" t="s">
        <v>10</v>
      </c>
      <c r="B20" s="19">
        <f>[16]Setembro!$C$5</f>
        <v>33.700000000000003</v>
      </c>
      <c r="C20" s="19">
        <f>[16]Setembro!$C$6</f>
        <v>35.1</v>
      </c>
      <c r="D20" s="19">
        <f>[16]Setembro!$C$7</f>
        <v>34.799999999999997</v>
      </c>
      <c r="E20" s="19">
        <f>[16]Setembro!$C$8</f>
        <v>30.4</v>
      </c>
      <c r="F20" s="19">
        <f>[16]Setembro!$C$9</f>
        <v>29.2</v>
      </c>
      <c r="G20" s="19">
        <f>[16]Setembro!$C$10</f>
        <v>34.5</v>
      </c>
      <c r="H20" s="19">
        <f>[16]Setembro!$C$11</f>
        <v>28.7</v>
      </c>
      <c r="I20" s="19">
        <f>[16]Setembro!$C$12</f>
        <v>31</v>
      </c>
      <c r="J20" s="19">
        <f>[16]Setembro!$C$13</f>
        <v>33.6</v>
      </c>
      <c r="K20" s="19">
        <f>[16]Setembro!$C$14</f>
        <v>36.200000000000003</v>
      </c>
      <c r="L20" s="19">
        <f>[16]Setembro!$C$15</f>
        <v>36.299999999999997</v>
      </c>
      <c r="M20" s="19">
        <f>[16]Setembro!$C$16</f>
        <v>36</v>
      </c>
      <c r="N20" s="19">
        <f>[16]Setembro!$C$17</f>
        <v>34.9</v>
      </c>
      <c r="O20" s="19">
        <f>[16]Setembro!$C$18</f>
        <v>36</v>
      </c>
      <c r="P20" s="19">
        <f>[16]Setembro!$C$19</f>
        <v>29.2</v>
      </c>
      <c r="Q20" s="19">
        <f>[16]Setembro!$C$20</f>
        <v>27.3</v>
      </c>
      <c r="R20" s="19">
        <f>[16]Setembro!$C$21</f>
        <v>34</v>
      </c>
      <c r="S20" s="19">
        <f>[16]Setembro!$C$22</f>
        <v>35.799999999999997</v>
      </c>
      <c r="T20" s="19">
        <f>[16]Setembro!$C$23</f>
        <v>29.1</v>
      </c>
      <c r="U20" s="19">
        <f>[16]Setembro!$C$24</f>
        <v>24.6</v>
      </c>
      <c r="V20" s="19">
        <f>[16]Setembro!$C$25</f>
        <v>27</v>
      </c>
      <c r="W20" s="19">
        <f>[16]Setembro!$C$26</f>
        <v>30.3</v>
      </c>
      <c r="X20" s="19">
        <f>[16]Setembro!$C$27</f>
        <v>32.6</v>
      </c>
      <c r="Y20" s="19">
        <f>[16]Setembro!$C$28</f>
        <v>27.4</v>
      </c>
      <c r="Z20" s="19">
        <f>[16]Setembro!$C$29</f>
        <v>30.6</v>
      </c>
      <c r="AA20" s="19">
        <f>[16]Setembro!$C$30</f>
        <v>29.4</v>
      </c>
      <c r="AB20" s="19">
        <f>[16]Setembro!$C$31</f>
        <v>23.6</v>
      </c>
      <c r="AC20" s="19">
        <f>[16]Setembro!$C$32</f>
        <v>30.7</v>
      </c>
      <c r="AD20" s="19">
        <f>[16]Setembro!$C$33</f>
        <v>35.6</v>
      </c>
      <c r="AE20" s="19">
        <f>[16]Setembro!$C$34</f>
        <v>35.200000000000003</v>
      </c>
      <c r="AF20" s="39">
        <f t="shared" si="5"/>
        <v>36.299999999999997</v>
      </c>
      <c r="AG20" s="42">
        <f t="shared" si="6"/>
        <v>31.76</v>
      </c>
    </row>
    <row r="21" spans="1:33" ht="17.100000000000001" customHeight="1" x14ac:dyDescent="0.2">
      <c r="A21" s="17" t="s">
        <v>11</v>
      </c>
      <c r="B21" s="19">
        <f>[17]Setembro!$C$5</f>
        <v>35.1</v>
      </c>
      <c r="C21" s="19">
        <f>[17]Setembro!$C$6</f>
        <v>35.6</v>
      </c>
      <c r="D21" s="19">
        <f>[17]Setembro!$C$7</f>
        <v>36.799999999999997</v>
      </c>
      <c r="E21" s="19">
        <f>[17]Setembro!$C$8</f>
        <v>34.4</v>
      </c>
      <c r="F21" s="19">
        <f>[17]Setembro!$C$9</f>
        <v>31.2</v>
      </c>
      <c r="G21" s="19">
        <f>[17]Setembro!$C$10</f>
        <v>36.299999999999997</v>
      </c>
      <c r="H21" s="19">
        <f>[17]Setembro!$C$11</f>
        <v>26</v>
      </c>
      <c r="I21" s="19">
        <f>[17]Setembro!$C$12</f>
        <v>31.6</v>
      </c>
      <c r="J21" s="19">
        <f>[17]Setembro!$C$13</f>
        <v>35.700000000000003</v>
      </c>
      <c r="K21" s="19">
        <f>[17]Setembro!$C$14</f>
        <v>36</v>
      </c>
      <c r="L21" s="19">
        <f>[17]Setembro!$C$15</f>
        <v>36.5</v>
      </c>
      <c r="M21" s="19">
        <f>[17]Setembro!$C$16</f>
        <v>36.5</v>
      </c>
      <c r="N21" s="19">
        <f>[17]Setembro!$C$17</f>
        <v>36.299999999999997</v>
      </c>
      <c r="O21" s="19">
        <f>[17]Setembro!$C$18</f>
        <v>38.1</v>
      </c>
      <c r="P21" s="19">
        <f>[17]Setembro!$C$19</f>
        <v>27.6</v>
      </c>
      <c r="Q21" s="19">
        <f>[17]Setembro!$C$20</f>
        <v>28.9</v>
      </c>
      <c r="R21" s="19">
        <f>[17]Setembro!$C$21</f>
        <v>36.1</v>
      </c>
      <c r="S21" s="19">
        <f>[17]Setembro!$C$22</f>
        <v>37.5</v>
      </c>
      <c r="T21" s="19">
        <f>[17]Setembro!$C$23</f>
        <v>34.799999999999997</v>
      </c>
      <c r="U21" s="19">
        <f>[17]Setembro!$C$24</f>
        <v>25.1</v>
      </c>
      <c r="V21" s="19">
        <f>[17]Setembro!$C$25</f>
        <v>27.7</v>
      </c>
      <c r="W21" s="19">
        <f>[17]Setembro!$C$26</f>
        <v>31.3</v>
      </c>
      <c r="X21" s="19">
        <f>[17]Setembro!$C$27</f>
        <v>35.700000000000003</v>
      </c>
      <c r="Y21" s="19">
        <f>[17]Setembro!$C$28</f>
        <v>28.7</v>
      </c>
      <c r="Z21" s="19">
        <f>[17]Setembro!$C$29</f>
        <v>31.9</v>
      </c>
      <c r="AA21" s="19">
        <f>[17]Setembro!$C$30</f>
        <v>34.700000000000003</v>
      </c>
      <c r="AB21" s="19">
        <f>[17]Setembro!$C$31</f>
        <v>24.3</v>
      </c>
      <c r="AC21" s="19">
        <f>[17]Setembro!$C$32</f>
        <v>33.4</v>
      </c>
      <c r="AD21" s="19">
        <f>[17]Setembro!$C$33</f>
        <v>35.200000000000003</v>
      </c>
      <c r="AE21" s="19">
        <f>[17]Setembro!$C$34</f>
        <v>35.5</v>
      </c>
      <c r="AF21" s="39">
        <f t="shared" si="5"/>
        <v>38.1</v>
      </c>
      <c r="AG21" s="42">
        <f t="shared" si="6"/>
        <v>33.150000000000006</v>
      </c>
    </row>
    <row r="22" spans="1:33" ht="17.100000000000001" customHeight="1" x14ac:dyDescent="0.2">
      <c r="A22" s="17" t="s">
        <v>12</v>
      </c>
      <c r="B22" s="19">
        <f>[18]Setembro!$C$5</f>
        <v>35.1</v>
      </c>
      <c r="C22" s="19">
        <f>[18]Setembro!$C$6</f>
        <v>35.5</v>
      </c>
      <c r="D22" s="19">
        <f>[18]Setembro!$C$7</f>
        <v>36.299999999999997</v>
      </c>
      <c r="E22" s="19">
        <f>[18]Setembro!$C$8</f>
        <v>32.9</v>
      </c>
      <c r="F22" s="19">
        <f>[18]Setembro!$C$9</f>
        <v>33.4</v>
      </c>
      <c r="G22" s="19">
        <f>[18]Setembro!$C$10</f>
        <v>35.6</v>
      </c>
      <c r="H22" s="19">
        <f>[18]Setembro!$C$11</f>
        <v>28.2</v>
      </c>
      <c r="I22" s="19">
        <f>[18]Setembro!$C$12</f>
        <v>34.200000000000003</v>
      </c>
      <c r="J22" s="19">
        <f>[18]Setembro!$C$13</f>
        <v>36.1</v>
      </c>
      <c r="K22" s="19">
        <f>[18]Setembro!$C$14</f>
        <v>35.5</v>
      </c>
      <c r="L22" s="19">
        <f>[18]Setembro!$C$15</f>
        <v>33.9</v>
      </c>
      <c r="M22" s="19">
        <f>[18]Setembro!$C$16</f>
        <v>35.4</v>
      </c>
      <c r="N22" s="19">
        <f>[18]Setembro!$C$17</f>
        <v>38</v>
      </c>
      <c r="O22" s="19">
        <f>[18]Setembro!$C$18</f>
        <v>37.1</v>
      </c>
      <c r="P22" s="19">
        <f>[18]Setembro!$C$19</f>
        <v>29.9</v>
      </c>
      <c r="Q22" s="19">
        <f>[18]Setembro!$C$20</f>
        <v>29.3</v>
      </c>
      <c r="R22" s="19">
        <f>[18]Setembro!$C$21</f>
        <v>34.9</v>
      </c>
      <c r="S22" s="19">
        <f>[18]Setembro!$C$22</f>
        <v>36.299999999999997</v>
      </c>
      <c r="T22" s="19">
        <f>[18]Setembro!$C$23</f>
        <v>37.4</v>
      </c>
      <c r="U22" s="19">
        <f>[18]Setembro!$C$24</f>
        <v>28.9</v>
      </c>
      <c r="V22" s="19">
        <f>[18]Setembro!$C$25</f>
        <v>29.4</v>
      </c>
      <c r="W22" s="19">
        <f>[18]Setembro!$C$26</f>
        <v>32</v>
      </c>
      <c r="X22" s="19">
        <f>[18]Setembro!$C$27</f>
        <v>35.1</v>
      </c>
      <c r="Y22" s="19">
        <f>[18]Setembro!$C$28</f>
        <v>36.4</v>
      </c>
      <c r="Z22" s="19">
        <f>[18]Setembro!$C$29</f>
        <v>32.6</v>
      </c>
      <c r="AA22" s="19">
        <f>[18]Setembro!$C$30</f>
        <v>34.799999999999997</v>
      </c>
      <c r="AB22" s="19">
        <f>[18]Setembro!$C$31</f>
        <v>30</v>
      </c>
      <c r="AC22" s="19">
        <f>[18]Setembro!$C$32</f>
        <v>33.799999999999997</v>
      </c>
      <c r="AD22" s="19">
        <f>[18]Setembro!$C$33</f>
        <v>35.5</v>
      </c>
      <c r="AE22" s="19">
        <f>[18]Setembro!$C$34</f>
        <v>36.4</v>
      </c>
      <c r="AF22" s="39">
        <f t="shared" si="5"/>
        <v>38</v>
      </c>
      <c r="AG22" s="42">
        <f t="shared" si="6"/>
        <v>33.996666666666655</v>
      </c>
    </row>
    <row r="23" spans="1:33" ht="17.100000000000001" customHeight="1" x14ac:dyDescent="0.2">
      <c r="A23" s="17" t="s">
        <v>13</v>
      </c>
      <c r="B23" s="19" t="str">
        <f>[19]Setembro!$C$5</f>
        <v>*</v>
      </c>
      <c r="C23" s="19" t="str">
        <f>[19]Setembro!$C$6</f>
        <v>*</v>
      </c>
      <c r="D23" s="19" t="str">
        <f>[19]Setembro!$C$7</f>
        <v>*</v>
      </c>
      <c r="E23" s="19" t="str">
        <f>[19]Setembro!$C$8</f>
        <v>*</v>
      </c>
      <c r="F23" s="19" t="str">
        <f>[19]Setembro!$C$9</f>
        <v>*</v>
      </c>
      <c r="G23" s="19" t="str">
        <f>[19]Setembro!$C$10</f>
        <v>*</v>
      </c>
      <c r="H23" s="19" t="str">
        <f>[19]Setembro!$C$11</f>
        <v>*</v>
      </c>
      <c r="I23" s="19" t="str">
        <f>[19]Setembro!$C$12</f>
        <v>*</v>
      </c>
      <c r="J23" s="19" t="str">
        <f>[19]Setembro!$C$13</f>
        <v>*</v>
      </c>
      <c r="K23" s="19" t="str">
        <f>[19]Setembro!$C$14</f>
        <v>*</v>
      </c>
      <c r="L23" s="19" t="str">
        <f>[19]Setembro!$C$15</f>
        <v>*</v>
      </c>
      <c r="M23" s="19" t="str">
        <f>[19]Setembro!$C$16</f>
        <v>*</v>
      </c>
      <c r="N23" s="19" t="str">
        <f>[19]Setembro!$C$17</f>
        <v>*</v>
      </c>
      <c r="O23" s="19" t="str">
        <f>[19]Setembro!$C$18</f>
        <v>*</v>
      </c>
      <c r="P23" s="19" t="str">
        <f>[19]Setembro!$C$19</f>
        <v>*</v>
      </c>
      <c r="Q23" s="19" t="str">
        <f>[19]Setembro!$C$20</f>
        <v>*</v>
      </c>
      <c r="R23" s="19" t="str">
        <f>[19]Setembro!$C$21</f>
        <v>*</v>
      </c>
      <c r="S23" s="19" t="str">
        <f>[19]Setembro!$C$22</f>
        <v>*</v>
      </c>
      <c r="T23" s="19" t="str">
        <f>[19]Setembro!$C$23</f>
        <v>*</v>
      </c>
      <c r="U23" s="19" t="str">
        <f>[19]Setembro!$C$24</f>
        <v>*</v>
      </c>
      <c r="V23" s="19" t="str">
        <f>[19]Setembro!$C$25</f>
        <v>*</v>
      </c>
      <c r="W23" s="19" t="str">
        <f>[19]Setembro!$C$26</f>
        <v>*</v>
      </c>
      <c r="X23" s="19" t="str">
        <f>[19]Setembro!$C$27</f>
        <v>*</v>
      </c>
      <c r="Y23" s="19" t="str">
        <f>[19]Setembro!$C$28</f>
        <v>*</v>
      </c>
      <c r="Z23" s="19" t="str">
        <f>[19]Setembro!$C$29</f>
        <v>*</v>
      </c>
      <c r="AA23" s="19" t="str">
        <f>[19]Setembro!$C$30</f>
        <v>*</v>
      </c>
      <c r="AB23" s="19" t="str">
        <f>[19]Setembro!$C$31</f>
        <v>*</v>
      </c>
      <c r="AC23" s="19" t="str">
        <f>[19]Setembro!$C$32</f>
        <v>*</v>
      </c>
      <c r="AD23" s="19" t="str">
        <f>[19]Setembro!$C$33</f>
        <v>*</v>
      </c>
      <c r="AE23" s="19" t="str">
        <f>[19]Setembro!$C$34</f>
        <v>*</v>
      </c>
      <c r="AF23" s="39" t="s">
        <v>139</v>
      </c>
      <c r="AG23" s="42" t="s">
        <v>139</v>
      </c>
    </row>
    <row r="24" spans="1:33" ht="17.100000000000001" customHeight="1" x14ac:dyDescent="0.2">
      <c r="A24" s="17" t="s">
        <v>14</v>
      </c>
      <c r="B24" s="19">
        <f>[20]Setembro!$C$5</f>
        <v>33.9</v>
      </c>
      <c r="C24" s="19">
        <f>[20]Setembro!$C$6</f>
        <v>36.700000000000003</v>
      </c>
      <c r="D24" s="19">
        <f>[20]Setembro!$C$7</f>
        <v>29.8</v>
      </c>
      <c r="E24" s="19">
        <f>[20]Setembro!$C$8</f>
        <v>31.8</v>
      </c>
      <c r="F24" s="19">
        <f>[20]Setembro!$C$9</f>
        <v>31.8</v>
      </c>
      <c r="G24" s="19">
        <f>[20]Setembro!$C$10</f>
        <v>34.6</v>
      </c>
      <c r="H24" s="19">
        <f>[20]Setembro!$C$11</f>
        <v>32.9</v>
      </c>
      <c r="I24" s="19">
        <f>[20]Setembro!$C$12</f>
        <v>33.200000000000003</v>
      </c>
      <c r="J24" s="19">
        <f>[20]Setembro!$C$13</f>
        <v>34.1</v>
      </c>
      <c r="K24" s="19">
        <f>[20]Setembro!$C$14</f>
        <v>36.4</v>
      </c>
      <c r="L24" s="19">
        <f>[20]Setembro!$C$15</f>
        <v>36.799999999999997</v>
      </c>
      <c r="M24" s="19">
        <f>[20]Setembro!$C$16</f>
        <v>36.299999999999997</v>
      </c>
      <c r="N24" s="19">
        <f>[20]Setembro!$C$17</f>
        <v>35.5</v>
      </c>
      <c r="O24" s="19">
        <f>[20]Setembro!$C$18</f>
        <v>37.6</v>
      </c>
      <c r="P24" s="19">
        <f>[20]Setembro!$C$19</f>
        <v>32.5</v>
      </c>
      <c r="Q24" s="19">
        <f>[20]Setembro!$C$20</f>
        <v>32.1</v>
      </c>
      <c r="R24" s="19">
        <f>[20]Setembro!$C$21</f>
        <v>37</v>
      </c>
      <c r="S24" s="19">
        <f>[20]Setembro!$C$22</f>
        <v>38.6</v>
      </c>
      <c r="T24" s="19">
        <f>[20]Setembro!$C$23</f>
        <v>38.1</v>
      </c>
      <c r="U24" s="19">
        <f>[20]Setembro!$C$24</f>
        <v>25.4</v>
      </c>
      <c r="V24" s="19">
        <f>[20]Setembro!$C$25</f>
        <v>28.2</v>
      </c>
      <c r="W24" s="19">
        <f>[20]Setembro!$C$26</f>
        <v>31.6</v>
      </c>
      <c r="X24" s="19">
        <f>[20]Setembro!$C$27</f>
        <v>35.799999999999997</v>
      </c>
      <c r="Y24" s="19">
        <f>[20]Setembro!$C$28</f>
        <v>35.4</v>
      </c>
      <c r="Z24" s="19">
        <f>[20]Setembro!$C$29</f>
        <v>24.9</v>
      </c>
      <c r="AA24" s="19">
        <f>[20]Setembro!$C$30</f>
        <v>33.5</v>
      </c>
      <c r="AB24" s="19">
        <f>[20]Setembro!$C$31</f>
        <v>29.6</v>
      </c>
      <c r="AC24" s="19">
        <f>[20]Setembro!$C$32</f>
        <v>31.4</v>
      </c>
      <c r="AD24" s="19">
        <f>[20]Setembro!$C$33</f>
        <v>36.700000000000003</v>
      </c>
      <c r="AE24" s="19">
        <f>[20]Setembro!$C$34</f>
        <v>29.4</v>
      </c>
      <c r="AF24" s="39">
        <f t="shared" si="5"/>
        <v>38.6</v>
      </c>
      <c r="AG24" s="42">
        <f t="shared" si="6"/>
        <v>33.38666666666667</v>
      </c>
    </row>
    <row r="25" spans="1:33" ht="17.100000000000001" customHeight="1" x14ac:dyDescent="0.2">
      <c r="A25" s="17" t="s">
        <v>15</v>
      </c>
      <c r="B25" s="19">
        <f>[21]Setembro!$C$5</f>
        <v>32.9</v>
      </c>
      <c r="C25" s="19">
        <f>[21]Setembro!$C$6</f>
        <v>31.9</v>
      </c>
      <c r="D25" s="19">
        <f>[21]Setembro!$C$7</f>
        <v>32.9</v>
      </c>
      <c r="E25" s="19">
        <f>[21]Setembro!$C$8</f>
        <v>30.9</v>
      </c>
      <c r="F25" s="19">
        <f>[21]Setembro!$C$9</f>
        <v>28.1</v>
      </c>
      <c r="G25" s="19">
        <f>[21]Setembro!$C$10</f>
        <v>33.6</v>
      </c>
      <c r="H25" s="19">
        <f>[21]Setembro!$C$11</f>
        <v>27.6</v>
      </c>
      <c r="I25" s="19">
        <f>[21]Setembro!$C$12</f>
        <v>28.4</v>
      </c>
      <c r="J25" s="19">
        <f>[21]Setembro!$C$13</f>
        <v>32.700000000000003</v>
      </c>
      <c r="K25" s="19">
        <f>[21]Setembro!$C$14</f>
        <v>32.700000000000003</v>
      </c>
      <c r="L25" s="19">
        <f>[21]Setembro!$C$15</f>
        <v>28.7</v>
      </c>
      <c r="M25" s="19">
        <f>[21]Setembro!$C$16</f>
        <v>33.4</v>
      </c>
      <c r="N25" s="19">
        <f>[21]Setembro!$C$17</f>
        <v>33.6</v>
      </c>
      <c r="O25" s="19">
        <f>[21]Setembro!$C$18</f>
        <v>33.799999999999997</v>
      </c>
      <c r="P25" s="19">
        <f>[21]Setembro!$C$19</f>
        <v>28.8</v>
      </c>
      <c r="Q25" s="19">
        <f>[21]Setembro!$C$20</f>
        <v>26.1</v>
      </c>
      <c r="R25" s="19">
        <f>[21]Setembro!$C$21</f>
        <v>32.4</v>
      </c>
      <c r="S25" s="19">
        <f>[21]Setembro!$C$22</f>
        <v>33.200000000000003</v>
      </c>
      <c r="T25" s="19">
        <f>[21]Setembro!$C$23</f>
        <v>28.9</v>
      </c>
      <c r="U25" s="19">
        <f>[21]Setembro!$C$24</f>
        <v>23.2</v>
      </c>
      <c r="V25" s="19">
        <f>[21]Setembro!$C$25</f>
        <v>25</v>
      </c>
      <c r="W25" s="19">
        <f>[21]Setembro!$C$26</f>
        <v>28.5</v>
      </c>
      <c r="X25" s="19">
        <f>[21]Setembro!$C$27</f>
        <v>32.299999999999997</v>
      </c>
      <c r="Y25" s="19">
        <f>[21]Setembro!$C$28</f>
        <v>26.6</v>
      </c>
      <c r="Z25" s="19">
        <f>[21]Setembro!$C$29</f>
        <v>29.1</v>
      </c>
      <c r="AA25" s="19">
        <f>[21]Setembro!$C$30</f>
        <v>30.2</v>
      </c>
      <c r="AB25" s="19">
        <f>[21]Setembro!$C$31</f>
        <v>25.1</v>
      </c>
      <c r="AC25" s="19">
        <f>[21]Setembro!$C$32</f>
        <v>30.7</v>
      </c>
      <c r="AD25" s="19">
        <f>[21]Setembro!$C$33</f>
        <v>32.1</v>
      </c>
      <c r="AE25" s="19">
        <f>[21]Setembro!$C$34</f>
        <v>32.799999999999997</v>
      </c>
      <c r="AF25" s="39">
        <f t="shared" si="5"/>
        <v>33.799999999999997</v>
      </c>
      <c r="AG25" s="42">
        <f t="shared" si="6"/>
        <v>30.206666666666671</v>
      </c>
    </row>
    <row r="26" spans="1:33" ht="17.100000000000001" customHeight="1" x14ac:dyDescent="0.2">
      <c r="A26" s="17" t="s">
        <v>16</v>
      </c>
      <c r="B26" s="19">
        <f>[22]Setembro!$C$5</f>
        <v>36.200000000000003</v>
      </c>
      <c r="C26" s="19">
        <f>[22]Setembro!$C$6</f>
        <v>34.6</v>
      </c>
      <c r="D26" s="19">
        <f>[22]Setembro!$C$7</f>
        <v>37.299999999999997</v>
      </c>
      <c r="E26" s="19">
        <f>[22]Setembro!$C$8</f>
        <v>35.200000000000003</v>
      </c>
      <c r="F26" s="19">
        <f>[22]Setembro!$C$9</f>
        <v>35</v>
      </c>
      <c r="G26" s="19">
        <f>[22]Setembro!$C$10</f>
        <v>35.700000000000003</v>
      </c>
      <c r="H26" s="19">
        <f>[22]Setembro!$C$11</f>
        <v>34.1</v>
      </c>
      <c r="I26" s="19">
        <f>[22]Setembro!$C$12</f>
        <v>34.299999999999997</v>
      </c>
      <c r="J26" s="19">
        <f>[22]Setembro!$C$13</f>
        <v>36.6</v>
      </c>
      <c r="K26" s="19">
        <f>[22]Setembro!$C$14</f>
        <v>37.1</v>
      </c>
      <c r="L26" s="19">
        <f>[22]Setembro!$C$15</f>
        <v>32.299999999999997</v>
      </c>
      <c r="M26" s="19">
        <f>[22]Setembro!$C$16</f>
        <v>28.7</v>
      </c>
      <c r="N26" s="19">
        <f>[22]Setembro!$C$17</f>
        <v>37.299999999999997</v>
      </c>
      <c r="O26" s="19">
        <f>[22]Setembro!$C$18</f>
        <v>34.4</v>
      </c>
      <c r="P26" s="19">
        <f>[22]Setembro!$C$19</f>
        <v>26.4</v>
      </c>
      <c r="Q26" s="19">
        <f>[22]Setembro!$C$20</f>
        <v>29</v>
      </c>
      <c r="R26" s="19">
        <f>[22]Setembro!$C$21</f>
        <v>34.1</v>
      </c>
      <c r="S26" s="19">
        <f>[22]Setembro!$C$22</f>
        <v>36.700000000000003</v>
      </c>
      <c r="T26" s="19">
        <f>[22]Setembro!$C$23</f>
        <v>35.6</v>
      </c>
      <c r="U26" s="19">
        <f>[22]Setembro!$C$24</f>
        <v>29.6</v>
      </c>
      <c r="V26" s="19">
        <f>[22]Setembro!$C$25</f>
        <v>29.8</v>
      </c>
      <c r="W26" s="19">
        <f>[22]Setembro!$C$26</f>
        <v>32.4</v>
      </c>
      <c r="X26" s="19">
        <f>[22]Setembro!$C$27</f>
        <v>36</v>
      </c>
      <c r="Y26" s="19">
        <f>[22]Setembro!$C$28</f>
        <v>37.9</v>
      </c>
      <c r="Z26" s="19">
        <f>[22]Setembro!$C$29</f>
        <v>34</v>
      </c>
      <c r="AA26" s="19">
        <f>[22]Setembro!$C$30</f>
        <v>35.4</v>
      </c>
      <c r="AB26" s="19">
        <f>[22]Setembro!$C$31</f>
        <v>30.5</v>
      </c>
      <c r="AC26" s="19">
        <f>[22]Setembro!$C$32</f>
        <v>34.9</v>
      </c>
      <c r="AD26" s="19">
        <f>[22]Setembro!$C$33</f>
        <v>35.6</v>
      </c>
      <c r="AE26" s="19">
        <f>[22]Setembro!$C$34</f>
        <v>37.9</v>
      </c>
      <c r="AF26" s="39">
        <f t="shared" si="5"/>
        <v>37.9</v>
      </c>
      <c r="AG26" s="42">
        <f t="shared" si="6"/>
        <v>34.153333333333336</v>
      </c>
    </row>
    <row r="27" spans="1:33" ht="17.100000000000001" customHeight="1" x14ac:dyDescent="0.2">
      <c r="A27" s="17" t="s">
        <v>17</v>
      </c>
      <c r="B27" s="19">
        <f>[23]Setembro!$C$5</f>
        <v>35.200000000000003</v>
      </c>
      <c r="C27" s="19">
        <f>[23]Setembro!$C$6</f>
        <v>36.5</v>
      </c>
      <c r="D27" s="19">
        <f>[23]Setembro!$C$7</f>
        <v>35</v>
      </c>
      <c r="E27" s="19">
        <f>[23]Setembro!$C$8</f>
        <v>32.1</v>
      </c>
      <c r="F27" s="19">
        <f>[23]Setembro!$C$9</f>
        <v>30.3</v>
      </c>
      <c r="G27" s="19">
        <f>[23]Setembro!$C$10</f>
        <v>35.4</v>
      </c>
      <c r="H27" s="19">
        <f>[23]Setembro!$C$11</f>
        <v>26.6</v>
      </c>
      <c r="I27" s="19">
        <f>[23]Setembro!$C$12</f>
        <v>31.9</v>
      </c>
      <c r="J27" s="19">
        <f>[23]Setembro!$C$13</f>
        <v>34.4</v>
      </c>
      <c r="K27" s="19">
        <f>[23]Setembro!$C$14</f>
        <v>35.5</v>
      </c>
      <c r="L27" s="19">
        <f>[23]Setembro!$C$15</f>
        <v>36.200000000000003</v>
      </c>
      <c r="M27" s="19">
        <f>[23]Setembro!$C$16</f>
        <v>36.1</v>
      </c>
      <c r="N27" s="19">
        <f>[23]Setembro!$C$17</f>
        <v>35.6</v>
      </c>
      <c r="O27" s="19">
        <f>[23]Setembro!$C$18</f>
        <v>37</v>
      </c>
      <c r="P27" s="19">
        <f>[23]Setembro!$C$19</f>
        <v>28.5</v>
      </c>
      <c r="Q27" s="19">
        <f>[23]Setembro!$C$20</f>
        <v>28.8</v>
      </c>
      <c r="R27" s="19">
        <f>[23]Setembro!$C$21</f>
        <v>35</v>
      </c>
      <c r="S27" s="19">
        <f>[23]Setembro!$C$22</f>
        <v>37.200000000000003</v>
      </c>
      <c r="T27" s="19">
        <f>[23]Setembro!$C$23</f>
        <v>30.3</v>
      </c>
      <c r="U27" s="19">
        <f>[23]Setembro!$C$24</f>
        <v>25</v>
      </c>
      <c r="V27" s="19">
        <f>[23]Setembro!$C$25</f>
        <v>27.7</v>
      </c>
      <c r="W27" s="19">
        <f>[23]Setembro!$C$26</f>
        <v>31.1</v>
      </c>
      <c r="X27" s="19">
        <f>[23]Setembro!$C$27</f>
        <v>35.299999999999997</v>
      </c>
      <c r="Y27" s="19">
        <f>[23]Setembro!$C$28</f>
        <v>28.1</v>
      </c>
      <c r="Z27" s="19">
        <f>[23]Setembro!$C$29</f>
        <v>32.1</v>
      </c>
      <c r="AA27" s="19">
        <f>[23]Setembro!$C$30</f>
        <v>34.200000000000003</v>
      </c>
      <c r="AB27" s="19">
        <f>[23]Setembro!$C$31</f>
        <v>21.4</v>
      </c>
      <c r="AC27" s="19">
        <f>[23]Setembro!$C$32</f>
        <v>32.9</v>
      </c>
      <c r="AD27" s="19">
        <f>[23]Setembro!$C$33</f>
        <v>35.5</v>
      </c>
      <c r="AE27" s="19">
        <f>[23]Setembro!$C$34</f>
        <v>36</v>
      </c>
      <c r="AF27" s="39">
        <f>MAX(B27:AE27)</f>
        <v>37.200000000000003</v>
      </c>
      <c r="AG27" s="42">
        <f>AVERAGE(B27:AE27)</f>
        <v>32.56333333333334</v>
      </c>
    </row>
    <row r="28" spans="1:33" ht="17.100000000000001" customHeight="1" x14ac:dyDescent="0.2">
      <c r="A28" s="17" t="s">
        <v>18</v>
      </c>
      <c r="B28" s="19">
        <f>[24]Setembro!$C$5</f>
        <v>30.8</v>
      </c>
      <c r="C28" s="19">
        <f>[24]Setembro!$C$6</f>
        <v>31.4</v>
      </c>
      <c r="D28" s="19">
        <f>[24]Setembro!$C$7</f>
        <v>30.2</v>
      </c>
      <c r="E28" s="19">
        <f>[24]Setembro!$C$8</f>
        <v>30.2</v>
      </c>
      <c r="F28" s="19">
        <f>[24]Setembro!$C$9</f>
        <v>30.5</v>
      </c>
      <c r="G28" s="19">
        <f>[24]Setembro!$C$10</f>
        <v>31.6</v>
      </c>
      <c r="H28" s="19">
        <f>[24]Setembro!$C$11</f>
        <v>30.3</v>
      </c>
      <c r="I28" s="19">
        <f>[24]Setembro!$C$12</f>
        <v>30.8</v>
      </c>
      <c r="J28" s="19">
        <f>[24]Setembro!$C$13</f>
        <v>31</v>
      </c>
      <c r="K28" s="19">
        <f>[24]Setembro!$C$14</f>
        <v>31.5</v>
      </c>
      <c r="L28" s="19">
        <f>[24]Setembro!$C$15</f>
        <v>31.6</v>
      </c>
      <c r="M28" s="19">
        <f>[24]Setembro!$C$16</f>
        <v>31.6</v>
      </c>
      <c r="N28" s="19">
        <f>[24]Setembro!$C$17</f>
        <v>31.6</v>
      </c>
      <c r="O28" s="19">
        <f>[24]Setembro!$C$18</f>
        <v>32.299999999999997</v>
      </c>
      <c r="P28" s="19">
        <f>[24]Setembro!$C$19</f>
        <v>30.3</v>
      </c>
      <c r="Q28" s="19">
        <f>[24]Setembro!$C$20</f>
        <v>30.9</v>
      </c>
      <c r="R28" s="19">
        <f>[24]Setembro!$C$21</f>
        <v>31.9</v>
      </c>
      <c r="S28" s="19">
        <f>[24]Setembro!$C$22</f>
        <v>32.5</v>
      </c>
      <c r="T28" s="19">
        <f>[24]Setembro!$C$23</f>
        <v>31</v>
      </c>
      <c r="U28" s="19">
        <f>[24]Setembro!$C$24</f>
        <v>29.1</v>
      </c>
      <c r="V28" s="19">
        <f>[24]Setembro!$C$25</f>
        <v>29.3</v>
      </c>
      <c r="W28" s="19">
        <f>[24]Setembro!$C$26</f>
        <v>30.6</v>
      </c>
      <c r="X28" s="19">
        <f>[24]Setembro!$C$27</f>
        <v>31.8</v>
      </c>
      <c r="Y28" s="19">
        <f>[24]Setembro!$C$28</f>
        <v>30.7</v>
      </c>
      <c r="Z28" s="19">
        <f>[24]Setembro!$C$29</f>
        <v>30</v>
      </c>
      <c r="AA28" s="19">
        <f>[24]Setembro!$C$30</f>
        <v>31.1</v>
      </c>
      <c r="AB28" s="19">
        <f>[24]Setembro!$C$31</f>
        <v>30.4</v>
      </c>
      <c r="AC28" s="19">
        <f>[24]Setembro!$C$32</f>
        <v>31.3</v>
      </c>
      <c r="AD28" s="19">
        <f>[24]Setembro!$C$33</f>
        <v>32.200000000000003</v>
      </c>
      <c r="AE28" s="19">
        <f>[24]Setembro!$C$34</f>
        <v>32</v>
      </c>
      <c r="AF28" s="39">
        <f t="shared" si="5"/>
        <v>32.5</v>
      </c>
      <c r="AG28" s="42">
        <f t="shared" si="6"/>
        <v>31.016666666666669</v>
      </c>
    </row>
    <row r="29" spans="1:33" ht="17.100000000000001" customHeight="1" x14ac:dyDescent="0.2">
      <c r="A29" s="17" t="s">
        <v>19</v>
      </c>
      <c r="B29" s="19">
        <f>[25]Setembro!$C$5</f>
        <v>32.700000000000003</v>
      </c>
      <c r="C29" s="19">
        <f>[25]Setembro!$C$6</f>
        <v>34.9</v>
      </c>
      <c r="D29" s="19">
        <f>[25]Setembro!$C$7</f>
        <v>34.6</v>
      </c>
      <c r="E29" s="19">
        <f>[25]Setembro!$C$8</f>
        <v>28.1</v>
      </c>
      <c r="F29" s="19">
        <f>[25]Setembro!$C$9</f>
        <v>28.4</v>
      </c>
      <c r="G29" s="19">
        <f>[25]Setembro!$C$10</f>
        <v>33.200000000000003</v>
      </c>
      <c r="H29" s="19">
        <f>[25]Setembro!$C$11</f>
        <v>28.1</v>
      </c>
      <c r="I29" s="19">
        <f>[25]Setembro!$C$12</f>
        <v>29.2</v>
      </c>
      <c r="J29" s="19">
        <f>[25]Setembro!$C$13</f>
        <v>33</v>
      </c>
      <c r="K29" s="19">
        <f>[25]Setembro!$C$14</f>
        <v>34.799999999999997</v>
      </c>
      <c r="L29" s="19">
        <f>[25]Setembro!$C$15</f>
        <v>27.9</v>
      </c>
      <c r="M29" s="19">
        <f>[25]Setembro!$C$16</f>
        <v>31.2</v>
      </c>
      <c r="N29" s="19">
        <f>[25]Setembro!$C$17</f>
        <v>34.1</v>
      </c>
      <c r="O29" s="19">
        <f>[25]Setembro!$C$18</f>
        <v>34.4</v>
      </c>
      <c r="P29" s="19">
        <f>[25]Setembro!$C$19</f>
        <v>23.9</v>
      </c>
      <c r="Q29" s="19">
        <f>[25]Setembro!$C$20</f>
        <v>25.7</v>
      </c>
      <c r="R29" s="19">
        <f>[25]Setembro!$C$21</f>
        <v>30.8</v>
      </c>
      <c r="S29" s="19">
        <f>[25]Setembro!$C$22</f>
        <v>32</v>
      </c>
      <c r="T29" s="19">
        <f>[25]Setembro!$C$23</f>
        <v>20</v>
      </c>
      <c r="U29" s="19">
        <f>[25]Setembro!$C$24</f>
        <v>26.4</v>
      </c>
      <c r="V29" s="19">
        <f>[25]Setembro!$C$25</f>
        <v>25.5</v>
      </c>
      <c r="W29" s="19">
        <f>[25]Setembro!$C$26</f>
        <v>28.6</v>
      </c>
      <c r="X29" s="19">
        <f>[25]Setembro!$C$27</f>
        <v>31.1</v>
      </c>
      <c r="Y29" s="19">
        <f>[25]Setembro!$C$28</f>
        <v>26.7</v>
      </c>
      <c r="Z29" s="19">
        <f>[25]Setembro!$C$29</f>
        <v>28.1</v>
      </c>
      <c r="AA29" s="19">
        <f>[25]Setembro!$C$30</f>
        <v>22.4</v>
      </c>
      <c r="AB29" s="19">
        <f>[25]Setembro!$C$31</f>
        <v>23.5</v>
      </c>
      <c r="AC29" s="19">
        <f>[25]Setembro!$C$32</f>
        <v>30.2</v>
      </c>
      <c r="AD29" s="19">
        <f>[25]Setembro!$C$33</f>
        <v>33.799999999999997</v>
      </c>
      <c r="AE29" s="19">
        <f>[25]Setembro!$C$34</f>
        <v>34.200000000000003</v>
      </c>
      <c r="AF29" s="39">
        <f t="shared" si="5"/>
        <v>34.9</v>
      </c>
      <c r="AG29" s="42">
        <f t="shared" si="6"/>
        <v>29.583333333333332</v>
      </c>
    </row>
    <row r="30" spans="1:33" ht="17.100000000000001" customHeight="1" x14ac:dyDescent="0.2">
      <c r="A30" s="17" t="s">
        <v>31</v>
      </c>
      <c r="B30" s="19">
        <f>[26]Setembro!$C$5</f>
        <v>34.200000000000003</v>
      </c>
      <c r="C30" s="19">
        <f>[26]Setembro!$C$6</f>
        <v>34.5</v>
      </c>
      <c r="D30" s="19">
        <f>[26]Setembro!$C$7</f>
        <v>36.1</v>
      </c>
      <c r="E30" s="19">
        <f>[26]Setembro!$C$8</f>
        <v>32.4</v>
      </c>
      <c r="F30" s="19">
        <f>[26]Setembro!$C$9</f>
        <v>31.1</v>
      </c>
      <c r="G30" s="19">
        <f>[26]Setembro!$C$10</f>
        <v>34.799999999999997</v>
      </c>
      <c r="H30" s="19">
        <f>[26]Setembro!$C$11</f>
        <v>28.5</v>
      </c>
      <c r="I30" s="19">
        <f>[26]Setembro!$C$12</f>
        <v>32.299999999999997</v>
      </c>
      <c r="J30" s="19">
        <f>[26]Setembro!$C$13</f>
        <v>34.4</v>
      </c>
      <c r="K30" s="19">
        <f>[26]Setembro!$C$14</f>
        <v>34.4</v>
      </c>
      <c r="L30" s="19">
        <f>[26]Setembro!$C$15</f>
        <v>34.799999999999997</v>
      </c>
      <c r="M30" s="19">
        <f>[26]Setembro!$C$16</f>
        <v>36.4</v>
      </c>
      <c r="N30" s="19">
        <f>[26]Setembro!$C$17</f>
        <v>35.799999999999997</v>
      </c>
      <c r="O30" s="19">
        <f>[26]Setembro!$C$18</f>
        <v>37</v>
      </c>
      <c r="P30" s="19">
        <f>[26]Setembro!$C$19</f>
        <v>29.3</v>
      </c>
      <c r="Q30" s="19">
        <f>[26]Setembro!$C$20</f>
        <v>29.1</v>
      </c>
      <c r="R30" s="19">
        <f>[26]Setembro!$C$21</f>
        <v>34.5</v>
      </c>
      <c r="S30" s="19">
        <f>[26]Setembro!$C$22</f>
        <v>36.5</v>
      </c>
      <c r="T30" s="19">
        <f>[26]Setembro!$C$23</f>
        <v>35.5</v>
      </c>
      <c r="U30" s="19">
        <f>[26]Setembro!$C$24</f>
        <v>24.7</v>
      </c>
      <c r="V30" s="19">
        <f>[26]Setembro!$C$25</f>
        <v>27.5</v>
      </c>
      <c r="W30" s="19">
        <f>[26]Setembro!$C$26</f>
        <v>31.3</v>
      </c>
      <c r="X30" s="19">
        <f>[26]Setembro!$C$27</f>
        <v>34.4</v>
      </c>
      <c r="Y30" s="19">
        <f>[26]Setembro!$C$28</f>
        <v>30.5</v>
      </c>
      <c r="Z30" s="19">
        <f>[26]Setembro!$C$29</f>
        <v>31.2</v>
      </c>
      <c r="AA30" s="19">
        <f>[26]Setembro!$C$30</f>
        <v>33.200000000000003</v>
      </c>
      <c r="AB30" s="19">
        <f>[26]Setembro!$C$31</f>
        <v>23.4</v>
      </c>
      <c r="AC30" s="19">
        <f>[26]Setembro!$C$32</f>
        <v>31.9</v>
      </c>
      <c r="AD30" s="19">
        <f>[26]Setembro!$C$33</f>
        <v>34.1</v>
      </c>
      <c r="AE30" s="19">
        <f>[26]Setembro!$C$34</f>
        <v>35</v>
      </c>
      <c r="AF30" s="39">
        <f t="shared" si="5"/>
        <v>37</v>
      </c>
      <c r="AG30" s="42">
        <f t="shared" si="6"/>
        <v>32.626666666666672</v>
      </c>
    </row>
    <row r="31" spans="1:33" ht="17.100000000000001" customHeight="1" x14ac:dyDescent="0.2">
      <c r="A31" s="17" t="s">
        <v>51</v>
      </c>
      <c r="B31" s="19">
        <f>[27]Setembro!$C$5</f>
        <v>33.799999999999997</v>
      </c>
      <c r="C31" s="19">
        <f>[27]Setembro!$C$6</f>
        <v>34.4</v>
      </c>
      <c r="D31" s="19">
        <f>[27]Setembro!$C$7</f>
        <v>35.5</v>
      </c>
      <c r="E31" s="19">
        <f>[27]Setembro!$C$8</f>
        <v>28.4</v>
      </c>
      <c r="F31" s="19">
        <f>[27]Setembro!$C$9</f>
        <v>34.4</v>
      </c>
      <c r="G31" s="19">
        <f>[27]Setembro!$C$10</f>
        <v>34.5</v>
      </c>
      <c r="H31" s="19">
        <f>[27]Setembro!$C$11</f>
        <v>34.200000000000003</v>
      </c>
      <c r="I31" s="19">
        <f>[27]Setembro!$C$12</f>
        <v>33.4</v>
      </c>
      <c r="J31" s="19">
        <f>[27]Setembro!$C$13</f>
        <v>34</v>
      </c>
      <c r="K31" s="19">
        <f>[27]Setembro!$C$14</f>
        <v>35.200000000000003</v>
      </c>
      <c r="L31" s="19">
        <f>[27]Setembro!$C$15</f>
        <v>36.200000000000003</v>
      </c>
      <c r="M31" s="19">
        <f>[27]Setembro!$C$16</f>
        <v>36.9</v>
      </c>
      <c r="N31" s="19">
        <f>[27]Setembro!$C$17</f>
        <v>36.4</v>
      </c>
      <c r="O31" s="19">
        <f>[27]Setembro!$C$18</f>
        <v>37</v>
      </c>
      <c r="P31" s="19">
        <f>[27]Setembro!$C$19</f>
        <v>31.8</v>
      </c>
      <c r="Q31" s="19">
        <f>[27]Setembro!$C$20</f>
        <v>32.799999999999997</v>
      </c>
      <c r="R31" s="19">
        <f>[27]Setembro!$C$21</f>
        <v>35.200000000000003</v>
      </c>
      <c r="S31" s="19">
        <f>[27]Setembro!$C$22</f>
        <v>36.5</v>
      </c>
      <c r="T31" s="19">
        <f>[27]Setembro!$C$23</f>
        <v>32.700000000000003</v>
      </c>
      <c r="U31" s="19">
        <f>[27]Setembro!$C$24</f>
        <v>31</v>
      </c>
      <c r="V31" s="19">
        <f>[27]Setembro!$C$25</f>
        <v>28.4</v>
      </c>
      <c r="W31" s="19">
        <f>[27]Setembro!$C$26</f>
        <v>33.4</v>
      </c>
      <c r="X31" s="19">
        <f>[27]Setembro!$C$27</f>
        <v>35.6</v>
      </c>
      <c r="Y31" s="19">
        <f>[27]Setembro!$C$28</f>
        <v>30.1</v>
      </c>
      <c r="Z31" s="19">
        <f>[27]Setembro!$C$29</f>
        <v>31.2</v>
      </c>
      <c r="AA31" s="19">
        <f>[27]Setembro!$C$30</f>
        <v>34.6</v>
      </c>
      <c r="AB31" s="19">
        <f>[27]Setembro!$C$31</f>
        <v>34.5</v>
      </c>
      <c r="AC31" s="19">
        <f>[27]Setembro!$C$32</f>
        <v>34.1</v>
      </c>
      <c r="AD31" s="19">
        <f>[27]Setembro!$C$33</f>
        <v>35.4</v>
      </c>
      <c r="AE31" s="19">
        <f>[27]Setembro!$C$34</f>
        <v>35.5</v>
      </c>
      <c r="AF31" s="39">
        <f>MAX(B31:AE31)</f>
        <v>37</v>
      </c>
      <c r="AG31" s="42">
        <f>AVERAGE(B31:AE31)</f>
        <v>33.903333333333336</v>
      </c>
    </row>
    <row r="32" spans="1:33" ht="17.100000000000001" customHeight="1" x14ac:dyDescent="0.2">
      <c r="A32" s="17" t="s">
        <v>20</v>
      </c>
      <c r="B32" s="19">
        <f>[28]Setembro!$C$5</f>
        <v>33.5</v>
      </c>
      <c r="C32" s="19">
        <f>[28]Setembro!$C$6</f>
        <v>37.9</v>
      </c>
      <c r="D32" s="19">
        <f>[28]Setembro!$C$7</f>
        <v>32.6</v>
      </c>
      <c r="E32" s="19">
        <f>[28]Setembro!$C$8</f>
        <v>33.299999999999997</v>
      </c>
      <c r="F32" s="19">
        <f>[28]Setembro!$C$9</f>
        <v>32.4</v>
      </c>
      <c r="G32" s="19">
        <f>[28]Setembro!$C$10</f>
        <v>35</v>
      </c>
      <c r="H32" s="19">
        <f>[28]Setembro!$C$11</f>
        <v>29.8</v>
      </c>
      <c r="I32" s="19">
        <f>[28]Setembro!$C$12</f>
        <v>33.5</v>
      </c>
      <c r="J32" s="19">
        <f>[28]Setembro!$C$13</f>
        <v>34.1</v>
      </c>
      <c r="K32" s="19">
        <f>[28]Setembro!$C$14</f>
        <v>37.4</v>
      </c>
      <c r="L32" s="19">
        <f>[28]Setembro!$C$15</f>
        <v>38</v>
      </c>
      <c r="M32" s="19">
        <f>[28]Setembro!$C$16</f>
        <v>37.5</v>
      </c>
      <c r="N32" s="19">
        <f>[28]Setembro!$C$17</f>
        <v>35.799999999999997</v>
      </c>
      <c r="O32" s="19">
        <f>[28]Setembro!$C$18</f>
        <v>38.4</v>
      </c>
      <c r="P32" s="19">
        <f>[28]Setembro!$C$19</f>
        <v>29.7</v>
      </c>
      <c r="Q32" s="19">
        <f>[28]Setembro!$C$20</f>
        <v>32.799999999999997</v>
      </c>
      <c r="R32" s="19">
        <f>[28]Setembro!$C$21</f>
        <v>37.4</v>
      </c>
      <c r="S32" s="19">
        <f>[28]Setembro!$C$22</f>
        <v>37.799999999999997</v>
      </c>
      <c r="T32" s="19">
        <f>[28]Setembro!$C$23</f>
        <v>37</v>
      </c>
      <c r="U32" s="19">
        <f>[28]Setembro!$C$24</f>
        <v>22.9</v>
      </c>
      <c r="V32" s="19">
        <f>[28]Setembro!$C$25</f>
        <v>30.5</v>
      </c>
      <c r="W32" s="19">
        <f>[28]Setembro!$C$26</f>
        <v>33.200000000000003</v>
      </c>
      <c r="X32" s="19">
        <f>[28]Setembro!$C$27</f>
        <v>35.9</v>
      </c>
      <c r="Y32" s="19">
        <f>[28]Setembro!$C$28</f>
        <v>35.6</v>
      </c>
      <c r="Z32" s="19">
        <f>[28]Setembro!$C$29</f>
        <v>30.1</v>
      </c>
      <c r="AA32" s="19">
        <f>[28]Setembro!$C$30</f>
        <v>35.200000000000003</v>
      </c>
      <c r="AB32" s="19">
        <f>[28]Setembro!$C$31</f>
        <v>21.6</v>
      </c>
      <c r="AC32" s="19">
        <f>[28]Setembro!$C$32</f>
        <v>30.7</v>
      </c>
      <c r="AD32" s="19">
        <f>[28]Setembro!$C$33</f>
        <v>37.9</v>
      </c>
      <c r="AE32" s="19">
        <f>[28]Setembro!$C$34</f>
        <v>32.4</v>
      </c>
      <c r="AF32" s="39">
        <f>MAX(B32:AE32)</f>
        <v>38.4</v>
      </c>
      <c r="AG32" s="42">
        <f>AVERAGE(B32:AE32)</f>
        <v>33.663333333333334</v>
      </c>
    </row>
    <row r="33" spans="1:35" s="5" customFormat="1" ht="17.100000000000001" customHeight="1" x14ac:dyDescent="0.2">
      <c r="A33" s="32" t="s">
        <v>33</v>
      </c>
      <c r="B33" s="33">
        <f>MAX(B5:B32)</f>
        <v>36.6</v>
      </c>
      <c r="C33" s="33">
        <f t="shared" ref="C33:AF33" si="7">MAX(C5:C32)</f>
        <v>38.299999999999997</v>
      </c>
      <c r="D33" s="33">
        <f t="shared" si="7"/>
        <v>37.700000000000003</v>
      </c>
      <c r="E33" s="33">
        <f t="shared" si="7"/>
        <v>35.700000000000003</v>
      </c>
      <c r="F33" s="33">
        <f t="shared" si="7"/>
        <v>35.700000000000003</v>
      </c>
      <c r="G33" s="33">
        <f t="shared" si="7"/>
        <v>37</v>
      </c>
      <c r="H33" s="33">
        <f t="shared" si="7"/>
        <v>35.4</v>
      </c>
      <c r="I33" s="33">
        <f t="shared" si="7"/>
        <v>35.4</v>
      </c>
      <c r="J33" s="33">
        <f t="shared" si="7"/>
        <v>36.700000000000003</v>
      </c>
      <c r="K33" s="33">
        <f t="shared" si="7"/>
        <v>37.700000000000003</v>
      </c>
      <c r="L33" s="33">
        <f t="shared" si="7"/>
        <v>38.1</v>
      </c>
      <c r="M33" s="33">
        <f t="shared" si="7"/>
        <v>38.6</v>
      </c>
      <c r="N33" s="33">
        <f t="shared" si="7"/>
        <v>38.799999999999997</v>
      </c>
      <c r="O33" s="33">
        <f t="shared" si="7"/>
        <v>39.4</v>
      </c>
      <c r="P33" s="33">
        <f t="shared" si="7"/>
        <v>34</v>
      </c>
      <c r="Q33" s="33">
        <f t="shared" si="7"/>
        <v>34.1</v>
      </c>
      <c r="R33" s="33">
        <f t="shared" si="7"/>
        <v>37.4</v>
      </c>
      <c r="S33" s="33">
        <f t="shared" si="7"/>
        <v>39.1</v>
      </c>
      <c r="T33" s="33">
        <f t="shared" si="7"/>
        <v>38.1</v>
      </c>
      <c r="U33" s="33">
        <f t="shared" si="7"/>
        <v>32.6</v>
      </c>
      <c r="V33" s="33">
        <f t="shared" si="7"/>
        <v>31.4</v>
      </c>
      <c r="W33" s="33">
        <f t="shared" si="7"/>
        <v>33.799999999999997</v>
      </c>
      <c r="X33" s="33">
        <f t="shared" si="7"/>
        <v>37.1</v>
      </c>
      <c r="Y33" s="33">
        <f t="shared" si="7"/>
        <v>37.9</v>
      </c>
      <c r="Z33" s="33">
        <f t="shared" si="7"/>
        <v>34.5</v>
      </c>
      <c r="AA33" s="33">
        <f t="shared" si="7"/>
        <v>37</v>
      </c>
      <c r="AB33" s="33">
        <f t="shared" si="7"/>
        <v>36</v>
      </c>
      <c r="AC33" s="33">
        <f t="shared" si="7"/>
        <v>36.6</v>
      </c>
      <c r="AD33" s="33">
        <f t="shared" si="7"/>
        <v>37.9</v>
      </c>
      <c r="AE33" s="33">
        <f t="shared" si="7"/>
        <v>38.200000000000003</v>
      </c>
      <c r="AF33" s="39">
        <f t="shared" si="7"/>
        <v>39.4</v>
      </c>
      <c r="AG33" s="42">
        <f>AVERAGE(AG5:AG32)</f>
        <v>32.654938271604934</v>
      </c>
    </row>
    <row r="34" spans="1:35" x14ac:dyDescent="0.2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11"/>
      <c r="AG34" s="14"/>
    </row>
    <row r="35" spans="1:35" x14ac:dyDescent="0.2">
      <c r="A35" s="82"/>
      <c r="B35" s="82"/>
      <c r="C35" s="83"/>
      <c r="D35" s="83" t="s">
        <v>138</v>
      </c>
      <c r="E35" s="83"/>
      <c r="F35" s="83"/>
      <c r="G35" s="83"/>
      <c r="M35" s="2" t="s">
        <v>52</v>
      </c>
      <c r="V35" s="2" t="s">
        <v>135</v>
      </c>
      <c r="AD35" s="9"/>
      <c r="AF35" s="2"/>
      <c r="AG35" s="9"/>
      <c r="AH35" s="2"/>
    </row>
    <row r="36" spans="1:35" x14ac:dyDescent="0.2">
      <c r="J36" s="20"/>
      <c r="K36" s="20"/>
      <c r="L36" s="20"/>
      <c r="M36" s="20" t="s">
        <v>53</v>
      </c>
      <c r="N36" s="20"/>
      <c r="O36" s="20"/>
      <c r="P36" s="20"/>
      <c r="V36" s="20" t="s">
        <v>136</v>
      </c>
      <c r="W36" s="20"/>
      <c r="AD36" s="9"/>
      <c r="AE36" s="1"/>
      <c r="AF36"/>
      <c r="AG36" s="2"/>
      <c r="AH36" s="2"/>
      <c r="AI36" s="2"/>
    </row>
    <row r="37" spans="1:35" x14ac:dyDescent="0.2">
      <c r="Q37" s="31"/>
      <c r="R37" s="31"/>
      <c r="S37" s="31"/>
      <c r="AG37" s="1"/>
      <c r="AH37" s="15"/>
    </row>
    <row r="39" spans="1:35" x14ac:dyDescent="0.2">
      <c r="D39" s="2" t="s">
        <v>54</v>
      </c>
      <c r="M39" s="2" t="s">
        <v>54</v>
      </c>
    </row>
    <row r="40" spans="1:35" x14ac:dyDescent="0.2">
      <c r="E40" s="2" t="s">
        <v>54</v>
      </c>
      <c r="AA40" s="2" t="s">
        <v>54</v>
      </c>
    </row>
    <row r="41" spans="1:35" x14ac:dyDescent="0.2">
      <c r="T41" s="2" t="s">
        <v>54</v>
      </c>
    </row>
  </sheetData>
  <mergeCells count="33">
    <mergeCell ref="A1:AG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V3:V4"/>
    <mergeCell ref="B2:AG2"/>
    <mergeCell ref="U3:U4"/>
    <mergeCell ref="N3:N4"/>
    <mergeCell ref="AE3:AE4"/>
    <mergeCell ref="M3:M4"/>
    <mergeCell ref="T3:T4"/>
    <mergeCell ref="L3:L4"/>
    <mergeCell ref="J3:J4"/>
    <mergeCell ref="S3:S4"/>
    <mergeCell ref="A2:A4"/>
    <mergeCell ref="B3:B4"/>
    <mergeCell ref="F3:F4"/>
    <mergeCell ref="E3:E4"/>
    <mergeCell ref="O3:O4"/>
    <mergeCell ref="H3:H4"/>
    <mergeCell ref="K3:K4"/>
    <mergeCell ref="C3:C4"/>
    <mergeCell ref="D3:D4"/>
    <mergeCell ref="G3:G4"/>
    <mergeCell ref="I3:I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3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zoomScale="90" zoomScaleNormal="90" workbookViewId="0">
      <selection activeCell="T42" sqref="T42"/>
    </sheetView>
  </sheetViews>
  <sheetFormatPr defaultRowHeight="12.75" x14ac:dyDescent="0.2"/>
  <cols>
    <col min="1" max="1" width="19.140625" style="2" customWidth="1"/>
    <col min="2" max="30" width="5.42578125" style="2" bestFit="1" customWidth="1"/>
    <col min="31" max="31" width="5.5703125" style="2" customWidth="1"/>
    <col min="32" max="32" width="7" style="9" bestFit="1" customWidth="1"/>
    <col min="33" max="33" width="7.28515625" style="1" bestFit="1" customWidth="1"/>
  </cols>
  <sheetData>
    <row r="1" spans="1:33" ht="20.100000000000001" customHeight="1" x14ac:dyDescent="0.2">
      <c r="A1" s="92" t="s">
        <v>24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3" s="4" customFormat="1" ht="20.100000000000001" customHeight="1" x14ac:dyDescent="0.2">
      <c r="A2" s="90" t="s">
        <v>21</v>
      </c>
      <c r="B2" s="88" t="s">
        <v>137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</row>
    <row r="3" spans="1:33" s="5" customFormat="1" ht="20.100000000000001" customHeight="1" x14ac:dyDescent="0.2">
      <c r="A3" s="90"/>
      <c r="B3" s="91">
        <v>1</v>
      </c>
      <c r="C3" s="91">
        <f>SUM(B3+1)</f>
        <v>2</v>
      </c>
      <c r="D3" s="91">
        <f t="shared" ref="D3:AD3" si="0">SUM(C3+1)</f>
        <v>3</v>
      </c>
      <c r="E3" s="91">
        <f t="shared" si="0"/>
        <v>4</v>
      </c>
      <c r="F3" s="91">
        <f t="shared" si="0"/>
        <v>5</v>
      </c>
      <c r="G3" s="91">
        <f t="shared" si="0"/>
        <v>6</v>
      </c>
      <c r="H3" s="91">
        <f t="shared" si="0"/>
        <v>7</v>
      </c>
      <c r="I3" s="91">
        <f t="shared" si="0"/>
        <v>8</v>
      </c>
      <c r="J3" s="91">
        <f t="shared" si="0"/>
        <v>9</v>
      </c>
      <c r="K3" s="91">
        <f t="shared" si="0"/>
        <v>10</v>
      </c>
      <c r="L3" s="91">
        <f t="shared" si="0"/>
        <v>11</v>
      </c>
      <c r="M3" s="91">
        <f t="shared" si="0"/>
        <v>12</v>
      </c>
      <c r="N3" s="91">
        <f t="shared" si="0"/>
        <v>13</v>
      </c>
      <c r="O3" s="91">
        <f t="shared" si="0"/>
        <v>14</v>
      </c>
      <c r="P3" s="91">
        <f t="shared" si="0"/>
        <v>15</v>
      </c>
      <c r="Q3" s="91">
        <f t="shared" si="0"/>
        <v>16</v>
      </c>
      <c r="R3" s="91">
        <f t="shared" si="0"/>
        <v>17</v>
      </c>
      <c r="S3" s="91">
        <f t="shared" si="0"/>
        <v>18</v>
      </c>
      <c r="T3" s="91">
        <f t="shared" si="0"/>
        <v>19</v>
      </c>
      <c r="U3" s="91">
        <f t="shared" si="0"/>
        <v>20</v>
      </c>
      <c r="V3" s="91">
        <f t="shared" si="0"/>
        <v>21</v>
      </c>
      <c r="W3" s="91">
        <f t="shared" si="0"/>
        <v>22</v>
      </c>
      <c r="X3" s="91">
        <f t="shared" si="0"/>
        <v>23</v>
      </c>
      <c r="Y3" s="91">
        <f t="shared" si="0"/>
        <v>24</v>
      </c>
      <c r="Z3" s="91">
        <f t="shared" si="0"/>
        <v>25</v>
      </c>
      <c r="AA3" s="91">
        <f t="shared" si="0"/>
        <v>26</v>
      </c>
      <c r="AB3" s="91">
        <f t="shared" si="0"/>
        <v>27</v>
      </c>
      <c r="AC3" s="91">
        <f t="shared" si="0"/>
        <v>28</v>
      </c>
      <c r="AD3" s="91">
        <f t="shared" si="0"/>
        <v>29</v>
      </c>
      <c r="AE3" s="91">
        <v>30</v>
      </c>
      <c r="AF3" s="37" t="s">
        <v>42</v>
      </c>
      <c r="AG3" s="40" t="s">
        <v>40</v>
      </c>
    </row>
    <row r="4" spans="1:33" s="5" customFormat="1" ht="20.100000000000001" customHeight="1" x14ac:dyDescent="0.2">
      <c r="A4" s="90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37" t="s">
        <v>39</v>
      </c>
      <c r="AG4" s="40" t="s">
        <v>39</v>
      </c>
    </row>
    <row r="5" spans="1:33" s="5" customFormat="1" ht="20.100000000000001" customHeight="1" x14ac:dyDescent="0.2">
      <c r="A5" s="17" t="s">
        <v>47</v>
      </c>
      <c r="B5" s="18">
        <f>[1]Setembro!$D$5</f>
        <v>18.7</v>
      </c>
      <c r="C5" s="18">
        <f>[1]Setembro!$D$6</f>
        <v>19</v>
      </c>
      <c r="D5" s="18">
        <f>[1]Setembro!$D$7</f>
        <v>20</v>
      </c>
      <c r="E5" s="18">
        <f>[1]Setembro!$D$8</f>
        <v>19.600000000000001</v>
      </c>
      <c r="F5" s="18">
        <f>[1]Setembro!$D$9</f>
        <v>17</v>
      </c>
      <c r="G5" s="18">
        <f>[1]Setembro!$D$10</f>
        <v>16.5</v>
      </c>
      <c r="H5" s="18">
        <f>[1]Setembro!$D$11</f>
        <v>19</v>
      </c>
      <c r="I5" s="18">
        <f>[1]Setembro!$D$12</f>
        <v>17.3</v>
      </c>
      <c r="J5" s="18">
        <f>[1]Setembro!$D$13</f>
        <v>16.3</v>
      </c>
      <c r="K5" s="18">
        <f>[1]Setembro!$D$14</f>
        <v>15.1</v>
      </c>
      <c r="L5" s="18">
        <f>[1]Setembro!$D$15</f>
        <v>17</v>
      </c>
      <c r="M5" s="18">
        <f>[1]Setembro!$D$16</f>
        <v>17.2</v>
      </c>
      <c r="N5" s="18">
        <f>[1]Setembro!$D$17</f>
        <v>16.399999999999999</v>
      </c>
      <c r="O5" s="18">
        <f>[1]Setembro!$D$18</f>
        <v>14.2</v>
      </c>
      <c r="P5" s="18">
        <f>[1]Setembro!$D$19</f>
        <v>18.899999999999999</v>
      </c>
      <c r="Q5" s="18">
        <f>[1]Setembro!$D$20</f>
        <v>19</v>
      </c>
      <c r="R5" s="18">
        <f>[1]Setembro!$D$21</f>
        <v>16.100000000000001</v>
      </c>
      <c r="S5" s="18">
        <f>[1]Setembro!$D$22</f>
        <v>20.8</v>
      </c>
      <c r="T5" s="18">
        <f>[1]Setembro!$D$23</f>
        <v>20.100000000000001</v>
      </c>
      <c r="U5" s="18">
        <f>[1]Setembro!$D$24</f>
        <v>20.2</v>
      </c>
      <c r="V5" s="18">
        <f>[1]Setembro!$D$25</f>
        <v>19.2</v>
      </c>
      <c r="W5" s="18">
        <f>[1]Setembro!$D$26</f>
        <v>12.8</v>
      </c>
      <c r="X5" s="18">
        <f>[1]Setembro!$D$27</f>
        <v>16.899999999999999</v>
      </c>
      <c r="Y5" s="18">
        <f>[1]Setembro!$D$28</f>
        <v>19.7</v>
      </c>
      <c r="Z5" s="18">
        <f>[1]Setembro!$D$29</f>
        <v>20.5</v>
      </c>
      <c r="AA5" s="18">
        <f>[1]Setembro!$D$30</f>
        <v>21.5</v>
      </c>
      <c r="AB5" s="18">
        <f>[1]Setembro!$D$31</f>
        <v>19.2</v>
      </c>
      <c r="AC5" s="18">
        <f>[1]Setembro!$D$32</f>
        <v>19.100000000000001</v>
      </c>
      <c r="AD5" s="18">
        <f>[1]Setembro!$D$33</f>
        <v>21</v>
      </c>
      <c r="AE5" s="18">
        <f>[1]Setembro!$D$34</f>
        <v>21.2</v>
      </c>
      <c r="AF5" s="38">
        <f t="shared" ref="AF5:AF13" si="1">MIN(B5:AE5)</f>
        <v>12.8</v>
      </c>
      <c r="AG5" s="41">
        <f t="shared" ref="AG5:AG13" si="2">AVERAGE(B5:AE5)</f>
        <v>18.316666666666666</v>
      </c>
    </row>
    <row r="6" spans="1:33" ht="17.100000000000001" customHeight="1" x14ac:dyDescent="0.2">
      <c r="A6" s="17" t="s">
        <v>0</v>
      </c>
      <c r="B6" s="19">
        <f>[2]Setembro!$D$5</f>
        <v>17.7</v>
      </c>
      <c r="C6" s="19">
        <f>[2]Setembro!$D$6</f>
        <v>19.7</v>
      </c>
      <c r="D6" s="19">
        <f>[2]Setembro!$D$7</f>
        <v>19.600000000000001</v>
      </c>
      <c r="E6" s="19">
        <f>[2]Setembro!$D$8</f>
        <v>18.8</v>
      </c>
      <c r="F6" s="19">
        <f>[2]Setembro!$D$9</f>
        <v>15.2</v>
      </c>
      <c r="G6" s="19">
        <f>[2]Setembro!$D$10</f>
        <v>16.399999999999999</v>
      </c>
      <c r="H6" s="19">
        <f>[2]Setembro!$D$11</f>
        <v>17.100000000000001</v>
      </c>
      <c r="I6" s="19">
        <f>[2]Setembro!$D$12</f>
        <v>17.7</v>
      </c>
      <c r="J6" s="19">
        <f>[2]Setembro!$D$13</f>
        <v>15.9</v>
      </c>
      <c r="K6" s="19">
        <f>[2]Setembro!$D$14</f>
        <v>16.2</v>
      </c>
      <c r="L6" s="19">
        <f>[2]Setembro!$D$15</f>
        <v>18.2</v>
      </c>
      <c r="M6" s="19">
        <f>[2]Setembro!$D$16</f>
        <v>15</v>
      </c>
      <c r="N6" s="19">
        <f>[2]Setembro!$D$17</f>
        <v>16.8</v>
      </c>
      <c r="O6" s="19">
        <f>[2]Setembro!$D$18</f>
        <v>16</v>
      </c>
      <c r="P6" s="19">
        <f>[2]Setembro!$D$19</f>
        <v>15.7</v>
      </c>
      <c r="Q6" s="19">
        <f>[2]Setembro!$D$20</f>
        <v>10.7</v>
      </c>
      <c r="R6" s="19">
        <f>[2]Setembro!$D$21</f>
        <v>13.2</v>
      </c>
      <c r="S6" s="19">
        <f>[2]Setembro!$D$22</f>
        <v>18.100000000000001</v>
      </c>
      <c r="T6" s="19">
        <f>[2]Setembro!$D$23</f>
        <v>18.2</v>
      </c>
      <c r="U6" s="19">
        <f>[2]Setembro!$D$24</f>
        <v>19.3</v>
      </c>
      <c r="V6" s="19">
        <f>[2]Setembro!$D$25</f>
        <v>12.7</v>
      </c>
      <c r="W6" s="19">
        <f>[2]Setembro!$D$26</f>
        <v>9.4</v>
      </c>
      <c r="X6" s="19">
        <f>[2]Setembro!$D$27</f>
        <v>13.8</v>
      </c>
      <c r="Y6" s="19">
        <f>[2]Setembro!$D$28</f>
        <v>18.399999999999999</v>
      </c>
      <c r="Z6" s="19">
        <f>[2]Setembro!$D$29</f>
        <v>18.2</v>
      </c>
      <c r="AA6" s="19">
        <f>[2]Setembro!$D$30</f>
        <v>18.899999999999999</v>
      </c>
      <c r="AB6" s="19">
        <f>[2]Setembro!$D$31</f>
        <v>18.7</v>
      </c>
      <c r="AC6" s="19">
        <f>[2]Setembro!$D$32</f>
        <v>19.7</v>
      </c>
      <c r="AD6" s="19">
        <f>[2]Setembro!$D$33</f>
        <v>20</v>
      </c>
      <c r="AE6" s="19">
        <f>[2]Setembro!$D$34</f>
        <v>18.8</v>
      </c>
      <c r="AF6" s="39">
        <f t="shared" si="1"/>
        <v>9.4</v>
      </c>
      <c r="AG6" s="42">
        <f t="shared" si="2"/>
        <v>16.803333333333331</v>
      </c>
    </row>
    <row r="7" spans="1:33" ht="17.100000000000001" customHeight="1" x14ac:dyDescent="0.2">
      <c r="A7" s="17" t="s">
        <v>1</v>
      </c>
      <c r="B7" s="19">
        <f>[3]Setembro!$D$5</f>
        <v>20.100000000000001</v>
      </c>
      <c r="C7" s="19">
        <f>[3]Setembro!$D$6</f>
        <v>21.6</v>
      </c>
      <c r="D7" s="19">
        <f>[3]Setembro!$D$7</f>
        <v>21.2</v>
      </c>
      <c r="E7" s="19">
        <f>[3]Setembro!$D$8</f>
        <v>20.7</v>
      </c>
      <c r="F7" s="19">
        <f>[3]Setembro!$D$9</f>
        <v>21.7</v>
      </c>
      <c r="G7" s="19">
        <f>[3]Setembro!$D$10</f>
        <v>22.5</v>
      </c>
      <c r="H7" s="19">
        <f>[3]Setembro!$D$11</f>
        <v>21.6</v>
      </c>
      <c r="I7" s="19">
        <f>[3]Setembro!$D$12</f>
        <v>19.2</v>
      </c>
      <c r="J7" s="19">
        <f>[3]Setembro!$D$13</f>
        <v>19.899999999999999</v>
      </c>
      <c r="K7" s="19">
        <f>[3]Setembro!$D$14</f>
        <v>18</v>
      </c>
      <c r="L7" s="19">
        <f>[3]Setembro!$D$15</f>
        <v>18.5</v>
      </c>
      <c r="M7" s="19">
        <f>[3]Setembro!$D$16</f>
        <v>18.8</v>
      </c>
      <c r="N7" s="19">
        <f>[3]Setembro!$D$17</f>
        <v>20.6</v>
      </c>
      <c r="O7" s="19">
        <f>[3]Setembro!$D$18</f>
        <v>20.9</v>
      </c>
      <c r="P7" s="19">
        <f>[3]Setembro!$D$19</f>
        <v>20.8</v>
      </c>
      <c r="Q7" s="19" t="str">
        <f>[3]Setembro!$D$20</f>
        <v>*</v>
      </c>
      <c r="R7" s="19" t="str">
        <f>[3]Setembro!$D$21</f>
        <v>*</v>
      </c>
      <c r="S7" s="19" t="str">
        <f>[3]Setembro!$D$22</f>
        <v>*</v>
      </c>
      <c r="T7" s="19" t="str">
        <f>[3]Setembro!$D$23</f>
        <v>*</v>
      </c>
      <c r="U7" s="19" t="str">
        <f>[3]Setembro!$D$24</f>
        <v>*</v>
      </c>
      <c r="V7" s="19" t="str">
        <f>[3]Setembro!$D$25</f>
        <v>*</v>
      </c>
      <c r="W7" s="19" t="str">
        <f>[3]Setembro!$D$26</f>
        <v>*</v>
      </c>
      <c r="X7" s="19" t="str">
        <f>[3]Setembro!$D$27</f>
        <v>*</v>
      </c>
      <c r="Y7" s="19" t="str">
        <f>[3]Setembro!$D$28</f>
        <v>*</v>
      </c>
      <c r="Z7" s="19" t="str">
        <f>[3]Setembro!$D$29</f>
        <v>*</v>
      </c>
      <c r="AA7" s="19" t="str">
        <f>[3]Setembro!$D$30</f>
        <v>*</v>
      </c>
      <c r="AB7" s="19" t="str">
        <f>[3]Setembro!$D$31</f>
        <v>*</v>
      </c>
      <c r="AC7" s="19" t="str">
        <f>[3]Setembro!$D$32</f>
        <v>*</v>
      </c>
      <c r="AD7" s="19" t="str">
        <f>[3]Setembro!$D$33</f>
        <v>*</v>
      </c>
      <c r="AE7" s="19" t="str">
        <f>[3]Setembro!$D$34</f>
        <v>*</v>
      </c>
      <c r="AF7" s="39">
        <f t="shared" si="1"/>
        <v>18</v>
      </c>
      <c r="AG7" s="42">
        <f t="shared" si="2"/>
        <v>20.40666666666667</v>
      </c>
    </row>
    <row r="8" spans="1:33" ht="17.100000000000001" customHeight="1" x14ac:dyDescent="0.2">
      <c r="A8" s="17" t="s">
        <v>55</v>
      </c>
      <c r="B8" s="19">
        <f>[4]Setembro!$D$5</f>
        <v>17.5</v>
      </c>
      <c r="C8" s="19">
        <f>[4]Setembro!$D$6</f>
        <v>21.8</v>
      </c>
      <c r="D8" s="19">
        <f>[4]Setembro!$D$7</f>
        <v>20.9</v>
      </c>
      <c r="E8" s="19">
        <f>[4]Setembro!$D$8</f>
        <v>20.2</v>
      </c>
      <c r="F8" s="19">
        <f>[4]Setembro!$D$9</f>
        <v>14.8</v>
      </c>
      <c r="G8" s="19">
        <f>[4]Setembro!$D$10</f>
        <v>16.5</v>
      </c>
      <c r="H8" s="19">
        <f>[4]Setembro!$D$11</f>
        <v>18.399999999999999</v>
      </c>
      <c r="I8" s="19">
        <f>[4]Setembro!$D$12</f>
        <v>17.2</v>
      </c>
      <c r="J8" s="19">
        <f>[4]Setembro!$D$13</f>
        <v>19.899999999999999</v>
      </c>
      <c r="K8" s="19">
        <f>[4]Setembro!$D$14</f>
        <v>19.2</v>
      </c>
      <c r="L8" s="19">
        <f>[4]Setembro!$D$15</f>
        <v>21.2</v>
      </c>
      <c r="M8" s="19">
        <f>[4]Setembro!$D$16</f>
        <v>20.8</v>
      </c>
      <c r="N8" s="19">
        <f>[4]Setembro!$D$17</f>
        <v>19.5</v>
      </c>
      <c r="O8" s="19">
        <f>[4]Setembro!$D$18</f>
        <v>20.8</v>
      </c>
      <c r="P8" s="19">
        <f>[4]Setembro!$D$19</f>
        <v>20.7</v>
      </c>
      <c r="Q8" s="19">
        <f>[4]Setembro!$D$20</f>
        <v>14.9</v>
      </c>
      <c r="R8" s="19">
        <f>[4]Setembro!$D$21</f>
        <v>18.2</v>
      </c>
      <c r="S8" s="19">
        <f>[4]Setembro!$D$22</f>
        <v>19.5</v>
      </c>
      <c r="T8" s="19">
        <f>[4]Setembro!$D$23</f>
        <v>19.7</v>
      </c>
      <c r="U8" s="19">
        <f>[4]Setembro!$D$24</f>
        <v>19.399999999999999</v>
      </c>
      <c r="V8" s="19">
        <f>[4]Setembro!$D$25</f>
        <v>17.5</v>
      </c>
      <c r="W8" s="19">
        <f>[4]Setembro!$D$26</f>
        <v>16.2</v>
      </c>
      <c r="X8" s="19">
        <f>[4]Setembro!$D$27</f>
        <v>15.8</v>
      </c>
      <c r="Y8" s="19">
        <f>[4]Setembro!$D$28</f>
        <v>18.8</v>
      </c>
      <c r="Z8" s="19">
        <f>[4]Setembro!$D$29</f>
        <v>18.8</v>
      </c>
      <c r="AA8" s="19">
        <f>[4]Setembro!$D$30</f>
        <v>19.600000000000001</v>
      </c>
      <c r="AB8" s="19">
        <f>[4]Setembro!$D$31</f>
        <v>18.600000000000001</v>
      </c>
      <c r="AC8" s="19">
        <f>[4]Setembro!$D$32</f>
        <v>19.3</v>
      </c>
      <c r="AD8" s="19">
        <f>[4]Setembro!$D$33</f>
        <v>22</v>
      </c>
      <c r="AE8" s="19">
        <f>[4]Setembro!$D$34</f>
        <v>20</v>
      </c>
      <c r="AF8" s="39">
        <f t="shared" ref="AF8" si="3">MIN(B8:AE8)</f>
        <v>14.8</v>
      </c>
      <c r="AG8" s="42">
        <f t="shared" ref="AG8" si="4">AVERAGE(B8:AE8)</f>
        <v>18.923333333333332</v>
      </c>
    </row>
    <row r="9" spans="1:33" ht="17.100000000000001" customHeight="1" x14ac:dyDescent="0.2">
      <c r="A9" s="17" t="s">
        <v>48</v>
      </c>
      <c r="B9" s="19">
        <f>[5]Setembro!$D$5</f>
        <v>21.4</v>
      </c>
      <c r="C9" s="19">
        <f>[5]Setembro!$D$6</f>
        <v>24.8</v>
      </c>
      <c r="D9" s="19">
        <f>[5]Setembro!$D$7</f>
        <v>22.9</v>
      </c>
      <c r="E9" s="19">
        <f>[5]Setembro!$D$8</f>
        <v>22.5</v>
      </c>
      <c r="F9" s="19">
        <f>[5]Setembro!$D$9</f>
        <v>21.5</v>
      </c>
      <c r="G9" s="19">
        <f>[5]Setembro!$D$10</f>
        <v>19.2</v>
      </c>
      <c r="H9" s="19">
        <f>[5]Setembro!$D$11</f>
        <v>20.3</v>
      </c>
      <c r="I9" s="19">
        <f>[5]Setembro!$D$12</f>
        <v>19</v>
      </c>
      <c r="J9" s="19">
        <f>[5]Setembro!$D$13</f>
        <v>19.600000000000001</v>
      </c>
      <c r="K9" s="19">
        <f>[5]Setembro!$D$14</f>
        <v>21.9</v>
      </c>
      <c r="L9" s="19">
        <f>[5]Setembro!$D$15</f>
        <v>18.399999999999999</v>
      </c>
      <c r="M9" s="19">
        <f>[5]Setembro!$D$16</f>
        <v>15.9</v>
      </c>
      <c r="N9" s="19">
        <f>[5]Setembro!$D$17</f>
        <v>20.7</v>
      </c>
      <c r="O9" s="19">
        <f>[5]Setembro!$D$18</f>
        <v>20.5</v>
      </c>
      <c r="P9" s="19">
        <f>[5]Setembro!$D$19</f>
        <v>17.2</v>
      </c>
      <c r="Q9" s="19">
        <f>[5]Setembro!$D$20</f>
        <v>11.5</v>
      </c>
      <c r="R9" s="19">
        <f>[5]Setembro!$D$21</f>
        <v>14.5</v>
      </c>
      <c r="S9" s="19">
        <f>[5]Setembro!$D$22</f>
        <v>20.3</v>
      </c>
      <c r="T9" s="19">
        <f>[5]Setembro!$D$23</f>
        <v>20</v>
      </c>
      <c r="U9" s="19">
        <f>[5]Setembro!$D$24</f>
        <v>20.5</v>
      </c>
      <c r="V9" s="19">
        <f>[5]Setembro!$D$25</f>
        <v>11.9</v>
      </c>
      <c r="W9" s="19">
        <f>[5]Setembro!$D$26</f>
        <v>9.6</v>
      </c>
      <c r="X9" s="19">
        <f>[5]Setembro!$D$27</f>
        <v>16.899999999999999</v>
      </c>
      <c r="Y9" s="19">
        <f>[5]Setembro!$D$28</f>
        <v>20.100000000000001</v>
      </c>
      <c r="Z9" s="19">
        <f>[5]Setembro!$D$29</f>
        <v>20.3</v>
      </c>
      <c r="AA9" s="19">
        <f>[5]Setembro!$D$30</f>
        <v>24</v>
      </c>
      <c r="AB9" s="19">
        <f>[5]Setembro!$D$31</f>
        <v>21</v>
      </c>
      <c r="AC9" s="19">
        <f>[5]Setembro!$D$32</f>
        <v>21.8</v>
      </c>
      <c r="AD9" s="19">
        <f>[5]Setembro!$D$33</f>
        <v>23.8</v>
      </c>
      <c r="AE9" s="19">
        <f>[5]Setembro!$D$34</f>
        <v>24</v>
      </c>
      <c r="AF9" s="39">
        <f t="shared" si="1"/>
        <v>9.6</v>
      </c>
      <c r="AG9" s="42">
        <f t="shared" si="2"/>
        <v>19.533333333333335</v>
      </c>
    </row>
    <row r="10" spans="1:33" ht="17.100000000000001" customHeight="1" x14ac:dyDescent="0.2">
      <c r="A10" s="17" t="s">
        <v>2</v>
      </c>
      <c r="B10" s="19">
        <f>[6]Setembro!$D$5</f>
        <v>20.100000000000001</v>
      </c>
      <c r="C10" s="19">
        <f>[6]Setembro!$D$6</f>
        <v>24</v>
      </c>
      <c r="D10" s="19">
        <f>[6]Setembro!$D$7</f>
        <v>22.1</v>
      </c>
      <c r="E10" s="19">
        <f>[6]Setembro!$D$8</f>
        <v>18.7</v>
      </c>
      <c r="F10" s="19">
        <f>[6]Setembro!$D$9</f>
        <v>18.8</v>
      </c>
      <c r="G10" s="19">
        <f>[6]Setembro!$D$10</f>
        <v>21.5</v>
      </c>
      <c r="H10" s="19">
        <f>[6]Setembro!$D$11</f>
        <v>20</v>
      </c>
      <c r="I10" s="19">
        <f>[6]Setembro!$D$12</f>
        <v>18.600000000000001</v>
      </c>
      <c r="J10" s="19">
        <f>[6]Setembro!$D$13</f>
        <v>22</v>
      </c>
      <c r="K10" s="19">
        <f>[6]Setembro!$D$14</f>
        <v>21.3</v>
      </c>
      <c r="L10" s="19">
        <f>[6]Setembro!$D$15</f>
        <v>19.2</v>
      </c>
      <c r="M10" s="19">
        <f>[6]Setembro!$D$16</f>
        <v>19.100000000000001</v>
      </c>
      <c r="N10" s="19">
        <f>[6]Setembro!$D$17</f>
        <v>22.4</v>
      </c>
      <c r="O10" s="19">
        <f>[6]Setembro!$D$18</f>
        <v>23.1</v>
      </c>
      <c r="P10" s="19">
        <f>[6]Setembro!$D$19</f>
        <v>20.5</v>
      </c>
      <c r="Q10" s="19">
        <f>[6]Setembro!$D$20</f>
        <v>15.8</v>
      </c>
      <c r="R10" s="19">
        <f>[6]Setembro!$D$21</f>
        <v>20.5</v>
      </c>
      <c r="S10" s="19">
        <f>[6]Setembro!$D$22</f>
        <v>22.5</v>
      </c>
      <c r="T10" s="19">
        <f>[6]Setembro!$D$23</f>
        <v>22</v>
      </c>
      <c r="U10" s="19">
        <f>[6]Setembro!$D$24</f>
        <v>20.100000000000001</v>
      </c>
      <c r="V10" s="19">
        <f>[6]Setembro!$D$25</f>
        <v>15.7</v>
      </c>
      <c r="W10" s="19">
        <f>[6]Setembro!$D$26</f>
        <v>13.7</v>
      </c>
      <c r="X10" s="19">
        <f>[6]Setembro!$D$27</f>
        <v>20.7</v>
      </c>
      <c r="Y10" s="19">
        <f>[6]Setembro!$D$28</f>
        <v>20.9</v>
      </c>
      <c r="Z10" s="19">
        <f>[6]Setembro!$D$29</f>
        <v>20.100000000000001</v>
      </c>
      <c r="AA10" s="19">
        <f>[6]Setembro!$D$30</f>
        <v>22.9</v>
      </c>
      <c r="AB10" s="19">
        <f>[6]Setembro!$D$31</f>
        <v>19.7</v>
      </c>
      <c r="AC10" s="19">
        <f>[6]Setembro!$D$32</f>
        <v>21.7</v>
      </c>
      <c r="AD10" s="19">
        <f>[6]Setembro!$D$33</f>
        <v>23.6</v>
      </c>
      <c r="AE10" s="19">
        <f>[6]Setembro!$D$34</f>
        <v>22.9</v>
      </c>
      <c r="AF10" s="39">
        <f t="shared" si="1"/>
        <v>13.7</v>
      </c>
      <c r="AG10" s="42">
        <f t="shared" si="2"/>
        <v>20.473333333333336</v>
      </c>
    </row>
    <row r="11" spans="1:33" ht="17.100000000000001" customHeight="1" x14ac:dyDescent="0.2">
      <c r="A11" s="17" t="s">
        <v>3</v>
      </c>
      <c r="B11" s="19">
        <f>[7]Setembro!$D$5</f>
        <v>18.7</v>
      </c>
      <c r="C11" s="19">
        <f>[7]Setembro!$D$6</f>
        <v>18.5</v>
      </c>
      <c r="D11" s="19">
        <f>[7]Setembro!$D$7</f>
        <v>19</v>
      </c>
      <c r="E11" s="19">
        <f>[7]Setembro!$D$8</f>
        <v>19.2</v>
      </c>
      <c r="F11" s="19">
        <f>[7]Setembro!$D$9</f>
        <v>16.7</v>
      </c>
      <c r="G11" s="19">
        <f>[7]Setembro!$D$10</f>
        <v>18.8</v>
      </c>
      <c r="H11" s="19">
        <f>[7]Setembro!$D$11</f>
        <v>20.6</v>
      </c>
      <c r="I11" s="19">
        <f>[7]Setembro!$D$12</f>
        <v>18.399999999999999</v>
      </c>
      <c r="J11" s="19">
        <f>[7]Setembro!$D$13</f>
        <v>14.8</v>
      </c>
      <c r="K11" s="19">
        <f>[7]Setembro!$D$14</f>
        <v>15.1</v>
      </c>
      <c r="L11" s="19">
        <f>[7]Setembro!$D$15</f>
        <v>19.5</v>
      </c>
      <c r="M11" s="19">
        <f>[7]Setembro!$D$16</f>
        <v>16.2</v>
      </c>
      <c r="N11" s="19">
        <f>[7]Setembro!$D$17</f>
        <v>14.5</v>
      </c>
      <c r="O11" s="19">
        <f>[7]Setembro!$D$18</f>
        <v>14.8</v>
      </c>
      <c r="P11" s="19">
        <f>[7]Setembro!$D$19</f>
        <v>17.899999999999999</v>
      </c>
      <c r="Q11" s="19">
        <f>[7]Setembro!$D$20</f>
        <v>16.8</v>
      </c>
      <c r="R11" s="19">
        <f>[7]Setembro!$D$21</f>
        <v>18.7</v>
      </c>
      <c r="S11" s="19">
        <f>[7]Setembro!$D$22</f>
        <v>22</v>
      </c>
      <c r="T11" s="19">
        <f>[7]Setembro!$D$23</f>
        <v>21.9</v>
      </c>
      <c r="U11" s="19">
        <f>[7]Setembro!$D$24</f>
        <v>19.8</v>
      </c>
      <c r="V11" s="19">
        <f>[7]Setembro!$D$25</f>
        <v>19.3</v>
      </c>
      <c r="W11" s="19">
        <f>[7]Setembro!$D$26</f>
        <v>15.9</v>
      </c>
      <c r="X11" s="19">
        <f>[7]Setembro!$D$27</f>
        <v>18.399999999999999</v>
      </c>
      <c r="Y11" s="19">
        <f>[7]Setembro!$D$28</f>
        <v>20.3</v>
      </c>
      <c r="Z11" s="19">
        <f>[7]Setembro!$D$29</f>
        <v>19.899999999999999</v>
      </c>
      <c r="AA11" s="19">
        <f>[7]Setembro!$D$30</f>
        <v>20.399999999999999</v>
      </c>
      <c r="AB11" s="19">
        <f>[7]Setembro!$D$31</f>
        <v>20.3</v>
      </c>
      <c r="AC11" s="19">
        <f>[7]Setembro!$D$32</f>
        <v>18.8</v>
      </c>
      <c r="AD11" s="19">
        <f>[7]Setembro!$D$33</f>
        <v>20.9</v>
      </c>
      <c r="AE11" s="19">
        <f>[7]Setembro!$D$34</f>
        <v>21.8</v>
      </c>
      <c r="AF11" s="39">
        <f t="shared" si="1"/>
        <v>14.5</v>
      </c>
      <c r="AG11" s="42">
        <f t="shared" si="2"/>
        <v>18.59666666666666</v>
      </c>
    </row>
    <row r="12" spans="1:33" ht="17.100000000000001" customHeight="1" x14ac:dyDescent="0.2">
      <c r="A12" s="17" t="s">
        <v>4</v>
      </c>
      <c r="B12" s="19">
        <f>[8]Setembro!$D$5</f>
        <v>17.399999999999999</v>
      </c>
      <c r="C12" s="19">
        <f>[8]Setembro!$D$6</f>
        <v>19.2</v>
      </c>
      <c r="D12" s="19">
        <f>[8]Setembro!$D$7</f>
        <v>19.600000000000001</v>
      </c>
      <c r="E12" s="19">
        <f>[8]Setembro!$D$8</f>
        <v>18.5</v>
      </c>
      <c r="F12" s="19">
        <f>[8]Setembro!$D$9</f>
        <v>15.3</v>
      </c>
      <c r="G12" s="19">
        <f>[8]Setembro!$D$10</f>
        <v>18.5</v>
      </c>
      <c r="H12" s="19">
        <f>[8]Setembro!$D$11</f>
        <v>17.8</v>
      </c>
      <c r="I12" s="19">
        <f>[8]Setembro!$D$12</f>
        <v>17.100000000000001</v>
      </c>
      <c r="J12" s="19">
        <f>[8]Setembro!$D$13</f>
        <v>16.2</v>
      </c>
      <c r="K12" s="19">
        <f>[8]Setembro!$D$14</f>
        <v>18.100000000000001</v>
      </c>
      <c r="L12" s="19">
        <f>[8]Setembro!$D$15</f>
        <v>17.600000000000001</v>
      </c>
      <c r="M12" s="19">
        <f>[8]Setembro!$D$16</f>
        <v>21.1</v>
      </c>
      <c r="N12" s="19">
        <f>[8]Setembro!$D$17</f>
        <v>18.899999999999999</v>
      </c>
      <c r="O12" s="19">
        <f>[8]Setembro!$D$18</f>
        <v>19.7</v>
      </c>
      <c r="P12" s="19">
        <f>[8]Setembro!$D$19</f>
        <v>20.7</v>
      </c>
      <c r="Q12" s="19">
        <f>[8]Setembro!$D$20</f>
        <v>15.9</v>
      </c>
      <c r="R12" s="19">
        <f>[8]Setembro!$D$21</f>
        <v>19.8</v>
      </c>
      <c r="S12" s="19">
        <f>[8]Setembro!$D$22</f>
        <v>21.8</v>
      </c>
      <c r="T12" s="19">
        <f>[8]Setembro!$D$23</f>
        <v>21.9</v>
      </c>
      <c r="U12" s="19">
        <f>[8]Setembro!$D$24</f>
        <v>18.5</v>
      </c>
      <c r="V12" s="19">
        <f>[8]Setembro!$D$25</f>
        <v>17.2</v>
      </c>
      <c r="W12" s="19">
        <f>[8]Setembro!$D$26</f>
        <v>15.2</v>
      </c>
      <c r="X12" s="19">
        <f>[8]Setembro!$D$27</f>
        <v>18</v>
      </c>
      <c r="Y12" s="19">
        <f>[8]Setembro!$D$28</f>
        <v>19</v>
      </c>
      <c r="Z12" s="19">
        <f>[8]Setembro!$D$29</f>
        <v>18.600000000000001</v>
      </c>
      <c r="AA12" s="19">
        <f>[8]Setembro!$D$30</f>
        <v>19.899999999999999</v>
      </c>
      <c r="AB12" s="19">
        <f>[8]Setembro!$D$31</f>
        <v>18.600000000000001</v>
      </c>
      <c r="AC12" s="19">
        <f>[8]Setembro!$D$32</f>
        <v>18.2</v>
      </c>
      <c r="AD12" s="19">
        <f>[8]Setembro!$D$33</f>
        <v>20.5</v>
      </c>
      <c r="AE12" s="19">
        <f>[8]Setembro!$D$34</f>
        <v>20.3</v>
      </c>
      <c r="AF12" s="39">
        <f t="shared" si="1"/>
        <v>15.2</v>
      </c>
      <c r="AG12" s="42">
        <f t="shared" si="2"/>
        <v>18.636666666666663</v>
      </c>
    </row>
    <row r="13" spans="1:33" ht="17.100000000000001" customHeight="1" x14ac:dyDescent="0.2">
      <c r="A13" s="17" t="s">
        <v>5</v>
      </c>
      <c r="B13" s="19">
        <f>[9]Setembro!$D$5</f>
        <v>26.1</v>
      </c>
      <c r="C13" s="19">
        <f>[9]Setembro!$D$6</f>
        <v>27.3</v>
      </c>
      <c r="D13" s="21">
        <f>[9]Setembro!$D$7</f>
        <v>27.3</v>
      </c>
      <c r="E13" s="21">
        <f>[9]Setembro!$D$8</f>
        <v>25.3</v>
      </c>
      <c r="F13" s="21">
        <f>[9]Setembro!$D$9</f>
        <v>23.9</v>
      </c>
      <c r="G13" s="21">
        <f>[9]Setembro!$D$10</f>
        <v>26.1</v>
      </c>
      <c r="H13" s="21">
        <f>[9]Setembro!$D$11</f>
        <v>25.1</v>
      </c>
      <c r="I13" s="21">
        <f>[9]Setembro!$D$12</f>
        <v>23.4</v>
      </c>
      <c r="J13" s="21">
        <f>[9]Setembro!$D$13</f>
        <v>26.1</v>
      </c>
      <c r="K13" s="21">
        <f>[9]Setembro!$D$14</f>
        <v>25.7</v>
      </c>
      <c r="L13" s="21">
        <f>[9]Setembro!$D$15</f>
        <v>21.5</v>
      </c>
      <c r="M13" s="21">
        <f>[9]Setembro!$D$16</f>
        <v>19.600000000000001</v>
      </c>
      <c r="N13" s="21">
        <f>[9]Setembro!$D$17</f>
        <v>23.4</v>
      </c>
      <c r="O13" s="21">
        <f>[9]Setembro!$D$18</f>
        <v>26.2</v>
      </c>
      <c r="P13" s="19">
        <f>[9]Setembro!$D$19</f>
        <v>20.3</v>
      </c>
      <c r="Q13" s="19">
        <f>[9]Setembro!$D$20</f>
        <v>20.399999999999999</v>
      </c>
      <c r="R13" s="19">
        <f>[9]Setembro!$D$21</f>
        <v>23.5</v>
      </c>
      <c r="S13" s="19">
        <f>[9]Setembro!$D$22</f>
        <v>26</v>
      </c>
      <c r="T13" s="19">
        <f>[9]Setembro!$D$23</f>
        <v>27.6</v>
      </c>
      <c r="U13" s="19">
        <f>[9]Setembro!$D$24</f>
        <v>20.6</v>
      </c>
      <c r="V13" s="19">
        <f>[9]Setembro!$D$25</f>
        <v>20.8</v>
      </c>
      <c r="W13" s="19">
        <f>[9]Setembro!$D$26</f>
        <v>19.399999999999999</v>
      </c>
      <c r="X13" s="19">
        <f>[9]Setembro!$D$27</f>
        <v>26.1</v>
      </c>
      <c r="Y13" s="19">
        <f>[9]Setembro!$D$28</f>
        <v>25.2</v>
      </c>
      <c r="Z13" s="19">
        <f>[9]Setembro!$D$29</f>
        <v>25.1</v>
      </c>
      <c r="AA13" s="19">
        <f>[9]Setembro!$D$30</f>
        <v>25.7</v>
      </c>
      <c r="AB13" s="19">
        <f>[9]Setembro!$D$31</f>
        <v>24.3</v>
      </c>
      <c r="AC13" s="19">
        <f>[9]Setembro!$D$32</f>
        <v>25.6</v>
      </c>
      <c r="AD13" s="19">
        <f>[9]Setembro!$D$33</f>
        <v>26.7</v>
      </c>
      <c r="AE13" s="19">
        <f>[9]Setembro!$D$34</f>
        <v>27.8</v>
      </c>
      <c r="AF13" s="39">
        <f t="shared" si="1"/>
        <v>19.399999999999999</v>
      </c>
      <c r="AG13" s="42">
        <f t="shared" si="2"/>
        <v>24.40333333333334</v>
      </c>
    </row>
    <row r="14" spans="1:33" ht="17.100000000000001" customHeight="1" x14ac:dyDescent="0.2">
      <c r="A14" s="17" t="s">
        <v>50</v>
      </c>
      <c r="B14" s="19">
        <f>[10]Setembro!$D$5</f>
        <v>18.100000000000001</v>
      </c>
      <c r="C14" s="19">
        <f>[10]Setembro!$D$6</f>
        <v>20.2</v>
      </c>
      <c r="D14" s="21">
        <f>[10]Setembro!$D$7</f>
        <v>20</v>
      </c>
      <c r="E14" s="21">
        <f>[10]Setembro!$D$8</f>
        <v>19</v>
      </c>
      <c r="F14" s="21">
        <f>[10]Setembro!$D$9</f>
        <v>16.8</v>
      </c>
      <c r="G14" s="21">
        <f>[10]Setembro!$D$10</f>
        <v>18.7</v>
      </c>
      <c r="H14" s="21">
        <f>[10]Setembro!$D$11</f>
        <v>19.2</v>
      </c>
      <c r="I14" s="21">
        <f>[10]Setembro!$D$12</f>
        <v>18.100000000000001</v>
      </c>
      <c r="J14" s="21">
        <f>[10]Setembro!$D$13</f>
        <v>17.100000000000001</v>
      </c>
      <c r="K14" s="21">
        <f>[10]Setembro!$D$14</f>
        <v>17.100000000000001</v>
      </c>
      <c r="L14" s="21">
        <f>[10]Setembro!$D$15</f>
        <v>18.2</v>
      </c>
      <c r="M14" s="21">
        <f>[10]Setembro!$D$16</f>
        <v>18.3</v>
      </c>
      <c r="N14" s="21">
        <f>[10]Setembro!$D$17</f>
        <v>18.2</v>
      </c>
      <c r="O14" s="21">
        <f>[10]Setembro!$D$18</f>
        <v>18.3</v>
      </c>
      <c r="P14" s="19">
        <f>[10]Setembro!$D$19</f>
        <v>19.899999999999999</v>
      </c>
      <c r="Q14" s="19">
        <f>[10]Setembro!$D$20</f>
        <v>15.7</v>
      </c>
      <c r="R14" s="19">
        <f>[10]Setembro!$D$21</f>
        <v>18.7</v>
      </c>
      <c r="S14" s="19">
        <f>[10]Setembro!$D$22</f>
        <v>20.5</v>
      </c>
      <c r="T14" s="19">
        <f>[10]Setembro!$D$23</f>
        <v>21</v>
      </c>
      <c r="U14" s="19">
        <f>[10]Setembro!$D$24</f>
        <v>18.399999999999999</v>
      </c>
      <c r="V14" s="19">
        <f>[10]Setembro!$D$25</f>
        <v>17.100000000000001</v>
      </c>
      <c r="W14" s="19">
        <f>[10]Setembro!$D$26</f>
        <v>15.8</v>
      </c>
      <c r="X14" s="19">
        <f>[10]Setembro!$D$27</f>
        <v>20.2</v>
      </c>
      <c r="Y14" s="19">
        <f>[10]Setembro!$D$28</f>
        <v>20.2</v>
      </c>
      <c r="Z14" s="19">
        <f>[10]Setembro!$D$29</f>
        <v>19.7</v>
      </c>
      <c r="AA14" s="19">
        <f>[10]Setembro!$D$30</f>
        <v>19</v>
      </c>
      <c r="AB14" s="19">
        <f>[10]Setembro!$D$31</f>
        <v>20</v>
      </c>
      <c r="AC14" s="19">
        <f>[10]Setembro!$D$32</f>
        <v>19.5</v>
      </c>
      <c r="AD14" s="19">
        <f>[10]Setembro!$D$33</f>
        <v>20.6</v>
      </c>
      <c r="AE14" s="19">
        <f>[10]Setembro!$D$34</f>
        <v>19.7</v>
      </c>
      <c r="AF14" s="39">
        <f>MIN(B14:AE14)</f>
        <v>15.7</v>
      </c>
      <c r="AG14" s="42">
        <f>AVERAGE(B14:AE14)</f>
        <v>18.776666666666664</v>
      </c>
    </row>
    <row r="15" spans="1:33" ht="17.100000000000001" customHeight="1" x14ac:dyDescent="0.2">
      <c r="A15" s="17" t="s">
        <v>6</v>
      </c>
      <c r="B15" s="21">
        <f>[11]Setembro!$D$5</f>
        <v>19.399999999999999</v>
      </c>
      <c r="C15" s="21">
        <f>[11]Setembro!$D$6</f>
        <v>19.8</v>
      </c>
      <c r="D15" s="21">
        <f>[11]Setembro!$D$7</f>
        <v>20.7</v>
      </c>
      <c r="E15" s="21">
        <f>[11]Setembro!$D$8</f>
        <v>20.399999999999999</v>
      </c>
      <c r="F15" s="21">
        <f>[11]Setembro!$D$9</f>
        <v>19.899999999999999</v>
      </c>
      <c r="G15" s="21">
        <f>[11]Setembro!$D$10</f>
        <v>19.5</v>
      </c>
      <c r="H15" s="21">
        <f>[11]Setembro!$D$11</f>
        <v>20</v>
      </c>
      <c r="I15" s="21">
        <f>[11]Setembro!$D$12</f>
        <v>19.8</v>
      </c>
      <c r="J15" s="21">
        <f>[11]Setembro!$D$13</f>
        <v>17.5</v>
      </c>
      <c r="K15" s="21">
        <f>[11]Setembro!$D$14</f>
        <v>14.9</v>
      </c>
      <c r="L15" s="21">
        <f>[11]Setembro!$D$15</f>
        <v>17.899999999999999</v>
      </c>
      <c r="M15" s="21">
        <f>[11]Setembro!$D$16</f>
        <v>19.5</v>
      </c>
      <c r="N15" s="21">
        <f>[11]Setembro!$D$17</f>
        <v>18.100000000000001</v>
      </c>
      <c r="O15" s="21">
        <f>[11]Setembro!$D$18</f>
        <v>15.9</v>
      </c>
      <c r="P15" s="21">
        <f>[11]Setembro!$D$19</f>
        <v>21.8</v>
      </c>
      <c r="Q15" s="21">
        <f>[11]Setembro!$D$20</f>
        <v>18.7</v>
      </c>
      <c r="R15" s="21">
        <f>[11]Setembro!$D$21</f>
        <v>19.7</v>
      </c>
      <c r="S15" s="21">
        <f>[11]Setembro!$D$22</f>
        <v>21</v>
      </c>
      <c r="T15" s="21">
        <f>[11]Setembro!$D$23</f>
        <v>22.1</v>
      </c>
      <c r="U15" s="21">
        <f>[11]Setembro!$D$24</f>
        <v>22.2</v>
      </c>
      <c r="V15" s="21">
        <f>[11]Setembro!$D$25</f>
        <v>20.9</v>
      </c>
      <c r="W15" s="21">
        <f>[11]Setembro!$D$26</f>
        <v>16.7</v>
      </c>
      <c r="X15" s="21">
        <f>[11]Setembro!$D$27</f>
        <v>19.100000000000001</v>
      </c>
      <c r="Y15" s="21">
        <f>[11]Setembro!$D$28</f>
        <v>21.4</v>
      </c>
      <c r="Z15" s="21">
        <f>[11]Setembro!$D$29</f>
        <v>21.9</v>
      </c>
      <c r="AA15" s="21">
        <f>[11]Setembro!$D$30</f>
        <v>20.9</v>
      </c>
      <c r="AB15" s="21">
        <f>[11]Setembro!$D$31</f>
        <v>22.4</v>
      </c>
      <c r="AC15" s="21">
        <f>[11]Setembro!$D$32</f>
        <v>20.100000000000001</v>
      </c>
      <c r="AD15" s="21">
        <f>[11]Setembro!$D$33</f>
        <v>21</v>
      </c>
      <c r="AE15" s="21">
        <f>[11]Setembro!$D$34</f>
        <v>22.3</v>
      </c>
      <c r="AF15" s="39">
        <f t="shared" ref="AF15:AF30" si="5">MIN(B15:AE15)</f>
        <v>14.9</v>
      </c>
      <c r="AG15" s="42">
        <f t="shared" ref="AG15:AG30" si="6">AVERAGE(B15:AE15)</f>
        <v>19.849999999999998</v>
      </c>
    </row>
    <row r="16" spans="1:33" ht="17.100000000000001" customHeight="1" x14ac:dyDescent="0.2">
      <c r="A16" s="17" t="s">
        <v>7</v>
      </c>
      <c r="B16" s="21">
        <f>[12]Setembro!$D$5</f>
        <v>18.3</v>
      </c>
      <c r="C16" s="21">
        <f>[12]Setembro!$D$6</f>
        <v>21.1</v>
      </c>
      <c r="D16" s="21">
        <f>[12]Setembro!$D$7</f>
        <v>21.3</v>
      </c>
      <c r="E16" s="21">
        <f>[12]Setembro!$D$8</f>
        <v>19.100000000000001</v>
      </c>
      <c r="F16" s="21">
        <f>[12]Setembro!$D$9</f>
        <v>16.100000000000001</v>
      </c>
      <c r="G16" s="21">
        <f>[12]Setembro!$D$10</f>
        <v>18.399999999999999</v>
      </c>
      <c r="H16" s="21">
        <f>[12]Setembro!$D$11</f>
        <v>17.7</v>
      </c>
      <c r="I16" s="21">
        <f>[12]Setembro!$D$12</f>
        <v>16.600000000000001</v>
      </c>
      <c r="J16" s="21">
        <f>[12]Setembro!$D$13</f>
        <v>20.100000000000001</v>
      </c>
      <c r="K16" s="21">
        <f>[12]Setembro!$D$14</f>
        <v>18.899999999999999</v>
      </c>
      <c r="L16" s="21">
        <f>[12]Setembro!$D$15</f>
        <v>19.3</v>
      </c>
      <c r="M16" s="21">
        <f>[12]Setembro!$D$16</f>
        <v>17.2</v>
      </c>
      <c r="N16" s="21">
        <f>[12]Setembro!$D$17</f>
        <v>20.399999999999999</v>
      </c>
      <c r="O16" s="21">
        <f>[12]Setembro!$D$18</f>
        <v>20.5</v>
      </c>
      <c r="P16" s="21">
        <f>[12]Setembro!$D$19</f>
        <v>19.399999999999999</v>
      </c>
      <c r="Q16" s="21">
        <f>[12]Setembro!$D$20</f>
        <v>12</v>
      </c>
      <c r="R16" s="21">
        <f>[12]Setembro!$D$21</f>
        <v>16.600000000000001</v>
      </c>
      <c r="S16" s="21">
        <f>[12]Setembro!$D$22</f>
        <v>22.3</v>
      </c>
      <c r="T16" s="21">
        <f>[12]Setembro!$D$23</f>
        <v>19.899999999999999</v>
      </c>
      <c r="U16" s="21">
        <f>[12]Setembro!$D$24</f>
        <v>19.3</v>
      </c>
      <c r="V16" s="21">
        <f>[12]Setembro!$D$25</f>
        <v>13.1</v>
      </c>
      <c r="W16" s="21">
        <f>[12]Setembro!$D$26</f>
        <v>14.9</v>
      </c>
      <c r="X16" s="21">
        <f>[12]Setembro!$D$27</f>
        <v>16.8</v>
      </c>
      <c r="Y16" s="21">
        <f>[12]Setembro!$D$28</f>
        <v>18.3</v>
      </c>
      <c r="Z16" s="21">
        <f>[12]Setembro!$D$29</f>
        <v>18.100000000000001</v>
      </c>
      <c r="AA16" s="21">
        <f>[12]Setembro!$D$30</f>
        <v>19.2</v>
      </c>
      <c r="AB16" s="21">
        <f>[12]Setembro!$D$31</f>
        <v>18.899999999999999</v>
      </c>
      <c r="AC16" s="21">
        <f>[12]Setembro!$D$32</f>
        <v>19</v>
      </c>
      <c r="AD16" s="21">
        <f>[12]Setembro!$D$33</f>
        <v>21.9</v>
      </c>
      <c r="AE16" s="21">
        <f>[12]Setembro!$D$34</f>
        <v>19.600000000000001</v>
      </c>
      <c r="AF16" s="39">
        <f t="shared" si="5"/>
        <v>12</v>
      </c>
      <c r="AG16" s="42">
        <f t="shared" si="6"/>
        <v>18.476666666666667</v>
      </c>
    </row>
    <row r="17" spans="1:33" ht="17.100000000000001" customHeight="1" x14ac:dyDescent="0.2">
      <c r="A17" s="17" t="s">
        <v>8</v>
      </c>
      <c r="B17" s="21">
        <f>[13]Setembro!$D$5</f>
        <v>17.5</v>
      </c>
      <c r="C17" s="21">
        <f>[13]Setembro!$D$6</f>
        <v>20.399999999999999</v>
      </c>
      <c r="D17" s="21">
        <f>[13]Setembro!$D$7</f>
        <v>21.4</v>
      </c>
      <c r="E17" s="21">
        <f>[13]Setembro!$D$8</f>
        <v>21.7</v>
      </c>
      <c r="F17" s="21">
        <f>[13]Setembro!$D$9</f>
        <v>16.100000000000001</v>
      </c>
      <c r="G17" s="21">
        <f>[13]Setembro!$D$10</f>
        <v>15.9</v>
      </c>
      <c r="H17" s="21">
        <f>[13]Setembro!$D$11</f>
        <v>17.899999999999999</v>
      </c>
      <c r="I17" s="21">
        <f>[13]Setembro!$D$12</f>
        <v>16.100000000000001</v>
      </c>
      <c r="J17" s="21">
        <f>[13]Setembro!$D$13</f>
        <v>18.399999999999999</v>
      </c>
      <c r="K17" s="21">
        <f>[13]Setembro!$D$14</f>
        <v>18.600000000000001</v>
      </c>
      <c r="L17" s="21">
        <f>[13]Setembro!$D$15</f>
        <v>19.3</v>
      </c>
      <c r="M17" s="21">
        <f>[13]Setembro!$D$16</f>
        <v>18.600000000000001</v>
      </c>
      <c r="N17" s="21">
        <f>[13]Setembro!$D$17</f>
        <v>20.100000000000001</v>
      </c>
      <c r="O17" s="21">
        <f>[13]Setembro!$D$18</f>
        <v>18.5</v>
      </c>
      <c r="P17" s="21">
        <f>[13]Setembro!$D$19</f>
        <v>17.899999999999999</v>
      </c>
      <c r="Q17" s="21">
        <f>[13]Setembro!$D$20</f>
        <v>12.9</v>
      </c>
      <c r="R17" s="21">
        <f>[13]Setembro!$D$21</f>
        <v>14.1</v>
      </c>
      <c r="S17" s="21">
        <f>[13]Setembro!$D$22</f>
        <v>20.3</v>
      </c>
      <c r="T17" s="21">
        <f>[13]Setembro!$D$23</f>
        <v>18.5</v>
      </c>
      <c r="U17" s="21">
        <f>[13]Setembro!$D$24</f>
        <v>18.899999999999999</v>
      </c>
      <c r="V17" s="21">
        <f>[13]Setembro!$D$25</f>
        <v>14.9</v>
      </c>
      <c r="W17" s="21">
        <f>[13]Setembro!$D$26</f>
        <v>10.1</v>
      </c>
      <c r="X17" s="21">
        <f>[13]Setembro!$D$27</f>
        <v>15.8</v>
      </c>
      <c r="Y17" s="21">
        <f>[13]Setembro!$D$28</f>
        <v>18.100000000000001</v>
      </c>
      <c r="Z17" s="21">
        <f>[13]Setembro!$D$29</f>
        <v>18.2</v>
      </c>
      <c r="AA17" s="21">
        <f>[13]Setembro!$D$30</f>
        <v>19.100000000000001</v>
      </c>
      <c r="AB17" s="21">
        <f>[13]Setembro!$D$31</f>
        <v>18.8</v>
      </c>
      <c r="AC17" s="21">
        <f>[13]Setembro!$D$32</f>
        <v>19.7</v>
      </c>
      <c r="AD17" s="21">
        <f>[13]Setembro!$D$33</f>
        <v>19.5</v>
      </c>
      <c r="AE17" s="21">
        <f>[13]Setembro!$D$34</f>
        <v>19.100000000000001</v>
      </c>
      <c r="AF17" s="39">
        <f t="shared" si="5"/>
        <v>10.1</v>
      </c>
      <c r="AG17" s="42">
        <f t="shared" si="6"/>
        <v>17.88</v>
      </c>
    </row>
    <row r="18" spans="1:33" ht="17.100000000000001" customHeight="1" x14ac:dyDescent="0.2">
      <c r="A18" s="17" t="s">
        <v>9</v>
      </c>
      <c r="B18" s="21">
        <f>[14]Setembro!$D$5</f>
        <v>18.3</v>
      </c>
      <c r="C18" s="21">
        <f>[14]Setembro!$D$6</f>
        <v>23.4</v>
      </c>
      <c r="D18" s="21">
        <f>[14]Setembro!$D$7</f>
        <v>22.1</v>
      </c>
      <c r="E18" s="21">
        <f>[14]Setembro!$D$8</f>
        <v>20.7</v>
      </c>
      <c r="F18" s="21">
        <f>[14]Setembro!$D$9</f>
        <v>16.100000000000001</v>
      </c>
      <c r="G18" s="21">
        <f>[14]Setembro!$D$10</f>
        <v>17.7</v>
      </c>
      <c r="H18" s="21">
        <f>[14]Setembro!$D$11</f>
        <v>18.399999999999999</v>
      </c>
      <c r="I18" s="21">
        <f>[14]Setembro!$D$12</f>
        <v>17</v>
      </c>
      <c r="J18" s="21">
        <f>[14]Setembro!$D$13</f>
        <v>19.3</v>
      </c>
      <c r="K18" s="21">
        <f>[14]Setembro!$D$14</f>
        <v>19.3</v>
      </c>
      <c r="L18" s="21">
        <f>[14]Setembro!$D$15</f>
        <v>20</v>
      </c>
      <c r="M18" s="21">
        <f>[14]Setembro!$D$16</f>
        <v>20.6</v>
      </c>
      <c r="N18" s="21">
        <f>[14]Setembro!$D$17</f>
        <v>21.6</v>
      </c>
      <c r="O18" s="21">
        <f>[14]Setembro!$D$18</f>
        <v>20.399999999999999</v>
      </c>
      <c r="P18" s="21">
        <f>[14]Setembro!$D$19</f>
        <v>20.100000000000001</v>
      </c>
      <c r="Q18" s="21">
        <f>[14]Setembro!$D$20</f>
        <v>14.1</v>
      </c>
      <c r="R18" s="21">
        <f>[14]Setembro!$D$21</f>
        <v>18</v>
      </c>
      <c r="S18" s="21">
        <f>[14]Setembro!$D$22</f>
        <v>21.8</v>
      </c>
      <c r="T18" s="21">
        <f>[14]Setembro!$D$23</f>
        <v>20.7</v>
      </c>
      <c r="U18" s="21">
        <f>[14]Setembro!$D$24</f>
        <v>19.899999999999999</v>
      </c>
      <c r="V18" s="21">
        <f>[14]Setembro!$D$25</f>
        <v>15.9</v>
      </c>
      <c r="W18" s="21">
        <f>[14]Setembro!$D$26</f>
        <v>15.4</v>
      </c>
      <c r="X18" s="21">
        <f>[14]Setembro!$D$27</f>
        <v>16.600000000000001</v>
      </c>
      <c r="Y18" s="21">
        <f>[14]Setembro!$D$28</f>
        <v>18.5</v>
      </c>
      <c r="Z18" s="21">
        <f>[14]Setembro!$D$29</f>
        <v>18.2</v>
      </c>
      <c r="AA18" s="21">
        <f>[14]Setembro!$D$30</f>
        <v>19.3</v>
      </c>
      <c r="AB18" s="21">
        <f>[14]Setembro!$D$31</f>
        <v>19</v>
      </c>
      <c r="AC18" s="21">
        <f>[14]Setembro!$D$32</f>
        <v>18.899999999999999</v>
      </c>
      <c r="AD18" s="21">
        <f>[14]Setembro!$D$33</f>
        <v>22</v>
      </c>
      <c r="AE18" s="21">
        <f>[14]Setembro!$D$34</f>
        <v>19.7</v>
      </c>
      <c r="AF18" s="39">
        <f t="shared" si="5"/>
        <v>14.1</v>
      </c>
      <c r="AG18" s="42">
        <f t="shared" si="6"/>
        <v>19.100000000000001</v>
      </c>
    </row>
    <row r="19" spans="1:33" ht="17.100000000000001" customHeight="1" x14ac:dyDescent="0.2">
      <c r="A19" s="17" t="s">
        <v>49</v>
      </c>
      <c r="B19" s="21">
        <f>[15]Setembro!$D$5</f>
        <v>21</v>
      </c>
      <c r="C19" s="21">
        <f>[15]Setembro!$D$6</f>
        <v>24</v>
      </c>
      <c r="D19" s="21">
        <f>[15]Setembro!$D$7</f>
        <v>22.2</v>
      </c>
      <c r="E19" s="21">
        <f>[15]Setembro!$D$8</f>
        <v>21.5</v>
      </c>
      <c r="F19" s="21">
        <f>[15]Setembro!$D$9</f>
        <v>21</v>
      </c>
      <c r="G19" s="21">
        <f>[15]Setembro!$D$10</f>
        <v>22</v>
      </c>
      <c r="H19" s="21">
        <f>[15]Setembro!$D$11</f>
        <v>22.5</v>
      </c>
      <c r="I19" s="21">
        <f>[15]Setembro!$D$12</f>
        <v>18.3</v>
      </c>
      <c r="J19" s="21">
        <f>[15]Setembro!$D$13</f>
        <v>20.6</v>
      </c>
      <c r="K19" s="21">
        <f>[15]Setembro!$D$14</f>
        <v>20.8</v>
      </c>
      <c r="L19" s="21">
        <f>[15]Setembro!$D$15</f>
        <v>19.2</v>
      </c>
      <c r="M19" s="21">
        <f>[15]Setembro!$D$16</f>
        <v>17.100000000000001</v>
      </c>
      <c r="N19" s="21">
        <f>[15]Setembro!$D$17</f>
        <v>21.5</v>
      </c>
      <c r="O19" s="21">
        <f>[15]Setembro!$D$18</f>
        <v>21.2</v>
      </c>
      <c r="P19" s="21">
        <f>[15]Setembro!$D$19</f>
        <v>19</v>
      </c>
      <c r="Q19" s="21">
        <f>[15]Setembro!$D$20</f>
        <v>13.4</v>
      </c>
      <c r="R19" s="21">
        <f>[15]Setembro!$D$21</f>
        <v>16.399999999999999</v>
      </c>
      <c r="S19" s="21">
        <f>[15]Setembro!$D$22</f>
        <v>21.9</v>
      </c>
      <c r="T19" s="21">
        <f>[15]Setembro!$D$23</f>
        <v>23.7</v>
      </c>
      <c r="U19" s="21">
        <f>[15]Setembro!$D$24</f>
        <v>20.9</v>
      </c>
      <c r="V19" s="21">
        <f>[15]Setembro!$D$25</f>
        <v>13.6</v>
      </c>
      <c r="W19" s="21">
        <f>[15]Setembro!$D$26</f>
        <v>12.8</v>
      </c>
      <c r="X19" s="21">
        <f>[15]Setembro!$D$27</f>
        <v>17.2</v>
      </c>
      <c r="Y19" s="21">
        <f>[15]Setembro!$D$28</f>
        <v>21.6</v>
      </c>
      <c r="Z19" s="21">
        <f>[15]Setembro!$D$29</f>
        <v>20</v>
      </c>
      <c r="AA19" s="21">
        <f>[15]Setembro!$D$30</f>
        <v>24</v>
      </c>
      <c r="AB19" s="21">
        <f>[15]Setembro!$D$31</f>
        <v>21.5</v>
      </c>
      <c r="AC19" s="21">
        <f>[15]Setembro!$D$32</f>
        <v>21.7</v>
      </c>
      <c r="AD19" s="21">
        <f>[15]Setembro!$D$33</f>
        <v>22.7</v>
      </c>
      <c r="AE19" s="21">
        <f>[15]Setembro!$D$34</f>
        <v>22.4</v>
      </c>
      <c r="AF19" s="39">
        <f t="shared" si="5"/>
        <v>12.8</v>
      </c>
      <c r="AG19" s="42">
        <f t="shared" si="6"/>
        <v>20.189999999999998</v>
      </c>
    </row>
    <row r="20" spans="1:33" ht="17.100000000000001" customHeight="1" x14ac:dyDescent="0.2">
      <c r="A20" s="17" t="s">
        <v>10</v>
      </c>
      <c r="B20" s="21">
        <f>[16]Setembro!$D$5</f>
        <v>19</v>
      </c>
      <c r="C20" s="21">
        <f>[16]Setembro!$D$6</f>
        <v>23.4</v>
      </c>
      <c r="D20" s="21">
        <f>[16]Setembro!$D$7</f>
        <v>21.5</v>
      </c>
      <c r="E20" s="21">
        <f>[16]Setembro!$D$8</f>
        <v>20.100000000000001</v>
      </c>
      <c r="F20" s="21">
        <f>[16]Setembro!$D$9</f>
        <v>16.100000000000001</v>
      </c>
      <c r="G20" s="21">
        <f>[16]Setembro!$D$10</f>
        <v>19</v>
      </c>
      <c r="H20" s="21">
        <f>[16]Setembro!$D$11</f>
        <v>17.899999999999999</v>
      </c>
      <c r="I20" s="21">
        <f>[16]Setembro!$D$12</f>
        <v>18</v>
      </c>
      <c r="J20" s="21">
        <f>[16]Setembro!$D$13</f>
        <v>20.100000000000001</v>
      </c>
      <c r="K20" s="21">
        <f>[16]Setembro!$D$14</f>
        <v>19.600000000000001</v>
      </c>
      <c r="L20" s="21">
        <f>[16]Setembro!$D$15</f>
        <v>20.2</v>
      </c>
      <c r="M20" s="21">
        <f>[16]Setembro!$D$16</f>
        <v>17.8</v>
      </c>
      <c r="N20" s="21">
        <f>[16]Setembro!$D$17</f>
        <v>22.2</v>
      </c>
      <c r="O20" s="21">
        <f>[16]Setembro!$D$18</f>
        <v>19.8</v>
      </c>
      <c r="P20" s="21">
        <f>[16]Setembro!$D$19</f>
        <v>18.899999999999999</v>
      </c>
      <c r="Q20" s="21">
        <f>[16]Setembro!$D$20</f>
        <v>12.1</v>
      </c>
      <c r="R20" s="21">
        <f>[16]Setembro!$D$21</f>
        <v>14.9</v>
      </c>
      <c r="S20" s="21">
        <f>[16]Setembro!$D$22</f>
        <v>20.3</v>
      </c>
      <c r="T20" s="21">
        <f>[16]Setembro!$D$23</f>
        <v>19.7</v>
      </c>
      <c r="U20" s="21">
        <f>[16]Setembro!$D$24</f>
        <v>19.399999999999999</v>
      </c>
      <c r="V20" s="21">
        <f>[16]Setembro!$D$25</f>
        <v>14</v>
      </c>
      <c r="W20" s="21">
        <f>[16]Setembro!$D$26</f>
        <v>10.8</v>
      </c>
      <c r="X20" s="21">
        <f>[16]Setembro!$D$27</f>
        <v>17.100000000000001</v>
      </c>
      <c r="Y20" s="21">
        <f>[16]Setembro!$D$28</f>
        <v>18.7</v>
      </c>
      <c r="Z20" s="21">
        <f>[16]Setembro!$D$29</f>
        <v>18.5</v>
      </c>
      <c r="AA20" s="21">
        <f>[16]Setembro!$D$30</f>
        <v>18.7</v>
      </c>
      <c r="AB20" s="21">
        <f>[16]Setembro!$D$31</f>
        <v>19</v>
      </c>
      <c r="AC20" s="21">
        <f>[16]Setembro!$D$32</f>
        <v>19.899999999999999</v>
      </c>
      <c r="AD20" s="21">
        <f>[16]Setembro!$D$33</f>
        <v>22</v>
      </c>
      <c r="AE20" s="21">
        <f>[16]Setembro!$D$34</f>
        <v>20.5</v>
      </c>
      <c r="AF20" s="39">
        <f t="shared" si="5"/>
        <v>10.8</v>
      </c>
      <c r="AG20" s="42">
        <f t="shared" si="6"/>
        <v>18.639999999999997</v>
      </c>
    </row>
    <row r="21" spans="1:33" ht="17.100000000000001" customHeight="1" x14ac:dyDescent="0.2">
      <c r="A21" s="17" t="s">
        <v>11</v>
      </c>
      <c r="B21" s="21">
        <f>[17]Setembro!$D$5</f>
        <v>18.3</v>
      </c>
      <c r="C21" s="21">
        <f>[17]Setembro!$D$6</f>
        <v>19.3</v>
      </c>
      <c r="D21" s="21">
        <f>[17]Setembro!$D$7</f>
        <v>19.100000000000001</v>
      </c>
      <c r="E21" s="21">
        <f>[17]Setembro!$D$8</f>
        <v>18.100000000000001</v>
      </c>
      <c r="F21" s="21">
        <f>[17]Setembro!$D$9</f>
        <v>17.100000000000001</v>
      </c>
      <c r="G21" s="21">
        <f>[17]Setembro!$D$10</f>
        <v>15.5</v>
      </c>
      <c r="H21" s="21">
        <f>[17]Setembro!$D$11</f>
        <v>19</v>
      </c>
      <c r="I21" s="21">
        <f>[17]Setembro!$D$12</f>
        <v>18.100000000000001</v>
      </c>
      <c r="J21" s="21">
        <f>[17]Setembro!$D$13</f>
        <v>14.9</v>
      </c>
      <c r="K21" s="21">
        <f>[17]Setembro!$D$14</f>
        <v>15.3</v>
      </c>
      <c r="L21" s="21">
        <f>[17]Setembro!$D$15</f>
        <v>15.5</v>
      </c>
      <c r="M21" s="21">
        <f>[17]Setembro!$D$16</f>
        <v>16.399999999999999</v>
      </c>
      <c r="N21" s="21">
        <f>[17]Setembro!$D$17</f>
        <v>18.3</v>
      </c>
      <c r="O21" s="21">
        <f>[17]Setembro!$D$18</f>
        <v>15.8</v>
      </c>
      <c r="P21" s="21">
        <f>[17]Setembro!$D$19</f>
        <v>19.600000000000001</v>
      </c>
      <c r="Q21" s="21">
        <f>[17]Setembro!$D$20</f>
        <v>12.6</v>
      </c>
      <c r="R21" s="21">
        <f>[17]Setembro!$D$21</f>
        <v>13.2</v>
      </c>
      <c r="S21" s="21">
        <f>[17]Setembro!$D$22</f>
        <v>19.100000000000001</v>
      </c>
      <c r="T21" s="21">
        <f>[17]Setembro!$D$23</f>
        <v>19.2</v>
      </c>
      <c r="U21" s="21">
        <f>[17]Setembro!$D$24</f>
        <v>19.600000000000001</v>
      </c>
      <c r="V21" s="21">
        <f>[17]Setembro!$D$25</f>
        <v>14.4</v>
      </c>
      <c r="W21" s="21">
        <f>[17]Setembro!$D$26</f>
        <v>8.9</v>
      </c>
      <c r="X21" s="21">
        <f>[17]Setembro!$D$27</f>
        <v>13.7</v>
      </c>
      <c r="Y21" s="21">
        <f>[17]Setembro!$D$28</f>
        <v>19</v>
      </c>
      <c r="Z21" s="21">
        <f>[17]Setembro!$D$29</f>
        <v>18.600000000000001</v>
      </c>
      <c r="AA21" s="21">
        <f>[17]Setembro!$D$30</f>
        <v>19.8</v>
      </c>
      <c r="AB21" s="21">
        <f>[17]Setembro!$D$31</f>
        <v>19.100000000000001</v>
      </c>
      <c r="AC21" s="21">
        <f>[17]Setembro!$D$32</f>
        <v>19.3</v>
      </c>
      <c r="AD21" s="21">
        <f>[17]Setembro!$D$33</f>
        <v>19.899999999999999</v>
      </c>
      <c r="AE21" s="21">
        <f>[17]Setembro!$D$34</f>
        <v>19.600000000000001</v>
      </c>
      <c r="AF21" s="39">
        <f t="shared" si="5"/>
        <v>8.9</v>
      </c>
      <c r="AG21" s="42">
        <f t="shared" si="6"/>
        <v>17.21</v>
      </c>
    </row>
    <row r="22" spans="1:33" ht="17.100000000000001" customHeight="1" x14ac:dyDescent="0.2">
      <c r="A22" s="17" t="s">
        <v>12</v>
      </c>
      <c r="B22" s="21">
        <f>[18]Setembro!$D$5</f>
        <v>22</v>
      </c>
      <c r="C22" s="21">
        <f>[18]Setembro!$D$6</f>
        <v>21.1</v>
      </c>
      <c r="D22" s="21">
        <f>[18]Setembro!$D$7</f>
        <v>21.5</v>
      </c>
      <c r="E22" s="21">
        <f>[18]Setembro!$D$8</f>
        <v>21.1</v>
      </c>
      <c r="F22" s="21">
        <f>[18]Setembro!$D$9</f>
        <v>20.3</v>
      </c>
      <c r="G22" s="21">
        <f>[18]Setembro!$D$10</f>
        <v>20.399999999999999</v>
      </c>
      <c r="H22" s="21">
        <f>[18]Setembro!$D$11</f>
        <v>22.5</v>
      </c>
      <c r="I22" s="21">
        <f>[18]Setembro!$D$12</f>
        <v>19.7</v>
      </c>
      <c r="J22" s="21">
        <f>[18]Setembro!$D$13</f>
        <v>20</v>
      </c>
      <c r="K22" s="21">
        <f>[18]Setembro!$D$14</f>
        <v>17.7</v>
      </c>
      <c r="L22" s="21">
        <f>[18]Setembro!$D$15</f>
        <v>19.100000000000001</v>
      </c>
      <c r="M22" s="21">
        <f>[18]Setembro!$D$16</f>
        <v>18</v>
      </c>
      <c r="N22" s="21">
        <f>[18]Setembro!$D$17</f>
        <v>21.8</v>
      </c>
      <c r="O22" s="21">
        <f>[18]Setembro!$D$18</f>
        <v>20.7</v>
      </c>
      <c r="P22" s="21">
        <f>[18]Setembro!$D$19</f>
        <v>20.5</v>
      </c>
      <c r="Q22" s="21">
        <f>[18]Setembro!$D$20</f>
        <v>16.7</v>
      </c>
      <c r="R22" s="21">
        <f>[18]Setembro!$D$21</f>
        <v>19</v>
      </c>
      <c r="S22" s="21">
        <f>[18]Setembro!$D$22</f>
        <v>22</v>
      </c>
      <c r="T22" s="21">
        <f>[18]Setembro!$D$23</f>
        <v>21.1</v>
      </c>
      <c r="U22" s="21">
        <f>[18]Setembro!$D$24</f>
        <v>20</v>
      </c>
      <c r="V22" s="21">
        <f>[18]Setembro!$D$25</f>
        <v>15.9</v>
      </c>
      <c r="W22" s="21">
        <f>[18]Setembro!$D$26</f>
        <v>16.5</v>
      </c>
      <c r="X22" s="21">
        <f>[18]Setembro!$D$27</f>
        <v>19</v>
      </c>
      <c r="Y22" s="21">
        <f>[18]Setembro!$D$28</f>
        <v>22.9</v>
      </c>
      <c r="Z22" s="21">
        <f>[18]Setembro!$D$29</f>
        <v>21.5</v>
      </c>
      <c r="AA22" s="21">
        <f>[18]Setembro!$D$30</f>
        <v>23.8</v>
      </c>
      <c r="AB22" s="21">
        <f>[18]Setembro!$D$31</f>
        <v>22.5</v>
      </c>
      <c r="AC22" s="21">
        <f>[18]Setembro!$D$32</f>
        <v>22.7</v>
      </c>
      <c r="AD22" s="21">
        <f>[18]Setembro!$D$33</f>
        <v>23.5</v>
      </c>
      <c r="AE22" s="21">
        <f>[18]Setembro!$D$34</f>
        <v>23</v>
      </c>
      <c r="AF22" s="39">
        <f t="shared" si="5"/>
        <v>15.9</v>
      </c>
      <c r="AG22" s="42">
        <f t="shared" si="6"/>
        <v>20.549999999999997</v>
      </c>
    </row>
    <row r="23" spans="1:33" ht="17.100000000000001" customHeight="1" x14ac:dyDescent="0.2">
      <c r="A23" s="17" t="s">
        <v>13</v>
      </c>
      <c r="B23" s="21" t="str">
        <f>[19]Setembro!$D$5</f>
        <v>*</v>
      </c>
      <c r="C23" s="21" t="str">
        <f>[19]Setembro!$D$6</f>
        <v>*</v>
      </c>
      <c r="D23" s="21" t="str">
        <f>[19]Setembro!$D$7</f>
        <v>*</v>
      </c>
      <c r="E23" s="21" t="str">
        <f>[19]Setembro!$D$8</f>
        <v>*</v>
      </c>
      <c r="F23" s="21" t="str">
        <f>[19]Setembro!$D$9</f>
        <v>*</v>
      </c>
      <c r="G23" s="21" t="str">
        <f>[19]Setembro!$D$10</f>
        <v>*</v>
      </c>
      <c r="H23" s="21" t="str">
        <f>[19]Setembro!$D$11</f>
        <v>*</v>
      </c>
      <c r="I23" s="21" t="str">
        <f>[19]Setembro!$D$12</f>
        <v>*</v>
      </c>
      <c r="J23" s="21" t="str">
        <f>[19]Setembro!$D$13</f>
        <v>*</v>
      </c>
      <c r="K23" s="21" t="str">
        <f>[19]Setembro!$D$14</f>
        <v>*</v>
      </c>
      <c r="L23" s="21" t="str">
        <f>[19]Setembro!$D$15</f>
        <v>*</v>
      </c>
      <c r="M23" s="21" t="str">
        <f>[19]Setembro!$D$16</f>
        <v>*</v>
      </c>
      <c r="N23" s="21" t="str">
        <f>[19]Setembro!$D$17</f>
        <v>*</v>
      </c>
      <c r="O23" s="21" t="str">
        <f>[19]Setembro!$D$18</f>
        <v>*</v>
      </c>
      <c r="P23" s="21" t="str">
        <f>[19]Setembro!$D$19</f>
        <v>*</v>
      </c>
      <c r="Q23" s="21" t="str">
        <f>[19]Setembro!$D$20</f>
        <v>*</v>
      </c>
      <c r="R23" s="21" t="str">
        <f>[19]Setembro!$D$21</f>
        <v>*</v>
      </c>
      <c r="S23" s="21" t="str">
        <f>[19]Setembro!$D$22</f>
        <v>*</v>
      </c>
      <c r="T23" s="21" t="str">
        <f>[19]Setembro!$D$23</f>
        <v>*</v>
      </c>
      <c r="U23" s="21" t="str">
        <f>[19]Setembro!$D$24</f>
        <v>*</v>
      </c>
      <c r="V23" s="21" t="str">
        <f>[19]Setembro!$D$25</f>
        <v>*</v>
      </c>
      <c r="W23" s="21" t="str">
        <f>[19]Setembro!$D$26</f>
        <v>*</v>
      </c>
      <c r="X23" s="21" t="str">
        <f>[19]Setembro!$D$27</f>
        <v>*</v>
      </c>
      <c r="Y23" s="21" t="str">
        <f>[19]Setembro!$D$28</f>
        <v>*</v>
      </c>
      <c r="Z23" s="21" t="str">
        <f>[19]Setembro!$D$29</f>
        <v>*</v>
      </c>
      <c r="AA23" s="21" t="str">
        <f>[19]Setembro!$D$30</f>
        <v>*</v>
      </c>
      <c r="AB23" s="21" t="str">
        <f>[19]Setembro!$D$31</f>
        <v>*</v>
      </c>
      <c r="AC23" s="21" t="str">
        <f>[19]Setembro!$D$32</f>
        <v>*</v>
      </c>
      <c r="AD23" s="21" t="str">
        <f>[19]Setembro!$D$33</f>
        <v>*</v>
      </c>
      <c r="AE23" s="21" t="str">
        <f>[19]Setembro!$D$34</f>
        <v>*</v>
      </c>
      <c r="AF23" s="39" t="s">
        <v>139</v>
      </c>
      <c r="AG23" s="42" t="s">
        <v>139</v>
      </c>
    </row>
    <row r="24" spans="1:33" ht="17.100000000000001" customHeight="1" x14ac:dyDescent="0.2">
      <c r="A24" s="17" t="s">
        <v>14</v>
      </c>
      <c r="B24" s="21">
        <f>[20]Setembro!$D$5</f>
        <v>18.8</v>
      </c>
      <c r="C24" s="21">
        <f>[20]Setembro!$D$6</f>
        <v>21.3</v>
      </c>
      <c r="D24" s="21">
        <f>[20]Setembro!$D$7</f>
        <v>20.7</v>
      </c>
      <c r="E24" s="21">
        <f>[20]Setembro!$D$8</f>
        <v>19.8</v>
      </c>
      <c r="F24" s="21">
        <f>[20]Setembro!$D$9</f>
        <v>15.4</v>
      </c>
      <c r="G24" s="21">
        <f>[20]Setembro!$D$10</f>
        <v>19.2</v>
      </c>
      <c r="H24" s="21">
        <f>[20]Setembro!$D$11</f>
        <v>21.6</v>
      </c>
      <c r="I24" s="21">
        <f>[20]Setembro!$D$12</f>
        <v>18.399999999999999</v>
      </c>
      <c r="J24" s="21">
        <f>[20]Setembro!$D$13</f>
        <v>16.3</v>
      </c>
      <c r="K24" s="21">
        <f>[20]Setembro!$D$14</f>
        <v>16.2</v>
      </c>
      <c r="L24" s="21">
        <f>[20]Setembro!$D$15</f>
        <v>21.2</v>
      </c>
      <c r="M24" s="21">
        <f>[20]Setembro!$D$16</f>
        <v>16.600000000000001</v>
      </c>
      <c r="N24" s="21">
        <f>[20]Setembro!$D$17</f>
        <v>15.6</v>
      </c>
      <c r="O24" s="21">
        <f>[20]Setembro!$D$18</f>
        <v>15</v>
      </c>
      <c r="P24" s="21">
        <f>[20]Setembro!$D$19</f>
        <v>19.100000000000001</v>
      </c>
      <c r="Q24" s="21">
        <f>[20]Setembro!$D$20</f>
        <v>18.100000000000001</v>
      </c>
      <c r="R24" s="21">
        <f>[20]Setembro!$D$21</f>
        <v>19</v>
      </c>
      <c r="S24" s="21">
        <f>[20]Setembro!$D$22</f>
        <v>22.1</v>
      </c>
      <c r="T24" s="21">
        <f>[20]Setembro!$D$23</f>
        <v>24.6</v>
      </c>
      <c r="U24" s="21">
        <f>[20]Setembro!$D$24</f>
        <v>20.100000000000001</v>
      </c>
      <c r="V24" s="21">
        <f>[20]Setembro!$D$25</f>
        <v>19.5</v>
      </c>
      <c r="W24" s="21">
        <f>[20]Setembro!$D$26</f>
        <v>16.5</v>
      </c>
      <c r="X24" s="21">
        <f>[20]Setembro!$D$27</f>
        <v>18.399999999999999</v>
      </c>
      <c r="Y24" s="21">
        <f>[20]Setembro!$D$28</f>
        <v>21.1</v>
      </c>
      <c r="Z24" s="21">
        <f>[20]Setembro!$D$29</f>
        <v>20.8</v>
      </c>
      <c r="AA24" s="21">
        <f>[20]Setembro!$D$30</f>
        <v>21.3</v>
      </c>
      <c r="AB24" s="21">
        <f>[20]Setembro!$D$31</f>
        <v>21.2</v>
      </c>
      <c r="AC24" s="21">
        <f>[20]Setembro!$D$32</f>
        <v>19.7</v>
      </c>
      <c r="AD24" s="21">
        <f>[20]Setembro!$D$33</f>
        <v>21.9</v>
      </c>
      <c r="AE24" s="21">
        <f>[20]Setembro!$D$34</f>
        <v>21.7</v>
      </c>
      <c r="AF24" s="39">
        <f t="shared" si="5"/>
        <v>15</v>
      </c>
      <c r="AG24" s="42">
        <f t="shared" si="6"/>
        <v>19.373333333333342</v>
      </c>
    </row>
    <row r="25" spans="1:33" ht="17.100000000000001" customHeight="1" x14ac:dyDescent="0.2">
      <c r="A25" s="17" t="s">
        <v>15</v>
      </c>
      <c r="B25" s="21">
        <f>[21]Setembro!$D$5</f>
        <v>17.899999999999999</v>
      </c>
      <c r="C25" s="21">
        <f>[21]Setembro!$D$6</f>
        <v>21.3</v>
      </c>
      <c r="D25" s="21">
        <f>[21]Setembro!$D$7</f>
        <v>23.3</v>
      </c>
      <c r="E25" s="21">
        <f>[21]Setembro!$D$8</f>
        <v>18.600000000000001</v>
      </c>
      <c r="F25" s="21">
        <f>[21]Setembro!$D$9</f>
        <v>14.9</v>
      </c>
      <c r="G25" s="21">
        <f>[21]Setembro!$D$10</f>
        <v>16.899999999999999</v>
      </c>
      <c r="H25" s="21">
        <f>[21]Setembro!$D$11</f>
        <v>16.600000000000001</v>
      </c>
      <c r="I25" s="21">
        <f>[21]Setembro!$D$12</f>
        <v>17.100000000000001</v>
      </c>
      <c r="J25" s="21">
        <f>[21]Setembro!$D$13</f>
        <v>16.600000000000001</v>
      </c>
      <c r="K25" s="21">
        <f>[21]Setembro!$D$14</f>
        <v>19.600000000000001</v>
      </c>
      <c r="L25" s="21">
        <f>[21]Setembro!$D$15</f>
        <v>21</v>
      </c>
      <c r="M25" s="21">
        <f>[21]Setembro!$D$16</f>
        <v>15.2</v>
      </c>
      <c r="N25" s="21">
        <f>[21]Setembro!$D$17</f>
        <v>19.7</v>
      </c>
      <c r="O25" s="21">
        <f>[21]Setembro!$D$18</f>
        <v>19.600000000000001</v>
      </c>
      <c r="P25" s="21">
        <f>[21]Setembro!$D$19</f>
        <v>15.2</v>
      </c>
      <c r="Q25" s="21">
        <f>[21]Setembro!$D$20</f>
        <v>11.6</v>
      </c>
      <c r="R25" s="21">
        <f>[21]Setembro!$D$21</f>
        <v>14.8</v>
      </c>
      <c r="S25" s="21">
        <f>[21]Setembro!$D$22</f>
        <v>20.3</v>
      </c>
      <c r="T25" s="21">
        <f>[21]Setembro!$D$23</f>
        <v>17.8</v>
      </c>
      <c r="U25" s="21">
        <f>[21]Setembro!$D$24</f>
        <v>18.8</v>
      </c>
      <c r="V25" s="21">
        <f>[21]Setembro!$D$25</f>
        <v>13.4</v>
      </c>
      <c r="W25" s="21">
        <f>[21]Setembro!$D$26</f>
        <v>10.6</v>
      </c>
      <c r="X25" s="21">
        <f>[21]Setembro!$D$27</f>
        <v>14.8</v>
      </c>
      <c r="Y25" s="21">
        <f>[21]Setembro!$D$28</f>
        <v>17.5</v>
      </c>
      <c r="Z25" s="21">
        <f>[21]Setembro!$D$29</f>
        <v>17.399999999999999</v>
      </c>
      <c r="AA25" s="21">
        <f>[21]Setembro!$D$30</f>
        <v>18.100000000000001</v>
      </c>
      <c r="AB25" s="21">
        <f>[21]Setembro!$D$31</f>
        <v>17.2</v>
      </c>
      <c r="AC25" s="21">
        <f>[21]Setembro!$D$32</f>
        <v>18.3</v>
      </c>
      <c r="AD25" s="21">
        <f>[21]Setembro!$D$33</f>
        <v>22.4</v>
      </c>
      <c r="AE25" s="21">
        <f>[21]Setembro!$D$34</f>
        <v>18.399999999999999</v>
      </c>
      <c r="AF25" s="39">
        <f t="shared" si="5"/>
        <v>10.6</v>
      </c>
      <c r="AG25" s="42">
        <f t="shared" si="6"/>
        <v>17.496666666666666</v>
      </c>
    </row>
    <row r="26" spans="1:33" ht="17.100000000000001" customHeight="1" x14ac:dyDescent="0.2">
      <c r="A26" s="17" t="s">
        <v>16</v>
      </c>
      <c r="B26" s="21">
        <f>[22]Setembro!$D$5</f>
        <v>24</v>
      </c>
      <c r="C26" s="21">
        <f>[22]Setembro!$D$6</f>
        <v>27.3</v>
      </c>
      <c r="D26" s="21">
        <f>[22]Setembro!$D$7</f>
        <v>25.2</v>
      </c>
      <c r="E26" s="21">
        <f>[22]Setembro!$D$8</f>
        <v>26.2</v>
      </c>
      <c r="F26" s="21">
        <f>[22]Setembro!$D$9</f>
        <v>22.8</v>
      </c>
      <c r="G26" s="21">
        <f>[22]Setembro!$D$10</f>
        <v>24.3</v>
      </c>
      <c r="H26" s="21">
        <f>[22]Setembro!$D$11</f>
        <v>22</v>
      </c>
      <c r="I26" s="21">
        <f>[22]Setembro!$D$12</f>
        <v>20.6</v>
      </c>
      <c r="J26" s="21">
        <f>[22]Setembro!$D$13</f>
        <v>24.6</v>
      </c>
      <c r="K26" s="21">
        <f>[22]Setembro!$D$14</f>
        <v>25.2</v>
      </c>
      <c r="L26" s="21">
        <f>[22]Setembro!$D$15</f>
        <v>18</v>
      </c>
      <c r="M26" s="21">
        <f>[22]Setembro!$D$16</f>
        <v>16.600000000000001</v>
      </c>
      <c r="N26" s="21">
        <f>[22]Setembro!$D$17</f>
        <v>20</v>
      </c>
      <c r="O26" s="21">
        <f>[22]Setembro!$D$18</f>
        <v>21.5</v>
      </c>
      <c r="P26" s="21">
        <f>[22]Setembro!$D$19</f>
        <v>18</v>
      </c>
      <c r="Q26" s="21">
        <f>[22]Setembro!$D$20</f>
        <v>14.4</v>
      </c>
      <c r="R26" s="21">
        <f>[22]Setembro!$D$21</f>
        <v>16.8</v>
      </c>
      <c r="S26" s="21">
        <f>[22]Setembro!$D$22</f>
        <v>23.2</v>
      </c>
      <c r="T26" s="21">
        <f>[22]Setembro!$D$23</f>
        <v>23.2</v>
      </c>
      <c r="U26" s="21">
        <f>[22]Setembro!$D$24</f>
        <v>22</v>
      </c>
      <c r="V26" s="21">
        <f>[22]Setembro!$D$25</f>
        <v>15.8</v>
      </c>
      <c r="W26" s="21">
        <f>[22]Setembro!$D$26</f>
        <v>12.5</v>
      </c>
      <c r="X26" s="21">
        <f>[22]Setembro!$D$27</f>
        <v>18.5</v>
      </c>
      <c r="Y26" s="21">
        <f>[22]Setembro!$D$28</f>
        <v>22.1</v>
      </c>
      <c r="Z26" s="21">
        <f>[22]Setembro!$D$29</f>
        <v>22.4</v>
      </c>
      <c r="AA26" s="21">
        <f>[22]Setembro!$D$30</f>
        <v>26.3</v>
      </c>
      <c r="AB26" s="21">
        <f>[22]Setembro!$D$31</f>
        <v>23.2</v>
      </c>
      <c r="AC26" s="21">
        <f>[22]Setembro!$D$32</f>
        <v>22</v>
      </c>
      <c r="AD26" s="21">
        <f>[22]Setembro!$D$33</f>
        <v>27.1</v>
      </c>
      <c r="AE26" s="21">
        <f>[22]Setembro!$D$34</f>
        <v>27.2</v>
      </c>
      <c r="AF26" s="39">
        <f t="shared" si="5"/>
        <v>12.5</v>
      </c>
      <c r="AG26" s="42">
        <f t="shared" si="6"/>
        <v>21.766666666666669</v>
      </c>
    </row>
    <row r="27" spans="1:33" ht="17.100000000000001" customHeight="1" x14ac:dyDescent="0.2">
      <c r="A27" s="17" t="s">
        <v>17</v>
      </c>
      <c r="B27" s="21">
        <f>[23]Setembro!$D$5</f>
        <v>18.600000000000001</v>
      </c>
      <c r="C27" s="21">
        <f>[23]Setembro!$D$6</f>
        <v>20.3</v>
      </c>
      <c r="D27" s="21">
        <f>[23]Setembro!$D$7</f>
        <v>20.2</v>
      </c>
      <c r="E27" s="21">
        <f>[23]Setembro!$D$8</f>
        <v>18.600000000000001</v>
      </c>
      <c r="F27" s="21">
        <f>[23]Setembro!$D$9</f>
        <v>16.8</v>
      </c>
      <c r="G27" s="21">
        <f>[23]Setembro!$D$10</f>
        <v>18.100000000000001</v>
      </c>
      <c r="H27" s="21">
        <f>[23]Setembro!$D$11</f>
        <v>19.399999999999999</v>
      </c>
      <c r="I27" s="21">
        <f>[23]Setembro!$D$12</f>
        <v>17.100000000000001</v>
      </c>
      <c r="J27" s="21">
        <f>[23]Setembro!$D$13</f>
        <v>18.3</v>
      </c>
      <c r="K27" s="21">
        <f>[23]Setembro!$D$14</f>
        <v>16.2</v>
      </c>
      <c r="L27" s="21">
        <f>[23]Setembro!$D$15</f>
        <v>16.3</v>
      </c>
      <c r="M27" s="21">
        <f>[23]Setembro!$D$16</f>
        <v>17.399999999999999</v>
      </c>
      <c r="N27" s="21">
        <f>[23]Setembro!$D$17</f>
        <v>14.7</v>
      </c>
      <c r="O27" s="21">
        <f>[23]Setembro!$D$18</f>
        <v>16.100000000000001</v>
      </c>
      <c r="P27" s="21">
        <f>[23]Setembro!$D$19</f>
        <v>20.7</v>
      </c>
      <c r="Q27" s="21">
        <f>[23]Setembro!$D$20</f>
        <v>11</v>
      </c>
      <c r="R27" s="21">
        <f>[23]Setembro!$D$21</f>
        <v>13.3</v>
      </c>
      <c r="S27" s="21">
        <f>[23]Setembro!$D$22</f>
        <v>20.7</v>
      </c>
      <c r="T27" s="21">
        <f>[23]Setembro!$D$23</f>
        <v>19.5</v>
      </c>
      <c r="U27" s="21">
        <f>[23]Setembro!$D$24</f>
        <v>20.100000000000001</v>
      </c>
      <c r="V27" s="21">
        <f>[23]Setembro!$D$25</f>
        <v>15</v>
      </c>
      <c r="W27" s="21">
        <f>[23]Setembro!$D$26</f>
        <v>8.6999999999999993</v>
      </c>
      <c r="X27" s="21">
        <f>[23]Setembro!$D$27</f>
        <v>16.899999999999999</v>
      </c>
      <c r="Y27" s="21">
        <f>[23]Setembro!$D$28</f>
        <v>18.8</v>
      </c>
      <c r="Z27" s="21">
        <f>[23]Setembro!$D$29</f>
        <v>18.7</v>
      </c>
      <c r="AA27" s="21">
        <f>[23]Setembro!$D$30</f>
        <v>20.100000000000001</v>
      </c>
      <c r="AB27" s="21">
        <f>[23]Setembro!$D$31</f>
        <v>19.399999999999999</v>
      </c>
      <c r="AC27" s="21">
        <f>[23]Setembro!$D$32</f>
        <v>19.399999999999999</v>
      </c>
      <c r="AD27" s="21">
        <f>[23]Setembro!$D$33</f>
        <v>21.4</v>
      </c>
      <c r="AE27" s="21">
        <f>[23]Setembro!$D$34</f>
        <v>21</v>
      </c>
      <c r="AF27" s="39">
        <f>MIN(B27:AE27)</f>
        <v>8.6999999999999993</v>
      </c>
      <c r="AG27" s="42">
        <f>AVERAGE(B27:AE27)</f>
        <v>17.759999999999998</v>
      </c>
    </row>
    <row r="28" spans="1:33" ht="17.100000000000001" customHeight="1" x14ac:dyDescent="0.2">
      <c r="A28" s="17" t="s">
        <v>18</v>
      </c>
      <c r="B28" s="21">
        <f>[24]Setembro!$D$5</f>
        <v>22.8</v>
      </c>
      <c r="C28" s="21">
        <f>[24]Setembro!$D$6</f>
        <v>24.6</v>
      </c>
      <c r="D28" s="21">
        <f>[24]Setembro!$D$7</f>
        <v>23.4</v>
      </c>
      <c r="E28" s="21">
        <f>[24]Setembro!$D$8</f>
        <v>24.6</v>
      </c>
      <c r="F28" s="21">
        <f>[24]Setembro!$D$9</f>
        <v>23.9</v>
      </c>
      <c r="G28" s="21">
        <f>[24]Setembro!$D$10</f>
        <v>23.6</v>
      </c>
      <c r="H28" s="21">
        <f>[24]Setembro!$D$11</f>
        <v>23.6</v>
      </c>
      <c r="I28" s="21">
        <f>[24]Setembro!$D$12</f>
        <v>23.2</v>
      </c>
      <c r="J28" s="21">
        <f>[24]Setembro!$D$13</f>
        <v>23.2</v>
      </c>
      <c r="K28" s="21">
        <f>[24]Setembro!$D$14</f>
        <v>24.4</v>
      </c>
      <c r="L28" s="21">
        <f>[24]Setembro!$D$15</f>
        <v>23.7</v>
      </c>
      <c r="M28" s="21">
        <f>[24]Setembro!$D$16</f>
        <v>24.5</v>
      </c>
      <c r="N28" s="21">
        <f>[24]Setembro!$D$17</f>
        <v>24.2</v>
      </c>
      <c r="O28" s="21">
        <f>[24]Setembro!$D$18</f>
        <v>23.2</v>
      </c>
      <c r="P28" s="21">
        <f>[24]Setembro!$D$19</f>
        <v>24.3</v>
      </c>
      <c r="Q28" s="21">
        <f>[24]Setembro!$D$20</f>
        <v>22.8</v>
      </c>
      <c r="R28" s="21">
        <f>[24]Setembro!$D$21</f>
        <v>24.6</v>
      </c>
      <c r="S28" s="21">
        <f>[24]Setembro!$D$22</f>
        <v>25.8</v>
      </c>
      <c r="T28" s="21">
        <f>[24]Setembro!$D$23</f>
        <v>24.9</v>
      </c>
      <c r="U28" s="21">
        <f>[24]Setembro!$D$24</f>
        <v>25</v>
      </c>
      <c r="V28" s="21">
        <f>[24]Setembro!$D$25</f>
        <v>24.9</v>
      </c>
      <c r="W28" s="21">
        <f>[24]Setembro!$D$26</f>
        <v>23.6</v>
      </c>
      <c r="X28" s="21">
        <f>[24]Setembro!$D$27</f>
        <v>24.5</v>
      </c>
      <c r="Y28" s="21">
        <f>[24]Setembro!$D$28</f>
        <v>25.6</v>
      </c>
      <c r="Z28" s="21">
        <f>[24]Setembro!$D$29</f>
        <v>25.4</v>
      </c>
      <c r="AA28" s="21">
        <f>[24]Setembro!$D$30</f>
        <v>26.3</v>
      </c>
      <c r="AB28" s="21">
        <f>[24]Setembro!$D$31</f>
        <v>25.3</v>
      </c>
      <c r="AC28" s="21">
        <f>[24]Setembro!$D$32</f>
        <v>24.9</v>
      </c>
      <c r="AD28" s="21">
        <f>[24]Setembro!$D$33</f>
        <v>25.7</v>
      </c>
      <c r="AE28" s="21">
        <f>[24]Setembro!$D$34</f>
        <v>25.2</v>
      </c>
      <c r="AF28" s="39">
        <f t="shared" si="5"/>
        <v>22.8</v>
      </c>
      <c r="AG28" s="42">
        <f t="shared" si="6"/>
        <v>24.389999999999997</v>
      </c>
    </row>
    <row r="29" spans="1:33" ht="17.100000000000001" customHeight="1" x14ac:dyDescent="0.2">
      <c r="A29" s="17" t="s">
        <v>19</v>
      </c>
      <c r="B29" s="21">
        <f>[25]Setembro!$D$5</f>
        <v>16.8</v>
      </c>
      <c r="C29" s="21">
        <f>[25]Setembro!$D$6</f>
        <v>20.7</v>
      </c>
      <c r="D29" s="21">
        <f>[25]Setembro!$D$7</f>
        <v>19.2</v>
      </c>
      <c r="E29" s="21">
        <f>[25]Setembro!$D$8</f>
        <v>20.2</v>
      </c>
      <c r="F29" s="21">
        <f>[25]Setembro!$D$9</f>
        <v>15.8</v>
      </c>
      <c r="G29" s="21">
        <f>[25]Setembro!$D$10</f>
        <v>17.600000000000001</v>
      </c>
      <c r="H29" s="21">
        <f>[25]Setembro!$D$11</f>
        <v>17.8</v>
      </c>
      <c r="I29" s="21">
        <f>[25]Setembro!$D$12</f>
        <v>17.600000000000001</v>
      </c>
      <c r="J29" s="21">
        <f>[25]Setembro!$D$13</f>
        <v>17.2</v>
      </c>
      <c r="K29" s="21">
        <f>[25]Setembro!$D$14</f>
        <v>18</v>
      </c>
      <c r="L29" s="21">
        <f>[25]Setembro!$D$15</f>
        <v>19.2</v>
      </c>
      <c r="M29" s="21">
        <f>[25]Setembro!$D$16</f>
        <v>16</v>
      </c>
      <c r="N29" s="21">
        <f>[25]Setembro!$D$17</f>
        <v>20</v>
      </c>
      <c r="O29" s="21">
        <f>[25]Setembro!$D$18</f>
        <v>18.8</v>
      </c>
      <c r="P29" s="21">
        <f>[25]Setembro!$D$19</f>
        <v>16.8</v>
      </c>
      <c r="Q29" s="21">
        <f>[25]Setembro!$D$20</f>
        <v>11.3</v>
      </c>
      <c r="R29" s="21">
        <f>[25]Setembro!$D$21</f>
        <v>15.5</v>
      </c>
      <c r="S29" s="21">
        <f>[25]Setembro!$D$22</f>
        <v>19.2</v>
      </c>
      <c r="T29" s="21">
        <f>[25]Setembro!$D$23</f>
        <v>17.399999999999999</v>
      </c>
      <c r="U29" s="21">
        <f>[25]Setembro!$D$24</f>
        <v>18</v>
      </c>
      <c r="V29" s="21">
        <f>[25]Setembro!$D$25</f>
        <v>13.1</v>
      </c>
      <c r="W29" s="21">
        <f>[25]Setembro!$D$26</f>
        <v>12.5</v>
      </c>
      <c r="X29" s="21">
        <f>[25]Setembro!$D$27</f>
        <v>15.5</v>
      </c>
      <c r="Y29" s="21">
        <f>[25]Setembro!$D$28</f>
        <v>18</v>
      </c>
      <c r="Z29" s="21">
        <f>[25]Setembro!$D$29</f>
        <v>17.899999999999999</v>
      </c>
      <c r="AA29" s="21">
        <f>[25]Setembro!$D$30</f>
        <v>18.8</v>
      </c>
      <c r="AB29" s="21">
        <f>[25]Setembro!$D$31</f>
        <v>19.100000000000001</v>
      </c>
      <c r="AC29" s="21">
        <f>[25]Setembro!$D$32</f>
        <v>20</v>
      </c>
      <c r="AD29" s="21">
        <f>[25]Setembro!$D$33</f>
        <v>19.8</v>
      </c>
      <c r="AE29" s="21">
        <f>[25]Setembro!$D$34</f>
        <v>18.600000000000001</v>
      </c>
      <c r="AF29" s="39">
        <f t="shared" si="5"/>
        <v>11.3</v>
      </c>
      <c r="AG29" s="42">
        <f t="shared" si="6"/>
        <v>17.546666666666667</v>
      </c>
    </row>
    <row r="30" spans="1:33" ht="17.100000000000001" customHeight="1" x14ac:dyDescent="0.2">
      <c r="A30" s="17" t="s">
        <v>31</v>
      </c>
      <c r="B30" s="21">
        <f>[26]Setembro!$D$5</f>
        <v>18.3</v>
      </c>
      <c r="C30" s="21">
        <f>[26]Setembro!$D$6</f>
        <v>21.7</v>
      </c>
      <c r="D30" s="21">
        <f>[26]Setembro!$D$7</f>
        <v>21.7</v>
      </c>
      <c r="E30" s="21">
        <f>[26]Setembro!$D$8</f>
        <v>18.2</v>
      </c>
      <c r="F30" s="21">
        <f>[26]Setembro!$D$9</f>
        <v>17.7</v>
      </c>
      <c r="G30" s="21">
        <f>[26]Setembro!$D$10</f>
        <v>20.8</v>
      </c>
      <c r="H30" s="21">
        <f>[26]Setembro!$D$11</f>
        <v>19.2</v>
      </c>
      <c r="I30" s="21">
        <f>[26]Setembro!$D$12</f>
        <v>16.5</v>
      </c>
      <c r="J30" s="21">
        <f>[26]Setembro!$D$13</f>
        <v>21.1</v>
      </c>
      <c r="K30" s="21">
        <f>[26]Setembro!$D$14</f>
        <v>20.6</v>
      </c>
      <c r="L30" s="21">
        <f>[26]Setembro!$D$15</f>
        <v>20.100000000000001</v>
      </c>
      <c r="M30" s="21">
        <f>[26]Setembro!$D$16</f>
        <v>17.2</v>
      </c>
      <c r="N30" s="21">
        <f>[26]Setembro!$D$17</f>
        <v>18.7</v>
      </c>
      <c r="O30" s="21">
        <f>[26]Setembro!$D$18</f>
        <v>21.5</v>
      </c>
      <c r="P30" s="21">
        <f>[26]Setembro!$D$19</f>
        <v>19.5</v>
      </c>
      <c r="Q30" s="21">
        <f>[26]Setembro!$D$20</f>
        <v>14.3</v>
      </c>
      <c r="R30" s="21">
        <f>[26]Setembro!$D$21</f>
        <v>16.100000000000001</v>
      </c>
      <c r="S30" s="21">
        <f>[26]Setembro!$D$22</f>
        <v>24.1</v>
      </c>
      <c r="T30" s="21">
        <f>[26]Setembro!$D$23</f>
        <v>23.4</v>
      </c>
      <c r="U30" s="21">
        <f>[26]Setembro!$D$24</f>
        <v>19.399999999999999</v>
      </c>
      <c r="V30" s="21">
        <f>[26]Setembro!$D$25</f>
        <v>14.6</v>
      </c>
      <c r="W30" s="21">
        <f>[26]Setembro!$D$26</f>
        <v>12.7</v>
      </c>
      <c r="X30" s="21">
        <f>[26]Setembro!$D$27</f>
        <v>19.7</v>
      </c>
      <c r="Y30" s="21">
        <f>[26]Setembro!$D$28</f>
        <v>19.8</v>
      </c>
      <c r="Z30" s="21">
        <f>[26]Setembro!$D$29</f>
        <v>19.399999999999999</v>
      </c>
      <c r="AA30" s="21">
        <f>[26]Setembro!$D$30</f>
        <v>22.1</v>
      </c>
      <c r="AB30" s="21">
        <f>[26]Setembro!$D$31</f>
        <v>18.8</v>
      </c>
      <c r="AC30" s="21">
        <f>[26]Setembro!$D$32</f>
        <v>19.5</v>
      </c>
      <c r="AD30" s="21">
        <f>[26]Setembro!$D$33</f>
        <v>22.6</v>
      </c>
      <c r="AE30" s="21">
        <f>[26]Setembro!$D$34</f>
        <v>21.2</v>
      </c>
      <c r="AF30" s="39">
        <f t="shared" si="5"/>
        <v>12.7</v>
      </c>
      <c r="AG30" s="42">
        <f t="shared" si="6"/>
        <v>19.350000000000001</v>
      </c>
    </row>
    <row r="31" spans="1:33" ht="17.100000000000001" customHeight="1" x14ac:dyDescent="0.2">
      <c r="A31" s="17" t="s">
        <v>51</v>
      </c>
      <c r="B31" s="21">
        <f>[27]Setembro!$D$5</f>
        <v>21</v>
      </c>
      <c r="C31" s="21">
        <f>[27]Setembro!$D$6</f>
        <v>21.5</v>
      </c>
      <c r="D31" s="21">
        <f>[27]Setembro!$D$7</f>
        <v>21.3</v>
      </c>
      <c r="E31" s="21">
        <f>[27]Setembro!$D$8</f>
        <v>20.3</v>
      </c>
      <c r="F31" s="21">
        <f>[27]Setembro!$D$9</f>
        <v>20.5</v>
      </c>
      <c r="G31" s="21">
        <f>[27]Setembro!$D$10</f>
        <v>21</v>
      </c>
      <c r="H31" s="21">
        <f>[27]Setembro!$D$11</f>
        <v>19.2</v>
      </c>
      <c r="I31" s="21">
        <f>[27]Setembro!$D$12</f>
        <v>19.7</v>
      </c>
      <c r="J31" s="21">
        <f>[27]Setembro!$D$13</f>
        <v>18.899999999999999</v>
      </c>
      <c r="K31" s="21">
        <f>[27]Setembro!$D$14</f>
        <v>19.399999999999999</v>
      </c>
      <c r="L31" s="21">
        <f>[27]Setembro!$D$15</f>
        <v>20.100000000000001</v>
      </c>
      <c r="M31" s="21">
        <f>[27]Setembro!$D$16</f>
        <v>18.600000000000001</v>
      </c>
      <c r="N31" s="21">
        <f>[27]Setembro!$D$17</f>
        <v>20.399999999999999</v>
      </c>
      <c r="O31" s="21">
        <f>[27]Setembro!$D$18</f>
        <v>20.9</v>
      </c>
      <c r="P31" s="21">
        <f>[27]Setembro!$D$19</f>
        <v>22.3</v>
      </c>
      <c r="Q31" s="21">
        <f>[27]Setembro!$D$20</f>
        <v>18.600000000000001</v>
      </c>
      <c r="R31" s="21">
        <f>[27]Setembro!$D$21</f>
        <v>19.899999999999999</v>
      </c>
      <c r="S31" s="21">
        <f>[27]Setembro!$D$22</f>
        <v>20.399999999999999</v>
      </c>
      <c r="T31" s="21">
        <f>[27]Setembro!$D$23</f>
        <v>20.8</v>
      </c>
      <c r="U31" s="21">
        <f>[27]Setembro!$D$24</f>
        <v>20.2</v>
      </c>
      <c r="V31" s="21">
        <f>[27]Setembro!$D$25</f>
        <v>18.600000000000001</v>
      </c>
      <c r="W31" s="21">
        <f>[27]Setembro!$D$26</f>
        <v>18.2</v>
      </c>
      <c r="X31" s="21">
        <f>[27]Setembro!$D$27</f>
        <v>20.399999999999999</v>
      </c>
      <c r="Y31" s="21">
        <f>[27]Setembro!$D$28</f>
        <v>22.7</v>
      </c>
      <c r="Z31" s="21">
        <f>[27]Setembro!$D$29</f>
        <v>21.8</v>
      </c>
      <c r="AA31" s="21">
        <f>[27]Setembro!$D$30</f>
        <v>21.8</v>
      </c>
      <c r="AB31" s="21">
        <f>[27]Setembro!$D$31</f>
        <v>23.8</v>
      </c>
      <c r="AC31" s="21">
        <f>[27]Setembro!$D$32</f>
        <v>22.1</v>
      </c>
      <c r="AD31" s="21">
        <f>[27]Setembro!$D$33</f>
        <v>21.6</v>
      </c>
      <c r="AE31" s="21">
        <f>[27]Setembro!$D$34</f>
        <v>23.3</v>
      </c>
      <c r="AF31" s="39">
        <f>MIN(B31:AE31)</f>
        <v>18.2</v>
      </c>
      <c r="AG31" s="42">
        <f>AVERAGE(B31:AE31)</f>
        <v>20.643333333333327</v>
      </c>
    </row>
    <row r="32" spans="1:33" ht="17.100000000000001" customHeight="1" x14ac:dyDescent="0.2">
      <c r="A32" s="17" t="s">
        <v>20</v>
      </c>
      <c r="B32" s="21">
        <f>[28]Setembro!$D$5</f>
        <v>20.2</v>
      </c>
      <c r="C32" s="21">
        <f>[28]Setembro!$D$6</f>
        <v>22.1</v>
      </c>
      <c r="D32" s="21">
        <f>[28]Setembro!$D$7</f>
        <v>21.1</v>
      </c>
      <c r="E32" s="21">
        <f>[28]Setembro!$D$8</f>
        <v>20.8</v>
      </c>
      <c r="F32" s="21">
        <f>[28]Setembro!$D$9</f>
        <v>14.9</v>
      </c>
      <c r="G32" s="21">
        <f>[28]Setembro!$D$10</f>
        <v>17.7</v>
      </c>
      <c r="H32" s="21">
        <f>[28]Setembro!$D$11</f>
        <v>18.100000000000001</v>
      </c>
      <c r="I32" s="21">
        <f>[28]Setembro!$D$12</f>
        <v>17.100000000000001</v>
      </c>
      <c r="J32" s="21">
        <f>[28]Setembro!$D$13</f>
        <v>18.2</v>
      </c>
      <c r="K32" s="21">
        <f>[28]Setembro!$D$14</f>
        <v>20.6</v>
      </c>
      <c r="L32" s="21">
        <f>[28]Setembro!$D$15</f>
        <v>20.399999999999999</v>
      </c>
      <c r="M32" s="21">
        <f>[28]Setembro!$D$16</f>
        <v>19.899999999999999</v>
      </c>
      <c r="N32" s="21">
        <f>[28]Setembro!$D$17</f>
        <v>19.100000000000001</v>
      </c>
      <c r="O32" s="21">
        <f>[28]Setembro!$D$18</f>
        <v>18</v>
      </c>
      <c r="P32" s="21">
        <f>[28]Setembro!$D$19</f>
        <v>22.8</v>
      </c>
      <c r="Q32" s="21">
        <f>[28]Setembro!$D$20</f>
        <v>18.8</v>
      </c>
      <c r="R32" s="21">
        <f>[28]Setembro!$D$21</f>
        <v>18.399999999999999</v>
      </c>
      <c r="S32" s="21">
        <f>[28]Setembro!$D$22</f>
        <v>21.3</v>
      </c>
      <c r="T32" s="21">
        <f>[28]Setembro!$D$23</f>
        <v>22</v>
      </c>
      <c r="U32" s="21">
        <f>[28]Setembro!$D$24</f>
        <v>20.6</v>
      </c>
      <c r="V32" s="21">
        <f>[28]Setembro!$D$25</f>
        <v>20.3</v>
      </c>
      <c r="W32" s="21">
        <f>[28]Setembro!$D$26</f>
        <v>15.8</v>
      </c>
      <c r="X32" s="21">
        <f>[28]Setembro!$D$27</f>
        <v>17.899999999999999</v>
      </c>
      <c r="Y32" s="21">
        <f>[28]Setembro!$D$28</f>
        <v>20.5</v>
      </c>
      <c r="Z32" s="21">
        <f>[28]Setembro!$D$29</f>
        <v>20.5</v>
      </c>
      <c r="AA32" s="21">
        <f>[28]Setembro!$D$30</f>
        <v>21.5</v>
      </c>
      <c r="AB32" s="21">
        <f>[28]Setembro!$D$31</f>
        <v>19.5</v>
      </c>
      <c r="AC32" s="21">
        <f>[28]Setembro!$D$32</f>
        <v>19.7</v>
      </c>
      <c r="AD32" s="21">
        <f>[28]Setembro!$D$33</f>
        <v>21.7</v>
      </c>
      <c r="AE32" s="21">
        <f>[28]Setembro!$D$34</f>
        <v>20</v>
      </c>
      <c r="AF32" s="39">
        <f>MIN(B32:AE32)</f>
        <v>14.9</v>
      </c>
      <c r="AG32" s="42">
        <f>AVERAGE(B32:AE32)</f>
        <v>19.650000000000002</v>
      </c>
    </row>
    <row r="33" spans="1:35" s="5" customFormat="1" ht="17.100000000000001" customHeight="1" x14ac:dyDescent="0.2">
      <c r="A33" s="32" t="s">
        <v>35</v>
      </c>
      <c r="B33" s="33">
        <f t="shared" ref="B33:AF33" si="7">MIN(B5:B32)</f>
        <v>16.8</v>
      </c>
      <c r="C33" s="33">
        <f t="shared" si="7"/>
        <v>18.5</v>
      </c>
      <c r="D33" s="33">
        <f t="shared" si="7"/>
        <v>19</v>
      </c>
      <c r="E33" s="33">
        <f t="shared" si="7"/>
        <v>18.100000000000001</v>
      </c>
      <c r="F33" s="33">
        <f t="shared" si="7"/>
        <v>14.8</v>
      </c>
      <c r="G33" s="33">
        <f t="shared" si="7"/>
        <v>15.5</v>
      </c>
      <c r="H33" s="33">
        <f t="shared" si="7"/>
        <v>16.600000000000001</v>
      </c>
      <c r="I33" s="33">
        <f t="shared" si="7"/>
        <v>16.100000000000001</v>
      </c>
      <c r="J33" s="33">
        <f t="shared" si="7"/>
        <v>14.8</v>
      </c>
      <c r="K33" s="33">
        <f t="shared" si="7"/>
        <v>14.9</v>
      </c>
      <c r="L33" s="33">
        <f t="shared" si="7"/>
        <v>15.5</v>
      </c>
      <c r="M33" s="33">
        <f t="shared" si="7"/>
        <v>15</v>
      </c>
      <c r="N33" s="33">
        <f t="shared" si="7"/>
        <v>14.5</v>
      </c>
      <c r="O33" s="33">
        <f t="shared" si="7"/>
        <v>14.2</v>
      </c>
      <c r="P33" s="33">
        <f t="shared" si="7"/>
        <v>15.2</v>
      </c>
      <c r="Q33" s="33">
        <f t="shared" si="7"/>
        <v>10.7</v>
      </c>
      <c r="R33" s="33">
        <f t="shared" si="7"/>
        <v>13.2</v>
      </c>
      <c r="S33" s="33">
        <f t="shared" si="7"/>
        <v>18.100000000000001</v>
      </c>
      <c r="T33" s="33">
        <f t="shared" si="7"/>
        <v>17.399999999999999</v>
      </c>
      <c r="U33" s="33">
        <f t="shared" si="7"/>
        <v>18</v>
      </c>
      <c r="V33" s="33">
        <f t="shared" si="7"/>
        <v>11.9</v>
      </c>
      <c r="W33" s="33">
        <f t="shared" si="7"/>
        <v>8.6999999999999993</v>
      </c>
      <c r="X33" s="33">
        <f t="shared" si="7"/>
        <v>13.7</v>
      </c>
      <c r="Y33" s="33">
        <f t="shared" si="7"/>
        <v>17.5</v>
      </c>
      <c r="Z33" s="33">
        <f t="shared" si="7"/>
        <v>17.399999999999999</v>
      </c>
      <c r="AA33" s="33">
        <f t="shared" si="7"/>
        <v>18.100000000000001</v>
      </c>
      <c r="AB33" s="33">
        <f t="shared" si="7"/>
        <v>17.2</v>
      </c>
      <c r="AC33" s="33">
        <f t="shared" si="7"/>
        <v>18.2</v>
      </c>
      <c r="AD33" s="33">
        <f t="shared" si="7"/>
        <v>19.5</v>
      </c>
      <c r="AE33" s="33">
        <f t="shared" si="7"/>
        <v>18.399999999999999</v>
      </c>
      <c r="AF33" s="39">
        <f t="shared" si="7"/>
        <v>8.6999999999999993</v>
      </c>
      <c r="AG33" s="42">
        <f>AVERAGE(AG5:AG32)</f>
        <v>19.434938271604938</v>
      </c>
    </row>
    <row r="35" spans="1:35" x14ac:dyDescent="0.2">
      <c r="A35" s="82"/>
      <c r="B35" s="82"/>
      <c r="C35" s="83"/>
      <c r="D35" s="83" t="s">
        <v>138</v>
      </c>
      <c r="E35" s="83"/>
      <c r="F35" s="83"/>
      <c r="G35" s="83"/>
      <c r="M35" s="2" t="s">
        <v>52</v>
      </c>
      <c r="V35" s="2" t="s">
        <v>135</v>
      </c>
      <c r="AD35" s="9"/>
      <c r="AF35" s="2"/>
      <c r="AG35" s="9"/>
      <c r="AH35" s="2"/>
    </row>
    <row r="36" spans="1:35" x14ac:dyDescent="0.2">
      <c r="J36" s="20"/>
      <c r="K36" s="20"/>
      <c r="L36" s="20"/>
      <c r="M36" s="20" t="s">
        <v>53</v>
      </c>
      <c r="N36" s="20"/>
      <c r="O36" s="20"/>
      <c r="P36" s="20"/>
      <c r="V36" s="20" t="s">
        <v>136</v>
      </c>
      <c r="W36" s="20"/>
      <c r="AD36" s="9"/>
      <c r="AE36" s="1"/>
      <c r="AF36"/>
      <c r="AG36" s="2"/>
      <c r="AH36" s="2"/>
      <c r="AI36" s="2"/>
    </row>
    <row r="37" spans="1:35" x14ac:dyDescent="0.2">
      <c r="Q37" s="31"/>
      <c r="R37" s="31"/>
      <c r="S37" s="31"/>
      <c r="AH37" s="15"/>
    </row>
    <row r="40" spans="1:35" x14ac:dyDescent="0.2">
      <c r="H40" s="2" t="s">
        <v>54</v>
      </c>
    </row>
    <row r="42" spans="1:35" x14ac:dyDescent="0.2">
      <c r="D42" s="2" t="s">
        <v>54</v>
      </c>
      <c r="M42" s="2" t="s">
        <v>54</v>
      </c>
    </row>
  </sheetData>
  <mergeCells count="33">
    <mergeCell ref="B2:AG2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J3:J4"/>
    <mergeCell ref="I3:I4"/>
    <mergeCell ref="L3:L4"/>
    <mergeCell ref="K3:K4"/>
    <mergeCell ref="V3:V4"/>
    <mergeCell ref="N3:N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S3:S4"/>
    <mergeCell ref="A2:A4"/>
    <mergeCell ref="M3:M4"/>
    <mergeCell ref="Z3:Z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3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0"/>
  <sheetViews>
    <sheetView zoomScale="90" zoomScaleNormal="90" workbookViewId="0">
      <selection activeCell="S39" sqref="S39"/>
    </sheetView>
  </sheetViews>
  <sheetFormatPr defaultRowHeight="12.75" x14ac:dyDescent="0.2"/>
  <cols>
    <col min="1" max="1" width="17.42578125" style="2" customWidth="1"/>
    <col min="2" max="3" width="5.5703125" style="2" customWidth="1"/>
    <col min="4" max="4" width="5.7109375" style="2" customWidth="1"/>
    <col min="5" max="5" width="5.42578125" style="2" customWidth="1"/>
    <col min="6" max="6" width="5.5703125" style="2" customWidth="1"/>
    <col min="7" max="7" width="5.42578125" style="2" customWidth="1"/>
    <col min="8" max="8" width="6.140625" style="2" customWidth="1"/>
    <col min="9" max="9" width="5.42578125" style="2" customWidth="1"/>
    <col min="10" max="11" width="5.7109375" style="2" customWidth="1"/>
    <col min="12" max="12" width="6.42578125" style="2" customWidth="1"/>
    <col min="13" max="15" width="6" style="2" customWidth="1"/>
    <col min="16" max="16" width="5.7109375" style="2" customWidth="1"/>
    <col min="17" max="17" width="6" style="2" customWidth="1"/>
    <col min="18" max="18" width="5.85546875" style="2" customWidth="1"/>
    <col min="19" max="19" width="7" style="2" customWidth="1"/>
    <col min="20" max="21" width="5.7109375" style="2" customWidth="1"/>
    <col min="22" max="25" width="6" style="2" customWidth="1"/>
    <col min="26" max="26" width="5.7109375" style="2" customWidth="1"/>
    <col min="27" max="29" width="6" style="2" customWidth="1"/>
    <col min="30" max="30" width="5.85546875" style="2" customWidth="1"/>
    <col min="31" max="31" width="5.7109375" style="2" customWidth="1"/>
    <col min="32" max="32" width="6.140625" style="9" customWidth="1"/>
    <col min="33" max="33" width="9.28515625" style="1" bestFit="1" customWidth="1"/>
  </cols>
  <sheetData>
    <row r="1" spans="1:33" ht="20.100000000000001" customHeight="1" x14ac:dyDescent="0.2">
      <c r="A1" s="92" t="s">
        <v>25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</row>
    <row r="2" spans="1:33" s="4" customFormat="1" ht="20.100000000000001" customHeight="1" x14ac:dyDescent="0.2">
      <c r="A2" s="90" t="s">
        <v>21</v>
      </c>
      <c r="B2" s="88" t="s">
        <v>137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7"/>
    </row>
    <row r="3" spans="1:33" s="5" customFormat="1" ht="20.100000000000001" customHeight="1" x14ac:dyDescent="0.2">
      <c r="A3" s="90"/>
      <c r="B3" s="91">
        <v>1</v>
      </c>
      <c r="C3" s="91">
        <f>SUM(B3+1)</f>
        <v>2</v>
      </c>
      <c r="D3" s="91">
        <f t="shared" ref="D3:AD3" si="0">SUM(C3+1)</f>
        <v>3</v>
      </c>
      <c r="E3" s="91">
        <f t="shared" si="0"/>
        <v>4</v>
      </c>
      <c r="F3" s="91">
        <f t="shared" si="0"/>
        <v>5</v>
      </c>
      <c r="G3" s="91">
        <f t="shared" si="0"/>
        <v>6</v>
      </c>
      <c r="H3" s="91">
        <f t="shared" si="0"/>
        <v>7</v>
      </c>
      <c r="I3" s="91">
        <f t="shared" si="0"/>
        <v>8</v>
      </c>
      <c r="J3" s="91">
        <f t="shared" si="0"/>
        <v>9</v>
      </c>
      <c r="K3" s="91">
        <f t="shared" si="0"/>
        <v>10</v>
      </c>
      <c r="L3" s="91">
        <f t="shared" si="0"/>
        <v>11</v>
      </c>
      <c r="M3" s="91">
        <f t="shared" si="0"/>
        <v>12</v>
      </c>
      <c r="N3" s="91">
        <f t="shared" si="0"/>
        <v>13</v>
      </c>
      <c r="O3" s="91">
        <f t="shared" si="0"/>
        <v>14</v>
      </c>
      <c r="P3" s="91">
        <f t="shared" si="0"/>
        <v>15</v>
      </c>
      <c r="Q3" s="91">
        <f t="shared" si="0"/>
        <v>16</v>
      </c>
      <c r="R3" s="91">
        <f t="shared" si="0"/>
        <v>17</v>
      </c>
      <c r="S3" s="91">
        <f t="shared" si="0"/>
        <v>18</v>
      </c>
      <c r="T3" s="91">
        <f t="shared" si="0"/>
        <v>19</v>
      </c>
      <c r="U3" s="91">
        <f t="shared" si="0"/>
        <v>20</v>
      </c>
      <c r="V3" s="91">
        <f t="shared" si="0"/>
        <v>21</v>
      </c>
      <c r="W3" s="91">
        <f t="shared" si="0"/>
        <v>22</v>
      </c>
      <c r="X3" s="91">
        <f t="shared" si="0"/>
        <v>23</v>
      </c>
      <c r="Y3" s="91">
        <f t="shared" si="0"/>
        <v>24</v>
      </c>
      <c r="Z3" s="91">
        <f t="shared" si="0"/>
        <v>25</v>
      </c>
      <c r="AA3" s="91">
        <f t="shared" si="0"/>
        <v>26</v>
      </c>
      <c r="AB3" s="91">
        <f t="shared" si="0"/>
        <v>27</v>
      </c>
      <c r="AC3" s="91">
        <f t="shared" si="0"/>
        <v>28</v>
      </c>
      <c r="AD3" s="91">
        <f t="shared" si="0"/>
        <v>29</v>
      </c>
      <c r="AE3" s="91">
        <v>30</v>
      </c>
      <c r="AF3" s="37" t="s">
        <v>40</v>
      </c>
      <c r="AG3" s="8"/>
    </row>
    <row r="4" spans="1:33" s="5" customFormat="1" ht="20.100000000000001" customHeight="1" x14ac:dyDescent="0.2">
      <c r="A4" s="90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37" t="s">
        <v>39</v>
      </c>
      <c r="AG4" s="8"/>
    </row>
    <row r="5" spans="1:33" s="5" customFormat="1" ht="20.100000000000001" customHeight="1" x14ac:dyDescent="0.2">
      <c r="A5" s="17" t="s">
        <v>47</v>
      </c>
      <c r="B5" s="18">
        <f>[1]Setembro!$E$5</f>
        <v>52.041666666666664</v>
      </c>
      <c r="C5" s="18">
        <f>[1]Setembro!$E$6</f>
        <v>60.625</v>
      </c>
      <c r="D5" s="18">
        <f>[1]Setembro!$E$7</f>
        <v>68.041666666666671</v>
      </c>
      <c r="E5" s="18">
        <f>[1]Setembro!$E$8</f>
        <v>68.5</v>
      </c>
      <c r="F5" s="18">
        <f>[1]Setembro!$E$9</f>
        <v>47.375</v>
      </c>
      <c r="G5" s="18">
        <f>[1]Setembro!$E$10</f>
        <v>53.041666666666664</v>
      </c>
      <c r="H5" s="18">
        <f>[1]Setembro!$E$11</f>
        <v>84.791666666666671</v>
      </c>
      <c r="I5" s="18">
        <f>[1]Setembro!$E$12</f>
        <v>73.833333333333329</v>
      </c>
      <c r="J5" s="18">
        <f>[1]Setembro!$E$13</f>
        <v>57.416666666666664</v>
      </c>
      <c r="K5" s="18">
        <f>[1]Setembro!$E$14</f>
        <v>51.208333333333336</v>
      </c>
      <c r="L5" s="18">
        <f>[1]Setembro!$E$15</f>
        <v>54.666666666666664</v>
      </c>
      <c r="M5" s="18">
        <f>[1]Setembro!$E$16</f>
        <v>50.166666666666664</v>
      </c>
      <c r="N5" s="18">
        <f>[1]Setembro!$E$17</f>
        <v>34.208333333333336</v>
      </c>
      <c r="O5" s="18">
        <f>[1]Setembro!$E$18</f>
        <v>47.416666666666664</v>
      </c>
      <c r="P5" s="18">
        <f>[1]Setembro!$E$19</f>
        <v>54.875</v>
      </c>
      <c r="Q5" s="18">
        <f>[1]Setembro!$E$20</f>
        <v>55</v>
      </c>
      <c r="R5" s="18">
        <f>[1]Setembro!$E$21</f>
        <v>55.458333333333336</v>
      </c>
      <c r="S5" s="18">
        <f>[1]Setembro!$E$22</f>
        <v>46.5</v>
      </c>
      <c r="T5" s="18">
        <f>[1]Setembro!$E$23</f>
        <v>71.583333333333329</v>
      </c>
      <c r="U5" s="18">
        <f>[1]Setembro!$E$24</f>
        <v>92.708333333333329</v>
      </c>
      <c r="V5" s="18">
        <f>[1]Setembro!$E$25</f>
        <v>70.666666666666671</v>
      </c>
      <c r="W5" s="18">
        <f>[1]Setembro!$E$26</f>
        <v>62.583333333333336</v>
      </c>
      <c r="X5" s="18">
        <f>[1]Setembro!$E$27</f>
        <v>51.166666666666664</v>
      </c>
      <c r="Y5" s="18">
        <f>[1]Setembro!$E$28</f>
        <v>70.875</v>
      </c>
      <c r="Z5" s="18">
        <f>[1]Setembro!$E$29</f>
        <v>80.166666666666671</v>
      </c>
      <c r="AA5" s="18">
        <f>[1]Setembro!$E$30</f>
        <v>67.791666666666671</v>
      </c>
      <c r="AB5" s="18">
        <f>[1]Setembro!$E$31</f>
        <v>86.333333333333329</v>
      </c>
      <c r="AC5" s="18">
        <f>[1]Setembro!$E$32</f>
        <v>76.333333333333329</v>
      </c>
      <c r="AD5" s="18">
        <f>[1]Setembro!$E$33</f>
        <v>63.666666666666664</v>
      </c>
      <c r="AE5" s="18">
        <f>[1]Setembro!$E$34</f>
        <v>62.25</v>
      </c>
      <c r="AF5" s="38">
        <f t="shared" ref="AF5:AF13" si="1">AVERAGE(B5:AE5)</f>
        <v>62.37638888888889</v>
      </c>
      <c r="AG5" s="8"/>
    </row>
    <row r="6" spans="1:33" ht="17.100000000000001" customHeight="1" x14ac:dyDescent="0.2">
      <c r="A6" s="17" t="s">
        <v>0</v>
      </c>
      <c r="B6" s="19">
        <f>[2]Setembro!$E$5</f>
        <v>69.476190476190482</v>
      </c>
      <c r="C6" s="19">
        <f>[2]Setembro!$E$6</f>
        <v>62.958333333333336</v>
      </c>
      <c r="D6" s="19">
        <f>[2]Setembro!$E$7</f>
        <v>64.708333333333329</v>
      </c>
      <c r="E6" s="19">
        <f>[2]Setembro!$E$8</f>
        <v>70.541666666666671</v>
      </c>
      <c r="F6" s="19">
        <f>[2]Setembro!$E$9</f>
        <v>58.75</v>
      </c>
      <c r="G6" s="19">
        <f>[2]Setembro!$E$10</f>
        <v>56.416666666666664</v>
      </c>
      <c r="H6" s="19">
        <f>[2]Setembro!$E$11</f>
        <v>81</v>
      </c>
      <c r="I6" s="19">
        <f>[2]Setembro!$E$12</f>
        <v>77.045454545454547</v>
      </c>
      <c r="J6" s="19">
        <f>[2]Setembro!$E$13</f>
        <v>57.25</v>
      </c>
      <c r="K6" s="19">
        <f>[2]Setembro!$E$14</f>
        <v>46.727272727272727</v>
      </c>
      <c r="L6" s="19">
        <f>[2]Setembro!$E$15</f>
        <v>58.375</v>
      </c>
      <c r="M6" s="19">
        <f>[2]Setembro!$E$16</f>
        <v>74.125</v>
      </c>
      <c r="N6" s="19">
        <f>[2]Setembro!$E$17</f>
        <v>51</v>
      </c>
      <c r="O6" s="19">
        <f>[2]Setembro!$E$18</f>
        <v>53.541666666666664</v>
      </c>
      <c r="P6" s="19">
        <f>[2]Setembro!$E$19</f>
        <v>76.791666666666671</v>
      </c>
      <c r="Q6" s="19">
        <f>[2]Setembro!$E$20</f>
        <v>69.083333333333329</v>
      </c>
      <c r="R6" s="19">
        <f>[2]Setembro!$E$21</f>
        <v>60.875</v>
      </c>
      <c r="S6" s="19">
        <f>[2]Setembro!$E$22</f>
        <v>62.25</v>
      </c>
      <c r="T6" s="19">
        <f>[2]Setembro!$E$23</f>
        <v>80.791666666666671</v>
      </c>
      <c r="U6" s="19">
        <f>[2]Setembro!$E$24</f>
        <v>85.791666666666671</v>
      </c>
      <c r="V6" s="19">
        <f>[2]Setembro!$E$25</f>
        <v>63.541666666666664</v>
      </c>
      <c r="W6" s="19">
        <f>[2]Setembro!$E$26</f>
        <v>53.875</v>
      </c>
      <c r="X6" s="19">
        <f>[2]Setembro!$E$27</f>
        <v>60.291666666666664</v>
      </c>
      <c r="Y6" s="19">
        <f>[2]Setembro!$E$28</f>
        <v>81.166666666666671</v>
      </c>
      <c r="Z6" s="19">
        <f>[2]Setembro!$E$29</f>
        <v>83.291666666666671</v>
      </c>
      <c r="AA6" s="19">
        <f>[2]Setembro!$E$30</f>
        <v>81.541666666666671</v>
      </c>
      <c r="AB6" s="19">
        <f>[2]Setembro!$E$31</f>
        <v>90.75</v>
      </c>
      <c r="AC6" s="19">
        <f>[2]Setembro!$E$32</f>
        <v>77</v>
      </c>
      <c r="AD6" s="19">
        <f>[2]Setembro!$E$33</f>
        <v>69.333333333333329</v>
      </c>
      <c r="AE6" s="19">
        <f>[2]Setembro!$E$34</f>
        <v>65.650000000000006</v>
      </c>
      <c r="AF6" s="39">
        <f t="shared" si="1"/>
        <v>68.131352813852828</v>
      </c>
    </row>
    <row r="7" spans="1:33" ht="17.100000000000001" customHeight="1" x14ac:dyDescent="0.2">
      <c r="A7" s="17" t="s">
        <v>1</v>
      </c>
      <c r="B7" s="19">
        <f>[3]Setembro!$E$5</f>
        <v>67.75</v>
      </c>
      <c r="C7" s="19">
        <f>[3]Setembro!$E$6</f>
        <v>68.083333333333329</v>
      </c>
      <c r="D7" s="19">
        <f>[3]Setembro!$E$7</f>
        <v>65.666666666666671</v>
      </c>
      <c r="E7" s="19">
        <f>[3]Setembro!$E$8</f>
        <v>64.583333333333329</v>
      </c>
      <c r="F7" s="19">
        <f>[3]Setembro!$E$9</f>
        <v>58.125</v>
      </c>
      <c r="G7" s="19">
        <f>[3]Setembro!$E$10</f>
        <v>48.708333333333336</v>
      </c>
      <c r="H7" s="19">
        <f>[3]Setembro!$E$11</f>
        <v>82.666666666666671</v>
      </c>
      <c r="I7" s="19">
        <f>[3]Setembro!$E$12</f>
        <v>73.708333333333329</v>
      </c>
      <c r="J7" s="19">
        <f>[3]Setembro!$E$13</f>
        <v>58.458333333333336</v>
      </c>
      <c r="K7" s="19">
        <f>[3]Setembro!$E$14</f>
        <v>54.541666666666664</v>
      </c>
      <c r="L7" s="19">
        <f>[3]Setembro!$E$15</f>
        <v>63.708333333333336</v>
      </c>
      <c r="M7" s="19">
        <f>[3]Setembro!$E$16</f>
        <v>67.041666666666671</v>
      </c>
      <c r="N7" s="19">
        <f>[3]Setembro!$E$17</f>
        <v>58.625</v>
      </c>
      <c r="O7" s="19">
        <f>[3]Setembro!$E$18</f>
        <v>50.708333333333336</v>
      </c>
      <c r="P7" s="19">
        <f>[3]Setembro!$E$19</f>
        <v>77.15789473684211</v>
      </c>
      <c r="Q7" s="19" t="str">
        <f>[3]Setembro!$E$20</f>
        <v>*</v>
      </c>
      <c r="R7" s="19" t="str">
        <f>[3]Setembro!$E$21</f>
        <v>*</v>
      </c>
      <c r="S7" s="19" t="str">
        <f>[3]Setembro!$E$22</f>
        <v>*</v>
      </c>
      <c r="T7" s="19" t="str">
        <f>[3]Setembro!$E$23</f>
        <v>*</v>
      </c>
      <c r="U7" s="19" t="str">
        <f>[3]Setembro!$E$24</f>
        <v>*</v>
      </c>
      <c r="V7" s="19" t="str">
        <f>[3]Setembro!$E$25</f>
        <v>*</v>
      </c>
      <c r="W7" s="19" t="str">
        <f>[3]Setembro!$E$26</f>
        <v>*</v>
      </c>
      <c r="X7" s="19" t="str">
        <f>[3]Setembro!$E$27</f>
        <v>*</v>
      </c>
      <c r="Y7" s="19" t="str">
        <f>[3]Setembro!$E$28</f>
        <v>*</v>
      </c>
      <c r="Z7" s="19" t="str">
        <f>[3]Setembro!$E$29</f>
        <v>*</v>
      </c>
      <c r="AA7" s="19" t="str">
        <f>[3]Setembro!$E$30</f>
        <v>*</v>
      </c>
      <c r="AB7" s="19" t="str">
        <f>[3]Setembro!$E$31</f>
        <v>*</v>
      </c>
      <c r="AC7" s="19" t="str">
        <f>[3]Setembro!$E$32</f>
        <v>*</v>
      </c>
      <c r="AD7" s="19" t="str">
        <f>[3]Setembro!$E$33</f>
        <v>*</v>
      </c>
      <c r="AE7" s="19" t="str">
        <f>[3]Setembro!$E$34</f>
        <v>*</v>
      </c>
      <c r="AF7" s="39">
        <f t="shared" si="1"/>
        <v>63.968859649122805</v>
      </c>
    </row>
    <row r="8" spans="1:33" ht="17.100000000000001" customHeight="1" x14ac:dyDescent="0.2">
      <c r="A8" s="17" t="s">
        <v>55</v>
      </c>
      <c r="B8" s="19">
        <f>[4]Setembro!$E$5</f>
        <v>62.416666666666664</v>
      </c>
      <c r="C8" s="19">
        <f>[4]Setembro!$E$6</f>
        <v>48.416666666666664</v>
      </c>
      <c r="D8" s="19">
        <f>[4]Setembro!$E$7</f>
        <v>64.416666666666671</v>
      </c>
      <c r="E8" s="19">
        <f>[4]Setembro!$E$8</f>
        <v>60.708333333333336</v>
      </c>
      <c r="F8" s="19">
        <f>[4]Setembro!$E$9</f>
        <v>55.75</v>
      </c>
      <c r="G8" s="19">
        <f>[4]Setembro!$E$10</f>
        <v>53.291666666666664</v>
      </c>
      <c r="H8" s="19">
        <f>[4]Setembro!$E$11</f>
        <v>83.125</v>
      </c>
      <c r="I8" s="19">
        <f>[4]Setembro!$E$12</f>
        <v>71.25</v>
      </c>
      <c r="J8" s="19">
        <f>[4]Setembro!$E$13</f>
        <v>46.166666666666664</v>
      </c>
      <c r="K8" s="19">
        <f>[4]Setembro!$E$14</f>
        <v>35.583333333333336</v>
      </c>
      <c r="L8" s="19">
        <f>[4]Setembro!$E$15</f>
        <v>33.166666666666664</v>
      </c>
      <c r="M8" s="19">
        <f>[4]Setembro!$E$16</f>
        <v>36</v>
      </c>
      <c r="N8" s="19">
        <f>[4]Setembro!$E$17</f>
        <v>43.75</v>
      </c>
      <c r="O8" s="19">
        <f>[4]Setembro!$E$18</f>
        <v>37.166666666666664</v>
      </c>
      <c r="P8" s="19">
        <f>[4]Setembro!$E$19</f>
        <v>60.791666666666664</v>
      </c>
      <c r="Q8" s="19">
        <f>[4]Setembro!$E$20</f>
        <v>56.291666666666664</v>
      </c>
      <c r="R8" s="19">
        <f>[4]Setembro!$E$21</f>
        <v>47.583333333333336</v>
      </c>
      <c r="S8" s="19">
        <f>[4]Setembro!$E$22</f>
        <v>56.833333333333336</v>
      </c>
      <c r="T8" s="19">
        <f>[4]Setembro!$E$23</f>
        <v>68.458333333333329</v>
      </c>
      <c r="U8" s="19">
        <f>[4]Setembro!$E$24</f>
        <v>93.708333333333329</v>
      </c>
      <c r="V8" s="19">
        <f>[4]Setembro!$E$25</f>
        <v>72.875</v>
      </c>
      <c r="W8" s="19">
        <f>[4]Setembro!$E$26</f>
        <v>56.333333333333336</v>
      </c>
      <c r="X8" s="19">
        <f>[4]Setembro!$E$27</f>
        <v>57.083333333333336</v>
      </c>
      <c r="Y8" s="19">
        <f>[4]Setembro!$E$28</f>
        <v>68.333333333333329</v>
      </c>
      <c r="Z8" s="19">
        <f>[4]Setembro!$E$29</f>
        <v>84.083333333333329</v>
      </c>
      <c r="AA8" s="19">
        <f>[4]Setembro!$E$30</f>
        <v>76.916666666666671</v>
      </c>
      <c r="AB8" s="19">
        <f>[4]Setembro!$E$31</f>
        <v>95.083333333333329</v>
      </c>
      <c r="AC8" s="19">
        <f>[4]Setembro!$E$32</f>
        <v>84.583333333333329</v>
      </c>
      <c r="AD8" s="19">
        <f>[4]Setembro!$E$33</f>
        <v>67.875</v>
      </c>
      <c r="AE8" s="19">
        <f>[4]Setembro!$E$34</f>
        <v>73.291666666666671</v>
      </c>
      <c r="AF8" s="39">
        <f t="shared" ref="AF8" si="2">AVERAGE(B8:AE8)</f>
        <v>61.711111111111101</v>
      </c>
    </row>
    <row r="9" spans="1:33" ht="17.100000000000001" customHeight="1" x14ac:dyDescent="0.2">
      <c r="A9" s="17" t="s">
        <v>48</v>
      </c>
      <c r="B9" s="19">
        <f>[5]Setembro!$E$5</f>
        <v>91</v>
      </c>
      <c r="C9" s="19">
        <f>[5]Setembro!$E$6</f>
        <v>76</v>
      </c>
      <c r="D9" s="19">
        <f>[5]Setembro!$E$7</f>
        <v>92</v>
      </c>
      <c r="E9" s="19">
        <f>[5]Setembro!$E$8</f>
        <v>91</v>
      </c>
      <c r="F9" s="19">
        <f>[5]Setembro!$E$9</f>
        <v>71</v>
      </c>
      <c r="G9" s="19">
        <f>[5]Setembro!$E$10</f>
        <v>79</v>
      </c>
      <c r="H9" s="19">
        <f>[5]Setembro!$E$11</f>
        <v>100</v>
      </c>
      <c r="I9" s="19">
        <f>[5]Setembro!$E$12</f>
        <v>95</v>
      </c>
      <c r="J9" s="19">
        <f>[5]Setembro!$E$13</f>
        <v>84</v>
      </c>
      <c r="K9" s="19">
        <f>[5]Setembro!$E$14</f>
        <v>63</v>
      </c>
      <c r="L9" s="19">
        <f>[5]Setembro!$E$15</f>
        <v>100</v>
      </c>
      <c r="M9" s="19">
        <f>[5]Setembro!$E$16</f>
        <v>97</v>
      </c>
      <c r="N9" s="19">
        <f>[5]Setembro!$E$17</f>
        <v>100</v>
      </c>
      <c r="O9" s="19">
        <f>[5]Setembro!$E$18</f>
        <v>89</v>
      </c>
      <c r="P9" s="19">
        <f>[5]Setembro!$E$19</f>
        <v>92</v>
      </c>
      <c r="Q9" s="19">
        <f>[5]Setembro!$E$20</f>
        <v>97</v>
      </c>
      <c r="R9" s="19">
        <f>[5]Setembro!$E$21</f>
        <v>99</v>
      </c>
      <c r="S9" s="19">
        <f>[5]Setembro!$E$22</f>
        <v>100</v>
      </c>
      <c r="T9" s="19">
        <f>[5]Setembro!$E$23</f>
        <v>87</v>
      </c>
      <c r="U9" s="19">
        <f>[5]Setembro!$E$24</f>
        <v>94</v>
      </c>
      <c r="V9" s="19">
        <f>[5]Setembro!$E$25</f>
        <v>84</v>
      </c>
      <c r="W9" s="19">
        <f>[5]Setembro!$E$26</f>
        <v>97</v>
      </c>
      <c r="X9" s="19">
        <f>[5]Setembro!$E$27</f>
        <v>76</v>
      </c>
      <c r="Y9" s="19">
        <f>[5]Setembro!$E$28</f>
        <v>90</v>
      </c>
      <c r="Z9" s="19">
        <f>[5]Setembro!$E$29</f>
        <v>100</v>
      </c>
      <c r="AA9" s="19">
        <f>[5]Setembro!$E$30</f>
        <v>100</v>
      </c>
      <c r="AB9" s="19">
        <f>[5]Setembro!$E$31</f>
        <v>100</v>
      </c>
      <c r="AC9" s="19">
        <f>[5]Setembro!$E$32</f>
        <v>100</v>
      </c>
      <c r="AD9" s="19">
        <f>[5]Setembro!$E$33</f>
        <v>93</v>
      </c>
      <c r="AE9" s="19">
        <f>[5]Setembro!$E$34</f>
        <v>84</v>
      </c>
      <c r="AF9" s="39">
        <f t="shared" si="1"/>
        <v>90.7</v>
      </c>
    </row>
    <row r="10" spans="1:33" ht="17.100000000000001" customHeight="1" x14ac:dyDescent="0.2">
      <c r="A10" s="17" t="s">
        <v>2</v>
      </c>
      <c r="B10" s="19">
        <f>[6]Setembro!$E$5</f>
        <v>60.333333333333336</v>
      </c>
      <c r="C10" s="19">
        <f>[6]Setembro!$E$6</f>
        <v>53.5</v>
      </c>
      <c r="D10" s="19">
        <f>[6]Setembro!$E$7</f>
        <v>55.958333333333336</v>
      </c>
      <c r="E10" s="19">
        <f>[6]Setembro!$E$8</f>
        <v>60.5</v>
      </c>
      <c r="F10" s="19">
        <f>[6]Setembro!$E$9</f>
        <v>57.833333333333336</v>
      </c>
      <c r="G10" s="19">
        <f>[6]Setembro!$E$10</f>
        <v>44.208333333333336</v>
      </c>
      <c r="H10" s="19">
        <f>[6]Setembro!$E$11</f>
        <v>73.541666666666671</v>
      </c>
      <c r="I10" s="19">
        <f>[6]Setembro!$E$12</f>
        <v>60.208333333333336</v>
      </c>
      <c r="J10" s="19">
        <f>[6]Setembro!$E$13</f>
        <v>39.375</v>
      </c>
      <c r="K10" s="19">
        <f>[6]Setembro!$E$14</f>
        <v>35.875</v>
      </c>
      <c r="L10" s="19">
        <f>[6]Setembro!$E$15</f>
        <v>42</v>
      </c>
      <c r="M10" s="19">
        <f>[6]Setembro!$E$16</f>
        <v>49.916666666666664</v>
      </c>
      <c r="N10" s="19">
        <f>[6]Setembro!$E$17</f>
        <v>28.208333333333332</v>
      </c>
      <c r="O10" s="19">
        <f>[6]Setembro!$E$18</f>
        <v>24.916666666666668</v>
      </c>
      <c r="P10" s="19">
        <f>[6]Setembro!$E$19</f>
        <v>65.708333333333329</v>
      </c>
      <c r="Q10" s="19">
        <f>[6]Setembro!$E$20</f>
        <v>61.041666666666664</v>
      </c>
      <c r="R10" s="19">
        <f>[6]Setembro!$E$21</f>
        <v>47.833333333333336</v>
      </c>
      <c r="S10" s="19">
        <f>[6]Setembro!$E$22</f>
        <v>43.958333333333336</v>
      </c>
      <c r="T10" s="19">
        <f>[6]Setembro!$E$23</f>
        <v>54.5</v>
      </c>
      <c r="U10" s="19">
        <f>[6]Setembro!$E$24</f>
        <v>86</v>
      </c>
      <c r="V10" s="19">
        <f>[6]Setembro!$E$25</f>
        <v>69.416666666666671</v>
      </c>
      <c r="W10" s="19">
        <f>[6]Setembro!$E$26</f>
        <v>48.666666666666664</v>
      </c>
      <c r="X10" s="19">
        <f>[6]Setembro!$E$27</f>
        <v>46.333333333333336</v>
      </c>
      <c r="Y10" s="19">
        <f>[6]Setembro!$E$28</f>
        <v>68.916666666666671</v>
      </c>
      <c r="Z10" s="19">
        <f>[6]Setembro!$E$29</f>
        <v>76.166666666666671</v>
      </c>
      <c r="AA10" s="19">
        <f>[6]Setembro!$E$30</f>
        <v>63.166666666666664</v>
      </c>
      <c r="AB10" s="19">
        <f>[6]Setembro!$E$31</f>
        <v>82.875</v>
      </c>
      <c r="AC10" s="19">
        <f>[6]Setembro!$E$32</f>
        <v>61.958333333333336</v>
      </c>
      <c r="AD10" s="19">
        <f>[6]Setembro!$E$33</f>
        <v>59.625</v>
      </c>
      <c r="AE10" s="19">
        <f>[6]Setembro!$E$34</f>
        <v>57.25</v>
      </c>
      <c r="AF10" s="39">
        <f t="shared" si="1"/>
        <v>55.993055555555557</v>
      </c>
    </row>
    <row r="11" spans="1:33" ht="17.100000000000001" customHeight="1" x14ac:dyDescent="0.2">
      <c r="A11" s="17" t="s">
        <v>3</v>
      </c>
      <c r="B11" s="19">
        <f>[7]Setembro!$E$5</f>
        <v>49.916666666666664</v>
      </c>
      <c r="C11" s="19">
        <f>[7]Setembro!$E$6</f>
        <v>63.916666666666664</v>
      </c>
      <c r="D11" s="19">
        <f>[7]Setembro!$E$7</f>
        <v>76.666666666666671</v>
      </c>
      <c r="E11" s="19">
        <f>[7]Setembro!$E$8</f>
        <v>69.916666666666671</v>
      </c>
      <c r="F11" s="19">
        <f>[7]Setembro!$E$9</f>
        <v>49.333333333333336</v>
      </c>
      <c r="G11" s="19">
        <f>[7]Setembro!$E$10</f>
        <v>47.708333333333336</v>
      </c>
      <c r="H11" s="19">
        <f>[7]Setembro!$E$11</f>
        <v>55.375</v>
      </c>
      <c r="I11" s="19">
        <f>[7]Setembro!$E$12</f>
        <v>45.25</v>
      </c>
      <c r="J11" s="19">
        <f>[7]Setembro!$E$13</f>
        <v>40.958333333333336</v>
      </c>
      <c r="K11" s="19">
        <f>[7]Setembro!$E$14</f>
        <v>40.75</v>
      </c>
      <c r="L11" s="19">
        <f>[7]Setembro!$E$15</f>
        <v>42.333333333333336</v>
      </c>
      <c r="M11" s="19">
        <f>[7]Setembro!$E$16</f>
        <v>41.041666666666664</v>
      </c>
      <c r="N11" s="19">
        <f>[7]Setembro!$E$17</f>
        <v>35.541666666666664</v>
      </c>
      <c r="O11" s="19">
        <f>[7]Setembro!$E$18</f>
        <v>34.791666666666664</v>
      </c>
      <c r="P11" s="19">
        <f>[7]Setembro!$E$19</f>
        <v>44.25</v>
      </c>
      <c r="Q11" s="19">
        <f>[7]Setembro!$E$20</f>
        <v>59.458333333333336</v>
      </c>
      <c r="R11" s="19">
        <f>[7]Setembro!$E$21</f>
        <v>51.25</v>
      </c>
      <c r="S11" s="19">
        <f>[7]Setembro!$E$22</f>
        <v>39.166666666666664</v>
      </c>
      <c r="T11" s="19">
        <f>[7]Setembro!$E$23</f>
        <v>45.625</v>
      </c>
      <c r="U11" s="19">
        <f>[7]Setembro!$E$24</f>
        <v>79.041666666666671</v>
      </c>
      <c r="V11" s="19">
        <f>[7]Setembro!$E$25</f>
        <v>78.458333333333329</v>
      </c>
      <c r="W11" s="19">
        <f>[7]Setembro!$E$26</f>
        <v>61.958333333333336</v>
      </c>
      <c r="X11" s="19">
        <f>[7]Setembro!$E$27</f>
        <v>50.391304347826086</v>
      </c>
      <c r="Y11" s="19">
        <f>[7]Setembro!$E$28</f>
        <v>69.125</v>
      </c>
      <c r="Z11" s="19">
        <f>[7]Setembro!$E$29</f>
        <v>84.916666666666671</v>
      </c>
      <c r="AA11" s="19">
        <f>[7]Setembro!$E$30</f>
        <v>71.708333333333329</v>
      </c>
      <c r="AB11" s="19">
        <f>[7]Setembro!$E$31</f>
        <v>78.125</v>
      </c>
      <c r="AC11" s="19">
        <f>[7]Setembro!$E$32</f>
        <v>71.916666666666671</v>
      </c>
      <c r="AD11" s="19">
        <f>[7]Setembro!$E$33</f>
        <v>64.333333333333329</v>
      </c>
      <c r="AE11" s="19">
        <f>[7]Setembro!$E$34</f>
        <v>69.041666666666671</v>
      </c>
      <c r="AF11" s="39">
        <f t="shared" si="1"/>
        <v>57.075543478260862</v>
      </c>
    </row>
    <row r="12" spans="1:33" ht="17.100000000000001" customHeight="1" x14ac:dyDescent="0.2">
      <c r="A12" s="17" t="s">
        <v>4</v>
      </c>
      <c r="B12" s="19">
        <f>[8]Setembro!$E$5</f>
        <v>56.625</v>
      </c>
      <c r="C12" s="19">
        <f>[8]Setembro!$E$6</f>
        <v>59.125</v>
      </c>
      <c r="D12" s="19">
        <f>[8]Setembro!$E$7</f>
        <v>74.291666666666671</v>
      </c>
      <c r="E12" s="19">
        <f>[8]Setembro!$E$8</f>
        <v>69.25</v>
      </c>
      <c r="F12" s="19">
        <f>[8]Setembro!$E$9</f>
        <v>54.208333333333336</v>
      </c>
      <c r="G12" s="19">
        <f>[8]Setembro!$E$10</f>
        <v>50.75</v>
      </c>
      <c r="H12" s="19">
        <f>[8]Setembro!$E$11</f>
        <v>74.416666666666671</v>
      </c>
      <c r="I12" s="19">
        <f>[8]Setembro!$E$12</f>
        <v>58.208333333333336</v>
      </c>
      <c r="J12" s="19">
        <f>[8]Setembro!$E$13</f>
        <v>36.75</v>
      </c>
      <c r="K12" s="19">
        <f>[8]Setembro!$E$14</f>
        <v>37.125</v>
      </c>
      <c r="L12" s="19">
        <f>[8]Setembro!$E$15</f>
        <v>34.583333333333336</v>
      </c>
      <c r="M12" s="19">
        <f>[8]Setembro!$E$16</f>
        <v>31.291666666666668</v>
      </c>
      <c r="N12" s="19">
        <f>[8]Setembro!$E$17</f>
        <v>25.541666666666668</v>
      </c>
      <c r="O12" s="19">
        <f>[8]Setembro!$E$18</f>
        <v>24.875</v>
      </c>
      <c r="P12" s="19">
        <f>[8]Setembro!$E$19</f>
        <v>46.875</v>
      </c>
      <c r="Q12" s="19">
        <f>[8]Setembro!$E$20</f>
        <v>67.083333333333329</v>
      </c>
      <c r="R12" s="19">
        <f>[8]Setembro!$E$21</f>
        <v>51.375</v>
      </c>
      <c r="S12" s="19">
        <f>[8]Setembro!$E$22</f>
        <v>39.125</v>
      </c>
      <c r="T12" s="19">
        <f>[8]Setembro!$E$23</f>
        <v>48.291666666666664</v>
      </c>
      <c r="U12" s="19">
        <f>[8]Setembro!$E$24</f>
        <v>79.291666666666671</v>
      </c>
      <c r="V12" s="19">
        <f>[8]Setembro!$E$25</f>
        <v>82.791666666666671</v>
      </c>
      <c r="W12" s="19">
        <f>[8]Setembro!$E$26</f>
        <v>57.125</v>
      </c>
      <c r="X12" s="19">
        <f>[8]Setembro!$E$27</f>
        <v>52.416666666666664</v>
      </c>
      <c r="Y12" s="19">
        <f>[8]Setembro!$E$28</f>
        <v>67.166666666666671</v>
      </c>
      <c r="Z12" s="19">
        <f>[8]Setembro!$E$29</f>
        <v>86.875</v>
      </c>
      <c r="AA12" s="19">
        <f>[8]Setembro!$E$30</f>
        <v>66.916666666666671</v>
      </c>
      <c r="AB12" s="19">
        <f>[8]Setembro!$E$31</f>
        <v>80.458333333333329</v>
      </c>
      <c r="AC12" s="19">
        <f>[8]Setembro!$E$32</f>
        <v>77.791666666666671</v>
      </c>
      <c r="AD12" s="19">
        <f>[8]Setembro!$E$33</f>
        <v>69.5</v>
      </c>
      <c r="AE12" s="19">
        <f>[8]Setembro!$E$34</f>
        <v>69.666666666666671</v>
      </c>
      <c r="AF12" s="39">
        <f t="shared" si="1"/>
        <v>57.659722222222236</v>
      </c>
    </row>
    <row r="13" spans="1:33" ht="17.100000000000001" customHeight="1" x14ac:dyDescent="0.2">
      <c r="A13" s="17" t="s">
        <v>5</v>
      </c>
      <c r="B13" s="19">
        <f>[9]Setembro!$E$5</f>
        <v>58.541666666666664</v>
      </c>
      <c r="C13" s="19">
        <f>[9]Setembro!$E$6</f>
        <v>61.291666666666664</v>
      </c>
      <c r="D13" s="19">
        <f>[9]Setembro!$E$7</f>
        <v>60.166666666666664</v>
      </c>
      <c r="E13" s="19">
        <f>[9]Setembro!$E$8</f>
        <v>63.875</v>
      </c>
      <c r="F13" s="19">
        <f>[9]Setembro!$E$9</f>
        <v>66.25</v>
      </c>
      <c r="G13" s="19">
        <f>[9]Setembro!$E$10</f>
        <v>62.125</v>
      </c>
      <c r="H13" s="19">
        <f>[9]Setembro!$E$11</f>
        <v>65.291666666666671</v>
      </c>
      <c r="I13" s="19">
        <f>[9]Setembro!$E$12</f>
        <v>71.041666666666671</v>
      </c>
      <c r="J13" s="19">
        <f>[9]Setembro!$E$13</f>
        <v>61.458333333333336</v>
      </c>
      <c r="K13" s="19">
        <f>[9]Setembro!$E$14</f>
        <v>54</v>
      </c>
      <c r="L13" s="19">
        <f>[9]Setembro!$E$15</f>
        <v>52.75</v>
      </c>
      <c r="M13" s="19">
        <f>[9]Setembro!$E$16</f>
        <v>61.541666666666664</v>
      </c>
      <c r="N13" s="19">
        <f>[9]Setembro!$E$17</f>
        <v>71.625</v>
      </c>
      <c r="O13" s="19">
        <f>[9]Setembro!$E$18</f>
        <v>59.208333333333336</v>
      </c>
      <c r="P13" s="19">
        <f>[9]Setembro!$E$19</f>
        <v>68.208333333333329</v>
      </c>
      <c r="Q13" s="19">
        <f>[9]Setembro!$E$20</f>
        <v>52.833333333333336</v>
      </c>
      <c r="R13" s="19">
        <f>[9]Setembro!$E$21</f>
        <v>59.958333333333336</v>
      </c>
      <c r="S13" s="19">
        <f>[9]Setembro!$E$22</f>
        <v>57.833333333333336</v>
      </c>
      <c r="T13" s="19">
        <f>[9]Setembro!$E$23</f>
        <v>57.791666666666664</v>
      </c>
      <c r="U13" s="19">
        <f>[9]Setembro!$E$24</f>
        <v>81.916666666666671</v>
      </c>
      <c r="V13" s="19">
        <f>[9]Setembro!$E$25</f>
        <v>66.208333333333329</v>
      </c>
      <c r="W13" s="19">
        <f>[9]Setembro!$E$26</f>
        <v>57.083333333333336</v>
      </c>
      <c r="X13" s="19">
        <f>[9]Setembro!$E$27</f>
        <v>59.125</v>
      </c>
      <c r="Y13" s="19">
        <f>[9]Setembro!$E$28</f>
        <v>64.583333333333329</v>
      </c>
      <c r="Z13" s="19">
        <f>[9]Setembro!$E$29</f>
        <v>74.041666666666671</v>
      </c>
      <c r="AA13" s="19">
        <f>[9]Setembro!$E$30</f>
        <v>68.833333333333329</v>
      </c>
      <c r="AB13" s="19">
        <f>[9]Setembro!$E$31</f>
        <v>65.625</v>
      </c>
      <c r="AC13" s="19">
        <f>[9]Setembro!$E$32</f>
        <v>71.458333333333329</v>
      </c>
      <c r="AD13" s="19">
        <f>[9]Setembro!$E$33</f>
        <v>68.25</v>
      </c>
      <c r="AE13" s="19">
        <f>[9]Setembro!$E$34</f>
        <v>61.5</v>
      </c>
      <c r="AF13" s="39">
        <f t="shared" si="1"/>
        <v>63.480555555555547</v>
      </c>
    </row>
    <row r="14" spans="1:33" ht="17.100000000000001" customHeight="1" x14ac:dyDescent="0.2">
      <c r="A14" s="17" t="s">
        <v>50</v>
      </c>
      <c r="B14" s="19">
        <f>[10]Setembro!$E$5</f>
        <v>56.583333333333336</v>
      </c>
      <c r="C14" s="19">
        <f>[10]Setembro!$E$6</f>
        <v>55.5</v>
      </c>
      <c r="D14" s="19">
        <f>[10]Setembro!$E$7</f>
        <v>68.25</v>
      </c>
      <c r="E14" s="19">
        <f>[10]Setembro!$E$8</f>
        <v>76.708333333333329</v>
      </c>
      <c r="F14" s="19">
        <f>[10]Setembro!$E$9</f>
        <v>58.125</v>
      </c>
      <c r="G14" s="19">
        <f>[10]Setembro!$E$10</f>
        <v>51.041666666666664</v>
      </c>
      <c r="H14" s="19">
        <f>[10]Setembro!$E$11</f>
        <v>78.791666666666671</v>
      </c>
      <c r="I14" s="19">
        <f>[10]Setembro!$E$12</f>
        <v>58.875</v>
      </c>
      <c r="J14" s="19">
        <f>[10]Setembro!$E$13</f>
        <v>39.125</v>
      </c>
      <c r="K14" s="19">
        <f>[10]Setembro!$E$14</f>
        <v>41.333333333333336</v>
      </c>
      <c r="L14" s="19">
        <f>[10]Setembro!$E$15</f>
        <v>43.416666666666664</v>
      </c>
      <c r="M14" s="19">
        <f>[10]Setembro!$E$16</f>
        <v>39.416666666666664</v>
      </c>
      <c r="N14" s="19">
        <f>[10]Setembro!$E$17</f>
        <v>27.166666666666668</v>
      </c>
      <c r="O14" s="19">
        <f>[10]Setembro!$E$18</f>
        <v>28.291666666666668</v>
      </c>
      <c r="P14" s="19">
        <f>[10]Setembro!$E$19</f>
        <v>51.291666666666664</v>
      </c>
      <c r="Q14" s="19">
        <f>[10]Setembro!$E$20</f>
        <v>66.583333333333329</v>
      </c>
      <c r="R14" s="19">
        <f>[10]Setembro!$E$21</f>
        <v>55.458333333333336</v>
      </c>
      <c r="S14" s="19">
        <f>[10]Setembro!$E$22</f>
        <v>55.125</v>
      </c>
      <c r="T14" s="19">
        <f>[10]Setembro!$E$23</f>
        <v>56.875</v>
      </c>
      <c r="U14" s="19">
        <f>[10]Setembro!$E$24</f>
        <v>81.833333333333329</v>
      </c>
      <c r="V14" s="19">
        <f>[10]Setembro!$E$25</f>
        <v>85.125</v>
      </c>
      <c r="W14" s="19">
        <f>[10]Setembro!$E$26</f>
        <v>61.875</v>
      </c>
      <c r="X14" s="19">
        <f>[10]Setembro!$E$27</f>
        <v>51.5</v>
      </c>
      <c r="Y14" s="19">
        <f>[10]Setembro!$E$28</f>
        <v>64.791666666666671</v>
      </c>
      <c r="Z14" s="19">
        <f>[10]Setembro!$E$29</f>
        <v>81.166666666666671</v>
      </c>
      <c r="AA14" s="19">
        <f>[10]Setembro!$E$30</f>
        <v>69.875</v>
      </c>
      <c r="AB14" s="19">
        <f>[10]Setembro!$E$31</f>
        <v>76.708333333333329</v>
      </c>
      <c r="AC14" s="19">
        <f>[10]Setembro!$E$32</f>
        <v>70.333333333333329</v>
      </c>
      <c r="AD14" s="19">
        <f>[10]Setembro!$E$33</f>
        <v>62.666666666666664</v>
      </c>
      <c r="AE14" s="19">
        <f>[10]Setembro!$E$34</f>
        <v>76.625</v>
      </c>
      <c r="AF14" s="39">
        <f>AVERAGE(B14:AE14)</f>
        <v>59.68194444444444</v>
      </c>
    </row>
    <row r="15" spans="1:33" ht="17.100000000000001" customHeight="1" x14ac:dyDescent="0.2">
      <c r="A15" s="17" t="s">
        <v>6</v>
      </c>
      <c r="B15" s="19">
        <f>[11]Setembro!$E$5</f>
        <v>65.833333333333329</v>
      </c>
      <c r="C15" s="19">
        <f>[11]Setembro!$E$6</f>
        <v>65.708333333333329</v>
      </c>
      <c r="D15" s="19">
        <f>[11]Setembro!$E$7</f>
        <v>67.291666666666671</v>
      </c>
      <c r="E15" s="19">
        <f>[11]Setembro!$E$8</f>
        <v>66.291666666666671</v>
      </c>
      <c r="F15" s="19">
        <f>[11]Setembro!$E$9</f>
        <v>61.958333333333336</v>
      </c>
      <c r="G15" s="19">
        <f>[11]Setembro!$E$10</f>
        <v>56.958333333333336</v>
      </c>
      <c r="H15" s="19">
        <f>[11]Setembro!$E$11</f>
        <v>71.291666666666671</v>
      </c>
      <c r="I15" s="19">
        <f>[11]Setembro!$E$12</f>
        <v>65.208333333333329</v>
      </c>
      <c r="J15" s="19">
        <f>[11]Setembro!$E$13</f>
        <v>54.041666666666664</v>
      </c>
      <c r="K15" s="19">
        <f>[11]Setembro!$E$14</f>
        <v>55.416666666666664</v>
      </c>
      <c r="L15" s="19">
        <f>[11]Setembro!$E$15</f>
        <v>55.125</v>
      </c>
      <c r="M15" s="19">
        <f>[11]Setembro!$E$16</f>
        <v>51.958333333333336</v>
      </c>
      <c r="N15" s="19">
        <f>[11]Setembro!$E$17</f>
        <v>44.291666666666664</v>
      </c>
      <c r="O15" s="19">
        <f>[11]Setembro!$E$18</f>
        <v>47.958333333333336</v>
      </c>
      <c r="P15" s="19">
        <f>[11]Setembro!$E$19</f>
        <v>57.416666666666664</v>
      </c>
      <c r="Q15" s="19">
        <f>[11]Setembro!$E$20</f>
        <v>65.625</v>
      </c>
      <c r="R15" s="19">
        <f>[11]Setembro!$E$21</f>
        <v>60.5</v>
      </c>
      <c r="S15" s="19">
        <f>[11]Setembro!$E$22</f>
        <v>61.125</v>
      </c>
      <c r="T15" s="19">
        <f>[11]Setembro!$E$23</f>
        <v>63.958333333333336</v>
      </c>
      <c r="U15" s="19">
        <f>[11]Setembro!$E$24</f>
        <v>72.708333333333329</v>
      </c>
      <c r="V15" s="19">
        <f>[11]Setembro!$E$25</f>
        <v>69.583333333333329</v>
      </c>
      <c r="W15" s="19">
        <f>[11]Setembro!$E$26</f>
        <v>58.041666666666664</v>
      </c>
      <c r="X15" s="19">
        <f>[11]Setembro!$E$27</f>
        <v>60.916666666666664</v>
      </c>
      <c r="Y15" s="19">
        <f>[11]Setembro!$E$28</f>
        <v>70.875</v>
      </c>
      <c r="Z15" s="19">
        <f>[11]Setembro!$E$29</f>
        <v>78</v>
      </c>
      <c r="AA15" s="19">
        <f>[11]Setembro!$E$30</f>
        <v>63.5</v>
      </c>
      <c r="AB15" s="19">
        <f>[11]Setembro!$E$31</f>
        <v>66.75</v>
      </c>
      <c r="AC15" s="19">
        <f>[11]Setembro!$E$32</f>
        <v>67.583333333333329</v>
      </c>
      <c r="AD15" s="19">
        <f>[11]Setembro!$E$33</f>
        <v>63.708333333333336</v>
      </c>
      <c r="AE15" s="19">
        <f>[11]Setembro!$E$34</f>
        <v>56.541666666666664</v>
      </c>
      <c r="AF15" s="39">
        <f t="shared" ref="AF15:AF32" si="3">AVERAGE(B15:AE15)</f>
        <v>62.205555555555549</v>
      </c>
    </row>
    <row r="16" spans="1:33" ht="17.100000000000001" customHeight="1" x14ac:dyDescent="0.2">
      <c r="A16" s="17" t="s">
        <v>7</v>
      </c>
      <c r="B16" s="19">
        <f>[12]Setembro!$E$5</f>
        <v>71.541666666666671</v>
      </c>
      <c r="C16" s="19">
        <f>[12]Setembro!$E$6</f>
        <v>58.375</v>
      </c>
      <c r="D16" s="19">
        <f>[12]Setembro!$E$7</f>
        <v>67</v>
      </c>
      <c r="E16" s="19">
        <f>[12]Setembro!$E$8</f>
        <v>68.583333333333329</v>
      </c>
      <c r="F16" s="19">
        <f>[12]Setembro!$E$9</f>
        <v>58.833333333333336</v>
      </c>
      <c r="G16" s="19">
        <f>[12]Setembro!$E$10</f>
        <v>49.5</v>
      </c>
      <c r="H16" s="19">
        <f>[12]Setembro!$E$11</f>
        <v>81.208333333333329</v>
      </c>
      <c r="I16" s="19">
        <f>[12]Setembro!$E$12</f>
        <v>76.875</v>
      </c>
      <c r="J16" s="19">
        <f>[12]Setembro!$E$13</f>
        <v>45.541666666666664</v>
      </c>
      <c r="K16" s="19">
        <f>[12]Setembro!$E$14</f>
        <v>43.166666666666664</v>
      </c>
      <c r="L16" s="19">
        <f>[12]Setembro!$E$15</f>
        <v>47.5</v>
      </c>
      <c r="M16" s="19">
        <f>[12]Setembro!$E$16</f>
        <v>63</v>
      </c>
      <c r="N16" s="19">
        <f>[12]Setembro!$E$17</f>
        <v>31.958333333333332</v>
      </c>
      <c r="O16" s="19">
        <f>[12]Setembro!$E$18</f>
        <v>34.625</v>
      </c>
      <c r="P16" s="19">
        <f>[12]Setembro!$E$19</f>
        <v>71.333333333333329</v>
      </c>
      <c r="Q16" s="19">
        <f>[12]Setembro!$E$20</f>
        <v>63.958333333333336</v>
      </c>
      <c r="R16" s="19">
        <f>[12]Setembro!$E$21</f>
        <v>48</v>
      </c>
      <c r="S16" s="19">
        <f>[12]Setembro!$E$22</f>
        <v>49.666666666666664</v>
      </c>
      <c r="T16" s="19">
        <f>[12]Setembro!$E$23</f>
        <v>70.875</v>
      </c>
      <c r="U16" s="19">
        <f>[12]Setembro!$E$24</f>
        <v>89.333333333333329</v>
      </c>
      <c r="V16" s="19">
        <f>[12]Setembro!$E$25</f>
        <v>64.833333333333329</v>
      </c>
      <c r="W16" s="19">
        <f>[12]Setembro!$E$26</f>
        <v>44.958333333333336</v>
      </c>
      <c r="X16" s="19">
        <f>[12]Setembro!$E$27</f>
        <v>52.041666666666664</v>
      </c>
      <c r="Y16" s="19">
        <f>[12]Setembro!$E$28</f>
        <v>75.625</v>
      </c>
      <c r="Z16" s="19">
        <f>[12]Setembro!$E$29</f>
        <v>84.333333333333329</v>
      </c>
      <c r="AA16" s="19">
        <f>[12]Setembro!$E$30</f>
        <v>80.333333333333329</v>
      </c>
      <c r="AB16" s="19">
        <f>[12]Setembro!$E$31</f>
        <v>92.875</v>
      </c>
      <c r="AC16" s="19">
        <f>[12]Setembro!$E$32</f>
        <v>78.208333333333329</v>
      </c>
      <c r="AD16" s="19">
        <f>[12]Setembro!$E$33</f>
        <v>65.5</v>
      </c>
      <c r="AE16" s="19">
        <f>[12]Setembro!$E$34</f>
        <v>68.458333333333329</v>
      </c>
      <c r="AF16" s="39">
        <f t="shared" si="3"/>
        <v>63.268055555555542</v>
      </c>
    </row>
    <row r="17" spans="1:32" ht="17.100000000000001" customHeight="1" x14ac:dyDescent="0.2">
      <c r="A17" s="17" t="s">
        <v>8</v>
      </c>
      <c r="B17" s="19">
        <f>[13]Setembro!$E$5</f>
        <v>71.166666666666671</v>
      </c>
      <c r="C17" s="19">
        <f>[13]Setembro!$E$6</f>
        <v>59.25</v>
      </c>
      <c r="D17" s="19">
        <f>[13]Setembro!$E$7</f>
        <v>69</v>
      </c>
      <c r="E17" s="19">
        <f>[13]Setembro!$E$8</f>
        <v>69.458333333333329</v>
      </c>
      <c r="F17" s="19">
        <f>[13]Setembro!$E$9</f>
        <v>57.291666666666664</v>
      </c>
      <c r="G17" s="19">
        <f>[13]Setembro!$E$10</f>
        <v>57.25</v>
      </c>
      <c r="H17" s="19">
        <f>[13]Setembro!$E$11</f>
        <v>80.875</v>
      </c>
      <c r="I17" s="19">
        <f>[13]Setembro!$E$12</f>
        <v>77.375</v>
      </c>
      <c r="J17" s="19">
        <f>[13]Setembro!$E$13</f>
        <v>56.208333333333336</v>
      </c>
      <c r="K17" s="19">
        <f>[13]Setembro!$E$14</f>
        <v>42.041666666666664</v>
      </c>
      <c r="L17" s="19">
        <f>[13]Setembro!$E$15</f>
        <v>49.958333333333336</v>
      </c>
      <c r="M17" s="19">
        <f>[13]Setembro!$E$16</f>
        <v>65.5</v>
      </c>
      <c r="N17" s="19">
        <f>[13]Setembro!$E$17</f>
        <v>46.958333333333336</v>
      </c>
      <c r="O17" s="19">
        <f>[13]Setembro!$E$18</f>
        <v>47.75</v>
      </c>
      <c r="P17" s="19">
        <f>[13]Setembro!$E$19</f>
        <v>72.333333333333329</v>
      </c>
      <c r="Q17" s="19">
        <f>[13]Setembro!$E$20</f>
        <v>69.625</v>
      </c>
      <c r="R17" s="19">
        <f>[13]Setembro!$E$21</f>
        <v>62.833333333333336</v>
      </c>
      <c r="S17" s="19">
        <f>[13]Setembro!$E$22</f>
        <v>64.375</v>
      </c>
      <c r="T17" s="19">
        <f>[13]Setembro!$E$23</f>
        <v>86.25</v>
      </c>
      <c r="U17" s="19">
        <f>[13]Setembro!$E$24</f>
        <v>88.166666666666671</v>
      </c>
      <c r="V17" s="19">
        <f>[13]Setembro!$E$25</f>
        <v>63.458333333333336</v>
      </c>
      <c r="W17" s="19">
        <f>[13]Setembro!$E$26</f>
        <v>59.666666666666664</v>
      </c>
      <c r="X17" s="19">
        <f>[13]Setembro!$E$27</f>
        <v>58.166666666666664</v>
      </c>
      <c r="Y17" s="19">
        <f>[13]Setembro!$E$28</f>
        <v>80</v>
      </c>
      <c r="Z17" s="19">
        <f>[13]Setembro!$E$29</f>
        <v>86.625</v>
      </c>
      <c r="AA17" s="19">
        <f>[13]Setembro!$E$30</f>
        <v>88.416666666666671</v>
      </c>
      <c r="AB17" s="19">
        <f>[13]Setembro!$E$31</f>
        <v>90.625</v>
      </c>
      <c r="AC17" s="19">
        <f>[13]Setembro!$E$32</f>
        <v>83.5</v>
      </c>
      <c r="AD17" s="19">
        <f>[13]Setembro!$E$33</f>
        <v>74.875</v>
      </c>
      <c r="AE17" s="19">
        <f>[13]Setembro!$E$34</f>
        <v>73.125</v>
      </c>
      <c r="AF17" s="39">
        <f t="shared" si="3"/>
        <v>68.404166666666683</v>
      </c>
    </row>
    <row r="18" spans="1:32" ht="17.100000000000001" customHeight="1" x14ac:dyDescent="0.2">
      <c r="A18" s="17" t="s">
        <v>9</v>
      </c>
      <c r="B18" s="19">
        <f>[14]Setembro!$E$5</f>
        <v>66.958333333333329</v>
      </c>
      <c r="C18" s="19">
        <f>[14]Setembro!$E$6</f>
        <v>53.125</v>
      </c>
      <c r="D18" s="19">
        <f>[14]Setembro!$E$7</f>
        <v>67.125</v>
      </c>
      <c r="E18" s="19">
        <f>[14]Setembro!$E$8</f>
        <v>68.458333333333329</v>
      </c>
      <c r="F18" s="19">
        <f>[14]Setembro!$E$9</f>
        <v>56.166666666666664</v>
      </c>
      <c r="G18" s="19">
        <f>[14]Setembro!$E$10</f>
        <v>51.25</v>
      </c>
      <c r="H18" s="19">
        <f>[14]Setembro!$E$11</f>
        <v>82.416666666666671</v>
      </c>
      <c r="I18" s="19">
        <f>[14]Setembro!$E$12</f>
        <v>71.666666666666671</v>
      </c>
      <c r="J18" s="19">
        <f>[14]Setembro!$E$13</f>
        <v>46.791666666666664</v>
      </c>
      <c r="K18" s="19">
        <f>[14]Setembro!$E$14</f>
        <v>37.916666666666664</v>
      </c>
      <c r="L18" s="19">
        <f>[14]Setembro!$E$15</f>
        <v>43.916666666666664</v>
      </c>
      <c r="M18" s="19">
        <f>[14]Setembro!$E$16</f>
        <v>50.25</v>
      </c>
      <c r="N18" s="19">
        <f>[14]Setembro!$E$17</f>
        <v>38.666666666666664</v>
      </c>
      <c r="O18" s="19">
        <f>[14]Setembro!$E$18</f>
        <v>36.5</v>
      </c>
      <c r="P18" s="19">
        <f>[14]Setembro!$E$19</f>
        <v>66.291666666666671</v>
      </c>
      <c r="Q18" s="19">
        <f>[14]Setembro!$E$20</f>
        <v>60.416666666666664</v>
      </c>
      <c r="R18" s="19">
        <f>[14]Setembro!$E$21</f>
        <v>49.25</v>
      </c>
      <c r="S18" s="19">
        <f>[14]Setembro!$E$22</f>
        <v>53.291666666666664</v>
      </c>
      <c r="T18" s="19">
        <f>[14]Setembro!$E$23</f>
        <v>66.75</v>
      </c>
      <c r="U18" s="19">
        <f>[14]Setembro!$E$24</f>
        <v>89.166666666666671</v>
      </c>
      <c r="V18" s="19">
        <f>[14]Setembro!$E$25</f>
        <v>63.833333333333336</v>
      </c>
      <c r="W18" s="19">
        <f>[14]Setembro!$E$26</f>
        <v>48.25</v>
      </c>
      <c r="X18" s="19">
        <f>[14]Setembro!$E$27</f>
        <v>52.666666666666664</v>
      </c>
      <c r="Y18" s="19">
        <f>[14]Setembro!$E$28</f>
        <v>71.916666666666671</v>
      </c>
      <c r="Z18" s="19">
        <f>[14]Setembro!$E$29</f>
        <v>84.375</v>
      </c>
      <c r="AA18" s="19">
        <f>[14]Setembro!$E$30</f>
        <v>80.625</v>
      </c>
      <c r="AB18" s="19">
        <f>[14]Setembro!$E$31</f>
        <v>93.458333333333329</v>
      </c>
      <c r="AC18" s="19">
        <f>[14]Setembro!$E$32</f>
        <v>81.791666666666671</v>
      </c>
      <c r="AD18" s="19">
        <f>[14]Setembro!$E$33</f>
        <v>68.208333333333329</v>
      </c>
      <c r="AE18" s="19">
        <f>[14]Setembro!$E$34</f>
        <v>69.958333333333329</v>
      </c>
      <c r="AF18" s="39">
        <f t="shared" si="3"/>
        <v>62.381944444444436</v>
      </c>
    </row>
    <row r="19" spans="1:32" ht="17.100000000000001" customHeight="1" x14ac:dyDescent="0.2">
      <c r="A19" s="17" t="s">
        <v>49</v>
      </c>
      <c r="B19" s="19">
        <f>[15]Setembro!$E$5</f>
        <v>64.041666666666671</v>
      </c>
      <c r="C19" s="19">
        <f>[15]Setembro!$E$6</f>
        <v>59.25</v>
      </c>
      <c r="D19" s="19">
        <f>[15]Setembro!$E$7</f>
        <v>58.916666666666664</v>
      </c>
      <c r="E19" s="19">
        <f>[15]Setembro!$E$8</f>
        <v>60.791666666666664</v>
      </c>
      <c r="F19" s="19">
        <f>[15]Setembro!$E$9</f>
        <v>57.625</v>
      </c>
      <c r="G19" s="19">
        <f>[15]Setembro!$E$10</f>
        <v>47.208333333333336</v>
      </c>
      <c r="H19" s="19">
        <f>[15]Setembro!$E$11</f>
        <v>67.25</v>
      </c>
      <c r="I19" s="19">
        <f>[15]Setembro!$E$12</f>
        <v>66.958333333333329</v>
      </c>
      <c r="J19" s="19">
        <f>[15]Setembro!$E$13</f>
        <v>48.652173913043477</v>
      </c>
      <c r="K19" s="19">
        <f>[15]Setembro!$E$14</f>
        <v>39.625</v>
      </c>
      <c r="L19" s="19">
        <f>[15]Setembro!$E$15</f>
        <v>60.166666666666664</v>
      </c>
      <c r="M19" s="19">
        <f>[15]Setembro!$E$16</f>
        <v>67.458333333333329</v>
      </c>
      <c r="N19" s="19">
        <f>[15]Setembro!$E$17</f>
        <v>51.208333333333336</v>
      </c>
      <c r="O19" s="19">
        <f>[15]Setembro!$E$18</f>
        <v>42.5</v>
      </c>
      <c r="P19" s="19">
        <f>[15]Setembro!$E$19</f>
        <v>71.791666666666671</v>
      </c>
      <c r="Q19" s="19">
        <f>[15]Setembro!$E$20</f>
        <v>65.708333333333329</v>
      </c>
      <c r="R19" s="19">
        <f>[15]Setembro!$E$21</f>
        <v>60.458333333333336</v>
      </c>
      <c r="S19" s="19">
        <f>[15]Setembro!$E$22</f>
        <v>55.625</v>
      </c>
      <c r="T19" s="19">
        <f>[15]Setembro!$E$23</f>
        <v>60.375</v>
      </c>
      <c r="U19" s="19">
        <f>[15]Setembro!$E$24</f>
        <v>86</v>
      </c>
      <c r="V19" s="19">
        <f>[15]Setembro!$E$25</f>
        <v>59.375</v>
      </c>
      <c r="W19" s="19">
        <f>[15]Setembro!$E$26</f>
        <v>51.125</v>
      </c>
      <c r="X19" s="19">
        <f>[15]Setembro!$E$27</f>
        <v>55.125</v>
      </c>
      <c r="Y19" s="19">
        <f>[15]Setembro!$E$28</f>
        <v>69</v>
      </c>
      <c r="Z19" s="19">
        <f>[15]Setembro!$E$29</f>
        <v>78.041666666666671</v>
      </c>
      <c r="AA19" s="19">
        <f>[15]Setembro!$E$30</f>
        <v>68.583333333333329</v>
      </c>
      <c r="AB19" s="19">
        <f>[15]Setembro!$E$31</f>
        <v>83.125</v>
      </c>
      <c r="AC19" s="19">
        <f>[15]Setembro!$E$32</f>
        <v>73.833333333333329</v>
      </c>
      <c r="AD19" s="19">
        <f>[15]Setembro!$E$33</f>
        <v>63.875</v>
      </c>
      <c r="AE19" s="19">
        <f>[15]Setembro!$E$34</f>
        <v>59</v>
      </c>
      <c r="AF19" s="39">
        <f t="shared" si="3"/>
        <v>61.756461352657006</v>
      </c>
    </row>
    <row r="20" spans="1:32" ht="17.100000000000001" customHeight="1" x14ac:dyDescent="0.2">
      <c r="A20" s="17" t="s">
        <v>10</v>
      </c>
      <c r="B20" s="19">
        <f>[16]Setembro!$E$5</f>
        <v>65.916666666666671</v>
      </c>
      <c r="C20" s="19">
        <f>[16]Setembro!$E$6</f>
        <v>56.458333333333336</v>
      </c>
      <c r="D20" s="19">
        <f>[16]Setembro!$E$7</f>
        <v>66.25</v>
      </c>
      <c r="E20" s="19">
        <f>[16]Setembro!$E$8</f>
        <v>69</v>
      </c>
      <c r="F20" s="19">
        <f>[16]Setembro!$E$9</f>
        <v>56.125</v>
      </c>
      <c r="G20" s="19">
        <f>[16]Setembro!$E$10</f>
        <v>49.791666666666664</v>
      </c>
      <c r="H20" s="19">
        <f>[16]Setembro!$E$11</f>
        <v>80.833333333333329</v>
      </c>
      <c r="I20" s="19">
        <f>[16]Setembro!$E$12</f>
        <v>74</v>
      </c>
      <c r="J20" s="19">
        <f>[16]Setembro!$E$13</f>
        <v>45.666666666666664</v>
      </c>
      <c r="K20" s="19">
        <f>[16]Setembro!$E$14</f>
        <v>40.25</v>
      </c>
      <c r="L20" s="19">
        <f>[16]Setembro!$E$15</f>
        <v>47.458333333333336</v>
      </c>
      <c r="M20" s="19">
        <f>[16]Setembro!$E$16</f>
        <v>64.291666666666671</v>
      </c>
      <c r="N20" s="19">
        <f>[16]Setembro!$E$17</f>
        <v>39.5</v>
      </c>
      <c r="O20" s="19">
        <f>[16]Setembro!$E$18</f>
        <v>38.875</v>
      </c>
      <c r="P20" s="19">
        <f>[16]Setembro!$E$19</f>
        <v>72.583333333333329</v>
      </c>
      <c r="Q20" s="19">
        <f>[16]Setembro!$E$20</f>
        <v>67.875</v>
      </c>
      <c r="R20" s="19">
        <f>[16]Setembro!$E$21</f>
        <v>56.666666666666664</v>
      </c>
      <c r="S20" s="19">
        <f>[16]Setembro!$E$22</f>
        <v>54.375</v>
      </c>
      <c r="T20" s="19">
        <f>[16]Setembro!$E$23</f>
        <v>76.875</v>
      </c>
      <c r="U20" s="19">
        <f>[16]Setembro!$E$24</f>
        <v>86.916666666666671</v>
      </c>
      <c r="V20" s="19">
        <f>[16]Setembro!$E$25</f>
        <v>62.708333333333336</v>
      </c>
      <c r="W20" s="19">
        <f>[16]Setembro!$E$26</f>
        <v>56.666666666666664</v>
      </c>
      <c r="X20" s="19">
        <f>[16]Setembro!$E$27</f>
        <v>52.375</v>
      </c>
      <c r="Y20" s="19">
        <f>[16]Setembro!$E$28</f>
        <v>76.791666666666671</v>
      </c>
      <c r="Z20" s="19">
        <f>[16]Setembro!$E$29</f>
        <v>81.333333333333329</v>
      </c>
      <c r="AA20" s="19">
        <f>[16]Setembro!$E$30</f>
        <v>82.25</v>
      </c>
      <c r="AB20" s="19">
        <f>[16]Setembro!$E$31</f>
        <v>90.208333333333329</v>
      </c>
      <c r="AC20" s="19">
        <f>[16]Setembro!$E$32</f>
        <v>77.75</v>
      </c>
      <c r="AD20" s="19">
        <f>[16]Setembro!$E$33</f>
        <v>68.375</v>
      </c>
      <c r="AE20" s="19">
        <f>[16]Setembro!$E$34</f>
        <v>67.375</v>
      </c>
      <c r="AF20" s="39">
        <f t="shared" si="3"/>
        <v>64.18472222222222</v>
      </c>
    </row>
    <row r="21" spans="1:32" ht="17.100000000000001" customHeight="1" x14ac:dyDescent="0.2">
      <c r="A21" s="17" t="s">
        <v>11</v>
      </c>
      <c r="B21" s="19">
        <f>[17]Setembro!$E$5</f>
        <v>69.375</v>
      </c>
      <c r="C21" s="19">
        <f>[17]Setembro!$E$6</f>
        <v>65.333333333333329</v>
      </c>
      <c r="D21" s="19">
        <f>[17]Setembro!$E$7</f>
        <v>66.916666666666671</v>
      </c>
      <c r="E21" s="19">
        <f>[17]Setembro!$E$8</f>
        <v>66.875</v>
      </c>
      <c r="F21" s="19">
        <f>[17]Setembro!$E$9</f>
        <v>59.25</v>
      </c>
      <c r="G21" s="19">
        <f>[17]Setembro!$E$10</f>
        <v>56.458333333333336</v>
      </c>
      <c r="H21" s="19">
        <f>[17]Setembro!$E$11</f>
        <v>87.25</v>
      </c>
      <c r="I21" s="19">
        <f>[17]Setembro!$E$12</f>
        <v>79.166666666666671</v>
      </c>
      <c r="J21" s="19">
        <f>[17]Setembro!$E$13</f>
        <v>61.458333333333336</v>
      </c>
      <c r="K21" s="19">
        <f>[17]Setembro!$E$14</f>
        <v>52.208333333333336</v>
      </c>
      <c r="L21" s="19">
        <f>[17]Setembro!$E$15</f>
        <v>57.625</v>
      </c>
      <c r="M21" s="19">
        <f>[17]Setembro!$E$16</f>
        <v>63.958333333333336</v>
      </c>
      <c r="N21" s="19">
        <f>[17]Setembro!$E$17</f>
        <v>44.791666666666664</v>
      </c>
      <c r="O21" s="19">
        <f>[17]Setembro!$E$18</f>
        <v>47.791666666666664</v>
      </c>
      <c r="P21" s="19">
        <f>[17]Setembro!$E$19</f>
        <v>70.916666666666671</v>
      </c>
      <c r="Q21" s="19">
        <f>[17]Setembro!$E$20</f>
        <v>64.666666666666671</v>
      </c>
      <c r="R21" s="19">
        <f>[17]Setembro!$E$21</f>
        <v>61.25</v>
      </c>
      <c r="S21" s="19">
        <f>[17]Setembro!$E$22</f>
        <v>59.625</v>
      </c>
      <c r="T21" s="19">
        <f>[17]Setembro!$E$23</f>
        <v>75</v>
      </c>
      <c r="U21" s="19">
        <f>[17]Setembro!$E$24</f>
        <v>92.25</v>
      </c>
      <c r="V21" s="19">
        <f>[17]Setembro!$E$25</f>
        <v>66.541666666666671</v>
      </c>
      <c r="W21" s="19">
        <f>[17]Setembro!$E$26</f>
        <v>61.333333333333336</v>
      </c>
      <c r="X21" s="19">
        <f>[17]Setembro!$E$27</f>
        <v>61.916666666666664</v>
      </c>
      <c r="Y21" s="19">
        <f>[17]Setembro!$E$28</f>
        <v>86.916666666666671</v>
      </c>
      <c r="Z21" s="19">
        <f>[17]Setembro!$E$29</f>
        <v>84.791666666666671</v>
      </c>
      <c r="AA21" s="19">
        <f>[17]Setembro!$E$30</f>
        <v>75.708333333333329</v>
      </c>
      <c r="AB21" s="19">
        <f>[17]Setembro!$E$31</f>
        <v>94.666666666666671</v>
      </c>
      <c r="AC21" s="19">
        <f>[17]Setembro!$E$32</f>
        <v>79.391304347826093</v>
      </c>
      <c r="AD21" s="19">
        <f>[17]Setembro!$E$33</f>
        <v>71.25</v>
      </c>
      <c r="AE21" s="19">
        <f>[17]Setembro!$E$34</f>
        <v>69.375</v>
      </c>
      <c r="AF21" s="39">
        <f t="shared" si="3"/>
        <v>68.468599033816432</v>
      </c>
    </row>
    <row r="22" spans="1:32" ht="17.100000000000001" customHeight="1" x14ac:dyDescent="0.2">
      <c r="A22" s="17" t="s">
        <v>12</v>
      </c>
      <c r="B22" s="19">
        <f>[18]Setembro!$E$5</f>
        <v>63.416666666666664</v>
      </c>
      <c r="C22" s="19">
        <f>[18]Setembro!$E$6</f>
        <v>66.875</v>
      </c>
      <c r="D22" s="19">
        <f>[18]Setembro!$E$7</f>
        <v>63.791666666666664</v>
      </c>
      <c r="E22" s="19">
        <f>[18]Setembro!$E$8</f>
        <v>64.166666666666671</v>
      </c>
      <c r="F22" s="19">
        <f>[18]Setembro!$E$9</f>
        <v>66.041666666666671</v>
      </c>
      <c r="G22" s="19">
        <f>[18]Setembro!$E$10</f>
        <v>59.583333333333336</v>
      </c>
      <c r="H22" s="19">
        <f>[18]Setembro!$E$11</f>
        <v>81</v>
      </c>
      <c r="I22" s="19">
        <f>[18]Setembro!$E$12</f>
        <v>71.25</v>
      </c>
      <c r="J22" s="19">
        <f>[18]Setembro!$E$13</f>
        <v>58.166666666666664</v>
      </c>
      <c r="K22" s="19">
        <f>[18]Setembro!$E$14</f>
        <v>52.5</v>
      </c>
      <c r="L22" s="19">
        <f>[18]Setembro!$E$15</f>
        <v>61.25</v>
      </c>
      <c r="M22" s="19">
        <f>[18]Setembro!$E$16</f>
        <v>63.25</v>
      </c>
      <c r="N22" s="19">
        <f>[18]Setembro!$E$17</f>
        <v>55.208333333333336</v>
      </c>
      <c r="O22" s="19">
        <f>[18]Setembro!$E$18</f>
        <v>53.875</v>
      </c>
      <c r="P22" s="19">
        <f>[18]Setembro!$E$19</f>
        <v>74.125</v>
      </c>
      <c r="Q22" s="19">
        <f>[18]Setembro!$E$20</f>
        <v>65.666666666666671</v>
      </c>
      <c r="R22" s="19">
        <f>[18]Setembro!$E$21</f>
        <v>65.041666666666671</v>
      </c>
      <c r="S22" s="19">
        <f>[18]Setembro!$E$22</f>
        <v>66.25</v>
      </c>
      <c r="T22" s="19">
        <f>[18]Setembro!$E$23</f>
        <v>67.083333333333329</v>
      </c>
      <c r="U22" s="19">
        <f>[18]Setembro!$E$24</f>
        <v>85.375</v>
      </c>
      <c r="V22" s="19">
        <f>[18]Setembro!$E$25</f>
        <v>63.166666666666664</v>
      </c>
      <c r="W22" s="19">
        <f>[18]Setembro!$E$26</f>
        <v>57.291666666666664</v>
      </c>
      <c r="X22" s="19">
        <f>[18]Setembro!$E$27</f>
        <v>61.5</v>
      </c>
      <c r="Y22" s="19">
        <f>[18]Setembro!$E$28</f>
        <v>69.958333333333329</v>
      </c>
      <c r="Z22" s="19">
        <f>[18]Setembro!$E$29</f>
        <v>77.958333333333329</v>
      </c>
      <c r="AA22" s="19">
        <f>[18]Setembro!$E$30</f>
        <v>67.416666666666671</v>
      </c>
      <c r="AB22" s="19">
        <f>[18]Setembro!$E$31</f>
        <v>78.333333333333329</v>
      </c>
      <c r="AC22" s="19">
        <f>[18]Setembro!$E$32</f>
        <v>75</v>
      </c>
      <c r="AD22" s="19">
        <f>[18]Setembro!$E$33</f>
        <v>64.916666666666671</v>
      </c>
      <c r="AE22" s="19">
        <f>[18]Setembro!$E$34</f>
        <v>63.75</v>
      </c>
      <c r="AF22" s="39">
        <f t="shared" si="3"/>
        <v>66.106944444444437</v>
      </c>
    </row>
    <row r="23" spans="1:32" ht="17.100000000000001" customHeight="1" x14ac:dyDescent="0.2">
      <c r="A23" s="17" t="s">
        <v>13</v>
      </c>
      <c r="B23" s="19" t="str">
        <f>[19]Setembro!$E$5</f>
        <v>*</v>
      </c>
      <c r="C23" s="19" t="str">
        <f>[19]Setembro!$E$6</f>
        <v>*</v>
      </c>
      <c r="D23" s="19" t="str">
        <f>[19]Setembro!$E$7</f>
        <v>*</v>
      </c>
      <c r="E23" s="19" t="str">
        <f>[19]Setembro!$E$8</f>
        <v>*</v>
      </c>
      <c r="F23" s="19" t="str">
        <f>[19]Setembro!$E$9</f>
        <v>*</v>
      </c>
      <c r="G23" s="19" t="str">
        <f>[19]Setembro!$E$10</f>
        <v>*</v>
      </c>
      <c r="H23" s="19" t="str">
        <f>[19]Setembro!$E$11</f>
        <v>*</v>
      </c>
      <c r="I23" s="19" t="str">
        <f>[19]Setembro!$E$12</f>
        <v>*</v>
      </c>
      <c r="J23" s="19" t="str">
        <f>[19]Setembro!$E$13</f>
        <v>*</v>
      </c>
      <c r="K23" s="19" t="str">
        <f>[19]Setembro!$E$14</f>
        <v>*</v>
      </c>
      <c r="L23" s="19" t="str">
        <f>[19]Setembro!$E$15</f>
        <v>*</v>
      </c>
      <c r="M23" s="19" t="str">
        <f>[19]Setembro!$E$16</f>
        <v>*</v>
      </c>
      <c r="N23" s="19" t="str">
        <f>[19]Setembro!$E$17</f>
        <v>*</v>
      </c>
      <c r="O23" s="19" t="str">
        <f>[19]Setembro!$E$18</f>
        <v>*</v>
      </c>
      <c r="P23" s="19" t="str">
        <f>[19]Setembro!$E$19</f>
        <v>*</v>
      </c>
      <c r="Q23" s="19" t="str">
        <f>[19]Setembro!$E$20</f>
        <v>*</v>
      </c>
      <c r="R23" s="19" t="str">
        <f>[19]Setembro!$E$21</f>
        <v>*</v>
      </c>
      <c r="S23" s="19" t="str">
        <f>[19]Setembro!$E$22</f>
        <v>*</v>
      </c>
      <c r="T23" s="19" t="str">
        <f>[19]Setembro!$E$23</f>
        <v>*</v>
      </c>
      <c r="U23" s="19" t="str">
        <f>[19]Setembro!$E$24</f>
        <v>*</v>
      </c>
      <c r="V23" s="19" t="str">
        <f>[19]Setembro!$E$25</f>
        <v>*</v>
      </c>
      <c r="W23" s="19" t="str">
        <f>[19]Setembro!$E$26</f>
        <v>*</v>
      </c>
      <c r="X23" s="19" t="str">
        <f>[19]Setembro!$E$27</f>
        <v>*</v>
      </c>
      <c r="Y23" s="19" t="str">
        <f>[19]Setembro!$E$28</f>
        <v>*</v>
      </c>
      <c r="Z23" s="19" t="str">
        <f>[19]Setembro!$E$29</f>
        <v>*</v>
      </c>
      <c r="AA23" s="19" t="str">
        <f>[19]Setembro!$E$30</f>
        <v>*</v>
      </c>
      <c r="AB23" s="19" t="str">
        <f>[19]Setembro!$E$31</f>
        <v>*</v>
      </c>
      <c r="AC23" s="19" t="str">
        <f>[19]Setembro!$E$32</f>
        <v>*</v>
      </c>
      <c r="AD23" s="19" t="str">
        <f>[19]Setembro!$E$33</f>
        <v>*</v>
      </c>
      <c r="AE23" s="19" t="str">
        <f>[19]Setembro!$E$34</f>
        <v>*</v>
      </c>
      <c r="AF23" s="39" t="s">
        <v>139</v>
      </c>
    </row>
    <row r="24" spans="1:32" ht="17.100000000000001" customHeight="1" x14ac:dyDescent="0.2">
      <c r="A24" s="17" t="s">
        <v>14</v>
      </c>
      <c r="B24" s="19">
        <f>[20]Setembro!$E$5</f>
        <v>49</v>
      </c>
      <c r="C24" s="19">
        <f>[20]Setembro!$E$6</f>
        <v>52.125</v>
      </c>
      <c r="D24" s="19">
        <f>[20]Setembro!$E$7</f>
        <v>72.583333333333329</v>
      </c>
      <c r="E24" s="19">
        <f>[20]Setembro!$E$8</f>
        <v>65.875</v>
      </c>
      <c r="F24" s="19">
        <f>[20]Setembro!$E$9</f>
        <v>52.708333333333336</v>
      </c>
      <c r="G24" s="19">
        <f>[20]Setembro!$E$10</f>
        <v>45.458333333333336</v>
      </c>
      <c r="H24" s="19">
        <f>[20]Setembro!$E$11</f>
        <v>41.208333333333336</v>
      </c>
      <c r="I24" s="19">
        <f>[20]Setembro!$E$12</f>
        <v>49.625</v>
      </c>
      <c r="J24" s="19">
        <f>[20]Setembro!$E$13</f>
        <v>41.125</v>
      </c>
      <c r="K24" s="19">
        <f>[20]Setembro!$E$14</f>
        <v>36.333333333333336</v>
      </c>
      <c r="L24" s="19">
        <f>[20]Setembro!$E$15</f>
        <v>36.5</v>
      </c>
      <c r="M24" s="19">
        <f>[20]Setembro!$E$16</f>
        <v>44.047619047619051</v>
      </c>
      <c r="N24" s="19">
        <f>[20]Setembro!$E$17</f>
        <v>37.61904761904762</v>
      </c>
      <c r="O24" s="19">
        <f>[20]Setembro!$E$18</f>
        <v>35.043478260869563</v>
      </c>
      <c r="P24" s="19">
        <f>[20]Setembro!$E$19</f>
        <v>44.304347826086953</v>
      </c>
      <c r="Q24" s="19">
        <f>[20]Setembro!$E$20</f>
        <v>62.208333333333336</v>
      </c>
      <c r="R24" s="19">
        <f>[20]Setembro!$E$21</f>
        <v>48.333333333333336</v>
      </c>
      <c r="S24" s="19">
        <f>[20]Setembro!$E$22</f>
        <v>29.8</v>
      </c>
      <c r="T24" s="19">
        <f>[20]Setembro!$E$23</f>
        <v>40.200000000000003</v>
      </c>
      <c r="U24" s="19">
        <f>[20]Setembro!$E$24</f>
        <v>83.8</v>
      </c>
      <c r="V24" s="19">
        <f>[20]Setembro!$E$25</f>
        <v>75.777777777777771</v>
      </c>
      <c r="W24" s="19">
        <f>[20]Setembro!$E$26</f>
        <v>54.692307692307693</v>
      </c>
      <c r="X24" s="19">
        <f>[20]Setembro!$E$27</f>
        <v>48.764705882352942</v>
      </c>
      <c r="Y24" s="19">
        <f>[20]Setembro!$E$28</f>
        <v>55.888888888888886</v>
      </c>
      <c r="Z24" s="19">
        <f>[20]Setembro!$E$29</f>
        <v>88.94736842105263</v>
      </c>
      <c r="AA24" s="19">
        <f>[20]Setembro!$E$30</f>
        <v>74.681818181818187</v>
      </c>
      <c r="AB24" s="19">
        <f>[20]Setembro!$E$31</f>
        <v>78.818181818181813</v>
      </c>
      <c r="AC24" s="19">
        <f>[20]Setembro!$E$32</f>
        <v>75.428571428571431</v>
      </c>
      <c r="AD24" s="19">
        <f>[20]Setembro!$E$33</f>
        <v>62.761904761904759</v>
      </c>
      <c r="AE24" s="19">
        <f>[20]Setembro!$E$34</f>
        <v>78.777777777777771</v>
      </c>
      <c r="AF24" s="39">
        <f t="shared" si="3"/>
        <v>55.414570957253012</v>
      </c>
    </row>
    <row r="25" spans="1:32" ht="17.100000000000001" customHeight="1" x14ac:dyDescent="0.2">
      <c r="A25" s="17" t="s">
        <v>15</v>
      </c>
      <c r="B25" s="19">
        <f>[21]Setembro!$E$5</f>
        <v>67.19047619047619</v>
      </c>
      <c r="C25" s="19">
        <f>[21]Setembro!$E$6</f>
        <v>61.708333333333336</v>
      </c>
      <c r="D25" s="19">
        <f>[21]Setembro!$E$7</f>
        <v>56.208333333333336</v>
      </c>
      <c r="E25" s="19">
        <f>[21]Setembro!$E$8</f>
        <v>65.75</v>
      </c>
      <c r="F25" s="19">
        <f>[21]Setembro!$E$9</f>
        <v>66.125</v>
      </c>
      <c r="G25" s="19">
        <f>[21]Setembro!$E$10</f>
        <v>54.875</v>
      </c>
      <c r="H25" s="19">
        <f>[21]Setembro!$E$11</f>
        <v>83.304347826086953</v>
      </c>
      <c r="I25" s="19">
        <f>[21]Setembro!$E$12</f>
        <v>67.692307692307693</v>
      </c>
      <c r="J25" s="19">
        <f>[21]Setembro!$E$13</f>
        <v>56.25</v>
      </c>
      <c r="K25" s="19">
        <f>[21]Setembro!$E$14</f>
        <v>40.958333333333336</v>
      </c>
      <c r="L25" s="19">
        <f>[21]Setembro!$E$15</f>
        <v>57.916666666666664</v>
      </c>
      <c r="M25" s="19">
        <f>[21]Setembro!$E$16</f>
        <v>68.7</v>
      </c>
      <c r="N25" s="19">
        <f>[21]Setembro!$E$17</f>
        <v>39.791666666666664</v>
      </c>
      <c r="O25" s="19">
        <f>[21]Setembro!$E$18</f>
        <v>39.583333333333336</v>
      </c>
      <c r="P25" s="19">
        <f>[21]Setembro!$E$19</f>
        <v>73.411764705882348</v>
      </c>
      <c r="Q25" s="19">
        <f>[21]Setembro!$E$20</f>
        <v>66.458333333333329</v>
      </c>
      <c r="R25" s="19">
        <f>[21]Setembro!$E$21</f>
        <v>54.75</v>
      </c>
      <c r="S25" s="19">
        <f>[21]Setembro!$E$22</f>
        <v>56.625</v>
      </c>
      <c r="T25" s="19">
        <f>[21]Setembro!$E$23</f>
        <v>77.777777777777771</v>
      </c>
      <c r="U25" s="19">
        <f>[21]Setembro!$E$24</f>
        <v>86.416666666666671</v>
      </c>
      <c r="V25" s="19">
        <f>[21]Setembro!$E$25</f>
        <v>63.666666666666664</v>
      </c>
      <c r="W25" s="19">
        <f>[21]Setembro!$E$26</f>
        <v>50.25</v>
      </c>
      <c r="X25" s="19">
        <f>[21]Setembro!$E$27</f>
        <v>59.125</v>
      </c>
      <c r="Y25" s="19">
        <f>[21]Setembro!$E$28</f>
        <v>75.5</v>
      </c>
      <c r="Z25" s="19">
        <f>[21]Setembro!$E$29</f>
        <v>68.5</v>
      </c>
      <c r="AA25" s="19">
        <f>[21]Setembro!$E$30</f>
        <v>78.5</v>
      </c>
      <c r="AB25" s="19">
        <f>[21]Setembro!$E$31</f>
        <v>89.833333333333329</v>
      </c>
      <c r="AC25" s="19">
        <f>[21]Setembro!$E$32</f>
        <v>67</v>
      </c>
      <c r="AD25" s="19">
        <f>[21]Setembro!$E$33</f>
        <v>65.958333333333329</v>
      </c>
      <c r="AE25" s="19">
        <f>[21]Setembro!$E$34</f>
        <v>67.523809523809518</v>
      </c>
      <c r="AF25" s="39">
        <f t="shared" si="3"/>
        <v>64.245016123878017</v>
      </c>
    </row>
    <row r="26" spans="1:32" ht="17.100000000000001" customHeight="1" x14ac:dyDescent="0.2">
      <c r="A26" s="17" t="s">
        <v>16</v>
      </c>
      <c r="B26" s="19">
        <f>[22]Setembro!$E$5</f>
        <v>58.083333333333336</v>
      </c>
      <c r="C26" s="19">
        <f>[22]Setembro!$E$6</f>
        <v>53.666666666666664</v>
      </c>
      <c r="D26" s="19">
        <f>[22]Setembro!$E$7</f>
        <v>57.083333333333336</v>
      </c>
      <c r="E26" s="19">
        <f>[22]Setembro!$E$8</f>
        <v>51.041666666666664</v>
      </c>
      <c r="F26" s="19">
        <f>[22]Setembro!$E$9</f>
        <v>56.333333333333336</v>
      </c>
      <c r="G26" s="19">
        <f>[22]Setembro!$E$10</f>
        <v>52.833333333333336</v>
      </c>
      <c r="H26" s="19">
        <f>[22]Setembro!$E$11</f>
        <v>63.208333333333336</v>
      </c>
      <c r="I26" s="19">
        <f>[22]Setembro!$E$12</f>
        <v>66.25</v>
      </c>
      <c r="J26" s="19">
        <f>[22]Setembro!$E$13</f>
        <v>48.875</v>
      </c>
      <c r="K26" s="19">
        <f>[22]Setembro!$E$14</f>
        <v>42.541666666666664</v>
      </c>
      <c r="L26" s="19">
        <f>[22]Setembro!$E$15</f>
        <v>63.916666666666664</v>
      </c>
      <c r="M26" s="19">
        <f>[22]Setembro!$E$16</f>
        <v>72.916666666666671</v>
      </c>
      <c r="N26" s="19">
        <f>[22]Setembro!$E$17</f>
        <v>63.583333333333336</v>
      </c>
      <c r="O26" s="19">
        <f>[22]Setembro!$E$18</f>
        <v>63.875</v>
      </c>
      <c r="P26" s="19">
        <f>[22]Setembro!$E$19</f>
        <v>73.75</v>
      </c>
      <c r="Q26" s="19">
        <f>[22]Setembro!$E$20</f>
        <v>65.958333333333329</v>
      </c>
      <c r="R26" s="19">
        <f>[22]Setembro!$E$21</f>
        <v>62.666666666666664</v>
      </c>
      <c r="S26" s="19">
        <f>[22]Setembro!$E$22</f>
        <v>57.5</v>
      </c>
      <c r="T26" s="19">
        <f>[22]Setembro!$E$23</f>
        <v>64.25</v>
      </c>
      <c r="U26" s="19">
        <f>[22]Setembro!$E$24</f>
        <v>70.916666666666671</v>
      </c>
      <c r="V26" s="19">
        <f>[22]Setembro!$E$25</f>
        <v>55.25</v>
      </c>
      <c r="W26" s="19">
        <f>[22]Setembro!$E$26</f>
        <v>53.25</v>
      </c>
      <c r="X26" s="19">
        <f>[22]Setembro!$E$27</f>
        <v>52.416666666666664</v>
      </c>
      <c r="Y26" s="19">
        <f>[22]Setembro!$E$28</f>
        <v>58.041666666666664</v>
      </c>
      <c r="Z26" s="19">
        <f>[22]Setembro!$E$29</f>
        <v>72.125</v>
      </c>
      <c r="AA26" s="19">
        <f>[22]Setembro!$E$30</f>
        <v>63.208333333333336</v>
      </c>
      <c r="AB26" s="19">
        <f>[22]Setembro!$E$31</f>
        <v>84.041666666666671</v>
      </c>
      <c r="AC26" s="19">
        <f>[22]Setembro!$E$32</f>
        <v>72.125</v>
      </c>
      <c r="AD26" s="19">
        <f>[22]Setembro!$E$33</f>
        <v>59.25</v>
      </c>
      <c r="AE26" s="19">
        <f>[22]Setembro!$E$34</f>
        <v>52.791666666666664</v>
      </c>
      <c r="AF26" s="39">
        <f t="shared" si="3"/>
        <v>61.058333333333344</v>
      </c>
    </row>
    <row r="27" spans="1:32" ht="17.100000000000001" customHeight="1" x14ac:dyDescent="0.2">
      <c r="A27" s="17" t="s">
        <v>17</v>
      </c>
      <c r="B27" s="19">
        <f>[23]Setembro!$E$5</f>
        <v>66.958333333333329</v>
      </c>
      <c r="C27" s="19">
        <f>[23]Setembro!$E$6</f>
        <v>59.083333333333336</v>
      </c>
      <c r="D27" s="19">
        <f>[23]Setembro!$E$7</f>
        <v>72.458333333333329</v>
      </c>
      <c r="E27" s="19">
        <f>[23]Setembro!$E$8</f>
        <v>72.375</v>
      </c>
      <c r="F27" s="19">
        <f>[23]Setembro!$E$9</f>
        <v>56.333333333333336</v>
      </c>
      <c r="G27" s="19">
        <f>[23]Setembro!$E$10</f>
        <v>52.875</v>
      </c>
      <c r="H27" s="19">
        <f>[23]Setembro!$E$11</f>
        <v>83.458333333333329</v>
      </c>
      <c r="I27" s="19">
        <f>[23]Setembro!$E$12</f>
        <v>73.916666666666671</v>
      </c>
      <c r="J27" s="19">
        <f>[23]Setembro!$E$13</f>
        <v>50.416666666666664</v>
      </c>
      <c r="K27" s="19">
        <f>[23]Setembro!$E$14</f>
        <v>49.875</v>
      </c>
      <c r="L27" s="19">
        <f>[23]Setembro!$E$15</f>
        <v>57.041666666666664</v>
      </c>
      <c r="M27" s="19">
        <f>[23]Setembro!$E$16</f>
        <v>60.833333333333336</v>
      </c>
      <c r="N27" s="19">
        <f>[23]Setembro!$E$17</f>
        <v>39.708333333333336</v>
      </c>
      <c r="O27" s="19">
        <f>[23]Setembro!$E$18</f>
        <v>46</v>
      </c>
      <c r="P27" s="19">
        <f>[23]Setembro!$E$19</f>
        <v>70.291666666666671</v>
      </c>
      <c r="Q27" s="19">
        <f>[23]Setembro!$E$20</f>
        <v>63.833333333333336</v>
      </c>
      <c r="R27" s="19">
        <f>[23]Setembro!$E$21</f>
        <v>58.833333333333336</v>
      </c>
      <c r="S27" s="19">
        <f>[23]Setembro!$E$22</f>
        <v>52.708333333333336</v>
      </c>
      <c r="T27" s="19">
        <f>[23]Setembro!$E$23</f>
        <v>72.666666666666671</v>
      </c>
      <c r="U27" s="19">
        <f>[23]Setembro!$E$24</f>
        <v>90.083333333333329</v>
      </c>
      <c r="V27" s="19">
        <f>[23]Setembro!$E$25</f>
        <v>70.041666666666671</v>
      </c>
      <c r="W27" s="19">
        <f>[23]Setembro!$E$26</f>
        <v>65</v>
      </c>
      <c r="X27" s="19">
        <f>[23]Setembro!$E$27</f>
        <v>54.708333333333336</v>
      </c>
      <c r="Y27" s="19">
        <f>[23]Setembro!$E$28</f>
        <v>80</v>
      </c>
      <c r="Z27" s="19">
        <f>[23]Setembro!$E$29</f>
        <v>81.375</v>
      </c>
      <c r="AA27" s="19">
        <f>[23]Setembro!$E$30</f>
        <v>77.833333333333329</v>
      </c>
      <c r="AB27" s="19">
        <f>[23]Setembro!$E$31</f>
        <v>93.583333333333329</v>
      </c>
      <c r="AC27" s="19">
        <f>[23]Setembro!$E$32</f>
        <v>77.875</v>
      </c>
      <c r="AD27" s="19">
        <f>[23]Setembro!$E$33</f>
        <v>68.125</v>
      </c>
      <c r="AE27" s="19">
        <f>[23]Setembro!$E$34</f>
        <v>68.25</v>
      </c>
      <c r="AF27" s="39">
        <f>AVERAGE(B27:AE27)</f>
        <v>66.218055555555537</v>
      </c>
    </row>
    <row r="28" spans="1:32" ht="17.100000000000001" customHeight="1" x14ac:dyDescent="0.2">
      <c r="A28" s="17" t="s">
        <v>18</v>
      </c>
      <c r="B28" s="19">
        <f>[24]Setembro!$E$5</f>
        <v>71.041666666666671</v>
      </c>
      <c r="C28" s="19">
        <f>[24]Setembro!$E$6</f>
        <v>78.083333333333329</v>
      </c>
      <c r="D28" s="19">
        <f>[24]Setembro!$E$7</f>
        <v>90.909090909090907</v>
      </c>
      <c r="E28" s="19">
        <f>[24]Setembro!$E$8</f>
        <v>89.739130434782609</v>
      </c>
      <c r="F28" s="19">
        <f>[24]Setembro!$E$9</f>
        <v>74.916666666666671</v>
      </c>
      <c r="G28" s="19">
        <f>[24]Setembro!$E$10</f>
        <v>69.75</v>
      </c>
      <c r="H28" s="19">
        <f>[24]Setembro!$E$11</f>
        <v>86.5</v>
      </c>
      <c r="I28" s="19">
        <f>[24]Setembro!$E$12</f>
        <v>79.444444444444443</v>
      </c>
      <c r="J28" s="19">
        <f>[24]Setembro!$E$13</f>
        <v>62.25</v>
      </c>
      <c r="K28" s="19">
        <f>[24]Setembro!$E$14</f>
        <v>57.916666666666664</v>
      </c>
      <c r="L28" s="19">
        <f>[24]Setembro!$E$15</f>
        <v>66.041666666666671</v>
      </c>
      <c r="M28" s="19">
        <f>[24]Setembro!$E$16</f>
        <v>70.25</v>
      </c>
      <c r="N28" s="19">
        <f>[24]Setembro!$E$17</f>
        <v>59.666666666666664</v>
      </c>
      <c r="O28" s="19">
        <f>[24]Setembro!$E$18</f>
        <v>60.041666666666664</v>
      </c>
      <c r="P28" s="19">
        <f>[24]Setembro!$E$19</f>
        <v>71.625</v>
      </c>
      <c r="Q28" s="19">
        <f>[24]Setembro!$E$20</f>
        <v>78.791666666666671</v>
      </c>
      <c r="R28" s="19">
        <f>[24]Setembro!$E$21</f>
        <v>76.541666666666671</v>
      </c>
      <c r="S28" s="19">
        <f>[24]Setembro!$E$22</f>
        <v>79.916666666666671</v>
      </c>
      <c r="T28" s="19">
        <f>[24]Setembro!$E$23</f>
        <v>89.9375</v>
      </c>
      <c r="U28" s="19">
        <f>[24]Setembro!$E$24</f>
        <v>95.375</v>
      </c>
      <c r="V28" s="19">
        <f>[24]Setembro!$E$25</f>
        <v>82.6</v>
      </c>
      <c r="W28" s="19">
        <f>[24]Setembro!$E$26</f>
        <v>66.291666666666671</v>
      </c>
      <c r="X28" s="19">
        <f>[24]Setembro!$E$27</f>
        <v>68.166666666666671</v>
      </c>
      <c r="Y28" s="19">
        <f>[24]Setembro!$E$28</f>
        <v>88.65</v>
      </c>
      <c r="Z28" s="19" t="str">
        <f>[24]Setembro!$E$29</f>
        <v>*</v>
      </c>
      <c r="AA28" s="19">
        <f>[24]Setembro!$E$30</f>
        <v>93.75</v>
      </c>
      <c r="AB28" s="19">
        <f>[24]Setembro!$E$31</f>
        <v>94.4</v>
      </c>
      <c r="AC28" s="19" t="str">
        <f>[24]Setembro!$E$32</f>
        <v>*</v>
      </c>
      <c r="AD28" s="19" t="str">
        <f>[24]Setembro!$E$33</f>
        <v>*</v>
      </c>
      <c r="AE28" s="19" t="str">
        <f>[24]Setembro!$E$34</f>
        <v>*</v>
      </c>
      <c r="AF28" s="39">
        <f t="shared" si="3"/>
        <v>77.0229550944225</v>
      </c>
    </row>
    <row r="29" spans="1:32" ht="17.100000000000001" customHeight="1" x14ac:dyDescent="0.2">
      <c r="A29" s="17" t="s">
        <v>19</v>
      </c>
      <c r="B29" s="19">
        <f>[25]Setembro!$E$5</f>
        <v>68.916666666666671</v>
      </c>
      <c r="C29" s="19">
        <f>[25]Setembro!$E$6</f>
        <v>59.291666666666664</v>
      </c>
      <c r="D29" s="19">
        <f>[25]Setembro!$E$7</f>
        <v>64.625</v>
      </c>
      <c r="E29" s="19">
        <f>[25]Setembro!$E$8</f>
        <v>73.958333333333329</v>
      </c>
      <c r="F29" s="19">
        <f>[25]Setembro!$E$9</f>
        <v>57.333333333333336</v>
      </c>
      <c r="G29" s="19">
        <f>[25]Setembro!$E$10</f>
        <v>52.833333333333336</v>
      </c>
      <c r="H29" s="19">
        <f>[25]Setembro!$E$11</f>
        <v>82.875</v>
      </c>
      <c r="I29" s="19">
        <f>[25]Setembro!$E$12</f>
        <v>76.291666666666671</v>
      </c>
      <c r="J29" s="19">
        <f>[25]Setembro!$E$13</f>
        <v>53.375</v>
      </c>
      <c r="K29" s="19">
        <f>[25]Setembro!$E$14</f>
        <v>46.875</v>
      </c>
      <c r="L29" s="19">
        <f>[25]Setembro!$E$15</f>
        <v>64.375</v>
      </c>
      <c r="M29" s="19">
        <f>[25]Setembro!$E$16</f>
        <v>76.5</v>
      </c>
      <c r="N29" s="19">
        <f>[25]Setembro!$E$17</f>
        <v>47</v>
      </c>
      <c r="O29" s="19">
        <f>[25]Setembro!$E$18</f>
        <v>47</v>
      </c>
      <c r="P29" s="19">
        <f>[25]Setembro!$E$19</f>
        <v>78.083333333333329</v>
      </c>
      <c r="Q29" s="19">
        <f>[25]Setembro!$E$20</f>
        <v>70.75</v>
      </c>
      <c r="R29" s="19">
        <f>[25]Setembro!$E$21</f>
        <v>59.041666666666664</v>
      </c>
      <c r="S29" s="19">
        <f>[25]Setembro!$E$22</f>
        <v>66.666666666666671</v>
      </c>
      <c r="T29" s="19">
        <f>[25]Setembro!$E$23</f>
        <v>91.625</v>
      </c>
      <c r="U29" s="19">
        <f>[25]Setembro!$E$24</f>
        <v>78.285714285714292</v>
      </c>
      <c r="V29" s="19">
        <f>[25]Setembro!$E$25</f>
        <v>62.25</v>
      </c>
      <c r="W29" s="19">
        <f>[25]Setembro!$E$26</f>
        <v>54.75</v>
      </c>
      <c r="X29" s="19">
        <f>[25]Setembro!$E$27</f>
        <v>55.333333333333336</v>
      </c>
      <c r="Y29" s="19">
        <f>[25]Setembro!$E$28</f>
        <v>81.375</v>
      </c>
      <c r="Z29" s="19">
        <f>[25]Setembro!$E$29</f>
        <v>85.8</v>
      </c>
      <c r="AA29" s="19">
        <f>[25]Setembro!$E$30</f>
        <v>91.217391304347828</v>
      </c>
      <c r="AB29" s="19">
        <f>[25]Setembro!$E$31</f>
        <v>86.666666666666671</v>
      </c>
      <c r="AC29" s="19">
        <f>[25]Setembro!$E$32</f>
        <v>69.571428571428569</v>
      </c>
      <c r="AD29" s="19">
        <f>[25]Setembro!$E$33</f>
        <v>74.541666666666671</v>
      </c>
      <c r="AE29" s="19">
        <f>[25]Setembro!$E$34</f>
        <v>71</v>
      </c>
      <c r="AF29" s="39">
        <f t="shared" si="3"/>
        <v>68.273595583160812</v>
      </c>
    </row>
    <row r="30" spans="1:32" ht="17.100000000000001" customHeight="1" x14ac:dyDescent="0.2">
      <c r="A30" s="17" t="s">
        <v>31</v>
      </c>
      <c r="B30" s="19">
        <f>[26]Setembro!$E$5</f>
        <v>62.625</v>
      </c>
      <c r="C30" s="19">
        <f>[26]Setembro!$E$6</f>
        <v>55.875</v>
      </c>
      <c r="D30" s="19">
        <f>[26]Setembro!$E$7</f>
        <v>57.833333333333336</v>
      </c>
      <c r="E30" s="19">
        <f>[26]Setembro!$E$8</f>
        <v>64.083333333333329</v>
      </c>
      <c r="F30" s="19">
        <f>[26]Setembro!$E$9</f>
        <v>62.125</v>
      </c>
      <c r="G30" s="19">
        <f>[26]Setembro!$E$10</f>
        <v>45.375</v>
      </c>
      <c r="H30" s="19">
        <f>[26]Setembro!$E$11</f>
        <v>77.333333333333329</v>
      </c>
      <c r="I30" s="19">
        <f>[26]Setembro!$E$12</f>
        <v>73.291666666666671</v>
      </c>
      <c r="J30" s="19">
        <f>[26]Setembro!$E$13</f>
        <v>41.333333333333336</v>
      </c>
      <c r="K30" s="19">
        <f>[26]Setembro!$E$14</f>
        <v>36.291666666666664</v>
      </c>
      <c r="L30" s="19">
        <f>[26]Setembro!$E$15</f>
        <v>45.125</v>
      </c>
      <c r="M30" s="19">
        <f>[26]Setembro!$E$16</f>
        <v>58.708333333333336</v>
      </c>
      <c r="N30" s="19">
        <f>[26]Setembro!$E$17</f>
        <v>31.583333333333332</v>
      </c>
      <c r="O30" s="19">
        <f>[26]Setembro!$E$18</f>
        <v>26.791666666666668</v>
      </c>
      <c r="P30" s="19">
        <f>[26]Setembro!$E$19</f>
        <v>66.083333333333329</v>
      </c>
      <c r="Q30" s="19">
        <f>[26]Setembro!$E$20</f>
        <v>63.166666666666664</v>
      </c>
      <c r="R30" s="19">
        <f>[26]Setembro!$E$21</f>
        <v>51.416666666666664</v>
      </c>
      <c r="S30" s="19">
        <f>[26]Setembro!$E$22</f>
        <v>45.458333333333336</v>
      </c>
      <c r="T30" s="19">
        <f>[26]Setembro!$E$23</f>
        <v>58.416666666666664</v>
      </c>
      <c r="U30" s="19">
        <f>[26]Setembro!$E$24</f>
        <v>89.166666666666671</v>
      </c>
      <c r="V30" s="19">
        <f>[26]Setembro!$E$25</f>
        <v>69.125</v>
      </c>
      <c r="W30" s="19">
        <f>[26]Setembro!$E$26</f>
        <v>53.25</v>
      </c>
      <c r="X30" s="19">
        <f>[26]Setembro!$E$27</f>
        <v>48.958333333333336</v>
      </c>
      <c r="Y30" s="19">
        <f>[26]Setembro!$E$28</f>
        <v>72.708333333333329</v>
      </c>
      <c r="Z30" s="19">
        <f>[26]Setembro!$E$29</f>
        <v>78.125</v>
      </c>
      <c r="AA30" s="19">
        <f>[26]Setembro!$E$30</f>
        <v>67.041666666666671</v>
      </c>
      <c r="AB30" s="19">
        <f>[26]Setembro!$E$31</f>
        <v>88.458333333333329</v>
      </c>
      <c r="AC30" s="19">
        <f>[26]Setembro!$E$32</f>
        <v>67.5</v>
      </c>
      <c r="AD30" s="19">
        <f>[26]Setembro!$E$33</f>
        <v>62.625</v>
      </c>
      <c r="AE30" s="19">
        <f>[26]Setembro!$E$34</f>
        <v>61.541666666666664</v>
      </c>
      <c r="AF30" s="39">
        <f t="shared" si="3"/>
        <v>59.380555555555553</v>
      </c>
    </row>
    <row r="31" spans="1:32" ht="17.100000000000001" customHeight="1" x14ac:dyDescent="0.2">
      <c r="A31" s="17" t="s">
        <v>51</v>
      </c>
      <c r="B31" s="19">
        <f>[27]Setembro!$E$5</f>
        <v>62.5</v>
      </c>
      <c r="C31" s="19">
        <f>[27]Setembro!$E$6</f>
        <v>59.541666666666664</v>
      </c>
      <c r="D31" s="19">
        <f>[27]Setembro!$E$7</f>
        <v>61.541666666666664</v>
      </c>
      <c r="E31" s="19">
        <f>[27]Setembro!$E$8</f>
        <v>73.041666666666671</v>
      </c>
      <c r="F31" s="19">
        <f>[27]Setembro!$E$9</f>
        <v>63.5</v>
      </c>
      <c r="G31" s="19">
        <f>[27]Setembro!$E$10</f>
        <v>56.458333333333336</v>
      </c>
      <c r="H31" s="19">
        <f>[27]Setembro!$E$11</f>
        <v>61.833333333333336</v>
      </c>
      <c r="I31" s="19">
        <f>[27]Setembro!$E$12</f>
        <v>61.25</v>
      </c>
      <c r="J31" s="19">
        <f>[27]Setembro!$E$13</f>
        <v>42.833333333333336</v>
      </c>
      <c r="K31" s="19">
        <f>[27]Setembro!$E$14</f>
        <v>39.916666666666664</v>
      </c>
      <c r="L31" s="19">
        <f>[27]Setembro!$E$15</f>
        <v>42.666666666666664</v>
      </c>
      <c r="M31" s="19">
        <f>[27]Setembro!$E$16</f>
        <v>47.791666666666664</v>
      </c>
      <c r="N31" s="19">
        <f>[27]Setembro!$E$17</f>
        <v>37.708333333333336</v>
      </c>
      <c r="O31" s="19">
        <f>[27]Setembro!$E$18</f>
        <v>31.5</v>
      </c>
      <c r="P31" s="19">
        <f>[27]Setembro!$E$19</f>
        <v>52.333333333333336</v>
      </c>
      <c r="Q31" s="19">
        <f>[27]Setembro!$E$20</f>
        <v>72.083333333333329</v>
      </c>
      <c r="R31" s="19">
        <f>[27]Setembro!$E$21</f>
        <v>60.916666666666664</v>
      </c>
      <c r="S31" s="19">
        <f>[27]Setembro!$E$22</f>
        <v>61.083333333333336</v>
      </c>
      <c r="T31" s="19">
        <f>[27]Setembro!$E$23</f>
        <v>66.125</v>
      </c>
      <c r="U31" s="19">
        <f>[27]Setembro!$E$24</f>
        <v>72.708333333333329</v>
      </c>
      <c r="V31" s="19">
        <f>[27]Setembro!$E$25</f>
        <v>78.375</v>
      </c>
      <c r="W31" s="19">
        <f>[27]Setembro!$E$26</f>
        <v>60.958333333333336</v>
      </c>
      <c r="X31" s="19">
        <f>[27]Setembro!$E$27</f>
        <v>56.791666666666664</v>
      </c>
      <c r="Y31" s="19">
        <f>[27]Setembro!$E$28</f>
        <v>69.166666666666671</v>
      </c>
      <c r="Z31" s="19">
        <f>[27]Setembro!$E$29</f>
        <v>74.375</v>
      </c>
      <c r="AA31" s="19">
        <f>[27]Setembro!$E$30</f>
        <v>66.333333333333329</v>
      </c>
      <c r="AB31" s="19">
        <f>[27]Setembro!$E$31</f>
        <v>62.583333333333336</v>
      </c>
      <c r="AC31" s="19">
        <f>[27]Setembro!$E$32</f>
        <v>67.375</v>
      </c>
      <c r="AD31" s="19">
        <f>[27]Setembro!$E$33</f>
        <v>57.125</v>
      </c>
      <c r="AE31" s="19">
        <f>[27]Setembro!$E$34</f>
        <v>55.25</v>
      </c>
      <c r="AF31" s="39">
        <f t="shared" si="3"/>
        <v>59.188888888888883</v>
      </c>
    </row>
    <row r="32" spans="1:32" ht="17.100000000000001" customHeight="1" x14ac:dyDescent="0.2">
      <c r="A32" s="17" t="s">
        <v>20</v>
      </c>
      <c r="B32" s="19">
        <f>[28]Setembro!$E$5</f>
        <v>53.875</v>
      </c>
      <c r="C32" s="19">
        <f>[28]Setembro!$E$6</f>
        <v>55.25</v>
      </c>
      <c r="D32" s="19">
        <f>[28]Setembro!$E$7</f>
        <v>64.916666666666671</v>
      </c>
      <c r="E32" s="19">
        <f>[28]Setembro!$E$8</f>
        <v>55.916666666666664</v>
      </c>
      <c r="F32" s="19">
        <f>[28]Setembro!$E$9</f>
        <v>50.333333333333336</v>
      </c>
      <c r="G32" s="19">
        <f>[28]Setembro!$E$10</f>
        <v>45.333333333333336</v>
      </c>
      <c r="H32" s="19">
        <f>[28]Setembro!$E$11</f>
        <v>62.583333333333336</v>
      </c>
      <c r="I32" s="19">
        <f>[28]Setembro!$E$12</f>
        <v>66.833333333333329</v>
      </c>
      <c r="J32" s="19">
        <f>[28]Setembro!$E$13</f>
        <v>51</v>
      </c>
      <c r="K32" s="19">
        <f>[28]Setembro!$E$14</f>
        <v>41.166666666666664</v>
      </c>
      <c r="L32" s="19">
        <f>[28]Setembro!$E$15</f>
        <v>41.416666666666664</v>
      </c>
      <c r="M32" s="19">
        <f>[28]Setembro!$E$16</f>
        <v>40.333333333333336</v>
      </c>
      <c r="N32" s="19">
        <f>[28]Setembro!$E$17</f>
        <v>35.75</v>
      </c>
      <c r="O32" s="19">
        <f>[28]Setembro!$E$18</f>
        <v>36.291666666666664</v>
      </c>
      <c r="P32" s="19">
        <f>[28]Setembro!$E$19</f>
        <v>48.541666666666664</v>
      </c>
      <c r="Q32" s="19">
        <f>[28]Setembro!$E$20</f>
        <v>56.75</v>
      </c>
      <c r="R32" s="19">
        <f>[28]Setembro!$E$21</f>
        <v>44.375</v>
      </c>
      <c r="S32" s="19">
        <f>[28]Setembro!$E$22</f>
        <v>43.541666666666664</v>
      </c>
      <c r="T32" s="19">
        <f>[28]Setembro!$E$23</f>
        <v>58.583333333333336</v>
      </c>
      <c r="U32" s="19">
        <f>[28]Setembro!$E$24</f>
        <v>88.041666666666671</v>
      </c>
      <c r="V32" s="19">
        <f>[28]Setembro!$E$25</f>
        <v>67.791666666666671</v>
      </c>
      <c r="W32" s="19">
        <f>[28]Setembro!$E$26</f>
        <v>54.708333333333336</v>
      </c>
      <c r="X32" s="19">
        <f>[28]Setembro!$E$27</f>
        <v>43.75</v>
      </c>
      <c r="Y32" s="19">
        <f>[28]Setembro!$E$28</f>
        <v>62.708333333333336</v>
      </c>
      <c r="Z32" s="19">
        <f>[28]Setembro!$E$29</f>
        <v>82.541666666666671</v>
      </c>
      <c r="AA32" s="19">
        <f>[28]Setembro!$E$30</f>
        <v>70.625</v>
      </c>
      <c r="AB32" s="19">
        <f>[28]Setembro!$E$31</f>
        <v>86.791666666666671</v>
      </c>
      <c r="AC32" s="19">
        <f>[28]Setembro!$E$32</f>
        <v>80.916666666666671</v>
      </c>
      <c r="AD32" s="19">
        <f>[28]Setembro!$E$33</f>
        <v>65.041666666666671</v>
      </c>
      <c r="AE32" s="19">
        <f>[28]Setembro!$E$34</f>
        <v>70.583333333333329</v>
      </c>
      <c r="AF32" s="39">
        <f t="shared" si="3"/>
        <v>57.543055555555561</v>
      </c>
    </row>
    <row r="33" spans="1:35" s="5" customFormat="1" ht="17.100000000000001" customHeight="1" x14ac:dyDescent="0.2">
      <c r="A33" s="32" t="s">
        <v>34</v>
      </c>
      <c r="B33" s="33">
        <f t="shared" ref="B33:AF33" si="4">AVERAGE(B5:B32)</f>
        <v>63.819444444444443</v>
      </c>
      <c r="C33" s="33">
        <f t="shared" si="4"/>
        <v>60.311728395061728</v>
      </c>
      <c r="D33" s="33">
        <f t="shared" si="4"/>
        <v>67.208052749719414</v>
      </c>
      <c r="E33" s="33">
        <f t="shared" si="4"/>
        <v>68.184782608695656</v>
      </c>
      <c r="F33" s="33">
        <f t="shared" si="4"/>
        <v>58.879629629629619</v>
      </c>
      <c r="G33" s="33">
        <f t="shared" si="4"/>
        <v>53.706790123456777</v>
      </c>
      <c r="H33" s="33">
        <f t="shared" si="4"/>
        <v>76.052938808373582</v>
      </c>
      <c r="I33" s="33">
        <f t="shared" si="4"/>
        <v>69.685760741316301</v>
      </c>
      <c r="J33" s="33">
        <f t="shared" si="4"/>
        <v>51.294216317767031</v>
      </c>
      <c r="K33" s="33">
        <f t="shared" si="4"/>
        <v>45.005331088664427</v>
      </c>
      <c r="L33" s="33">
        <f t="shared" si="4"/>
        <v>52.703703703703709</v>
      </c>
      <c r="M33" s="33">
        <f t="shared" si="4"/>
        <v>58.418121693121698</v>
      </c>
      <c r="N33" s="33">
        <f t="shared" si="4"/>
        <v>45.209656084656082</v>
      </c>
      <c r="O33" s="33">
        <f t="shared" si="4"/>
        <v>43.922906602254436</v>
      </c>
      <c r="P33" s="33">
        <f t="shared" si="4"/>
        <v>65.672802738351052</v>
      </c>
      <c r="Q33" s="33">
        <f t="shared" si="4"/>
        <v>65.689102564102555</v>
      </c>
      <c r="R33" s="33">
        <f t="shared" si="4"/>
        <v>58.064102564102576</v>
      </c>
      <c r="S33" s="33">
        <f t="shared" si="4"/>
        <v>56.093269230769231</v>
      </c>
      <c r="T33" s="33">
        <f t="shared" si="4"/>
        <v>67.602510683760684</v>
      </c>
      <c r="U33" s="33">
        <f t="shared" si="4"/>
        <v>85.346245421245413</v>
      </c>
      <c r="V33" s="33">
        <f t="shared" si="4"/>
        <v>69.671581196581215</v>
      </c>
      <c r="W33" s="33">
        <f t="shared" si="4"/>
        <v>57.960922090729774</v>
      </c>
      <c r="X33" s="33">
        <f t="shared" si="4"/>
        <v>55.655038855006872</v>
      </c>
      <c r="Y33" s="33">
        <f t="shared" si="4"/>
        <v>72.695405982905996</v>
      </c>
      <c r="Z33" s="33">
        <f t="shared" si="4"/>
        <v>81.518228070175439</v>
      </c>
      <c r="AA33" s="33">
        <f t="shared" si="4"/>
        <v>75.260546518698689</v>
      </c>
      <c r="AB33" s="33">
        <f t="shared" si="4"/>
        <v>85.045250582750583</v>
      </c>
      <c r="AC33" s="33">
        <f t="shared" si="4"/>
        <v>75.448985507246377</v>
      </c>
      <c r="AD33" s="33">
        <f t="shared" si="4"/>
        <v>66.975476190476186</v>
      </c>
      <c r="AE33" s="33">
        <f t="shared" si="4"/>
        <v>66.903063492063509</v>
      </c>
      <c r="AF33" s="39">
        <f t="shared" si="4"/>
        <v>63.92222257933259</v>
      </c>
      <c r="AG33" s="8"/>
    </row>
    <row r="35" spans="1:35" x14ac:dyDescent="0.2">
      <c r="A35" s="82"/>
      <c r="B35" s="82"/>
      <c r="C35" s="83"/>
      <c r="D35" s="83" t="s">
        <v>138</v>
      </c>
      <c r="E35" s="83"/>
      <c r="F35" s="83"/>
      <c r="G35" s="83"/>
      <c r="M35" s="2" t="s">
        <v>52</v>
      </c>
      <c r="V35" s="2" t="s">
        <v>135</v>
      </c>
      <c r="AD35" s="9"/>
      <c r="AF35" s="2"/>
      <c r="AG35" s="9"/>
      <c r="AH35" s="2"/>
    </row>
    <row r="36" spans="1:35" x14ac:dyDescent="0.2">
      <c r="J36" s="20"/>
      <c r="K36" s="20"/>
      <c r="L36" s="20"/>
      <c r="M36" s="20" t="s">
        <v>53</v>
      </c>
      <c r="N36" s="20"/>
      <c r="O36" s="20"/>
      <c r="P36" s="20"/>
      <c r="V36" s="20" t="s">
        <v>136</v>
      </c>
      <c r="W36" s="20"/>
      <c r="AD36" s="9"/>
      <c r="AE36" s="1"/>
      <c r="AF36"/>
      <c r="AG36" s="2"/>
      <c r="AH36" s="2"/>
      <c r="AI36" s="2"/>
    </row>
    <row r="37" spans="1:35" x14ac:dyDescent="0.2">
      <c r="Q37" s="31"/>
      <c r="R37" s="31"/>
      <c r="S37" s="31"/>
      <c r="AH37" s="15"/>
    </row>
    <row r="39" spans="1:35" x14ac:dyDescent="0.2">
      <c r="G39" s="2" t="s">
        <v>54</v>
      </c>
    </row>
    <row r="40" spans="1:35" x14ac:dyDescent="0.2">
      <c r="M40" s="2" t="s">
        <v>54</v>
      </c>
      <c r="Y40" s="2" t="s">
        <v>54</v>
      </c>
    </row>
  </sheetData>
  <mergeCells count="33">
    <mergeCell ref="X3:X4"/>
    <mergeCell ref="Z3:Z4"/>
    <mergeCell ref="AE3:AE4"/>
    <mergeCell ref="AA3:AA4"/>
    <mergeCell ref="AB3:AB4"/>
    <mergeCell ref="AC3:AC4"/>
    <mergeCell ref="AD3:AD4"/>
    <mergeCell ref="S3:S4"/>
    <mergeCell ref="T3:T4"/>
    <mergeCell ref="U3:U4"/>
    <mergeCell ref="V3:V4"/>
    <mergeCell ref="W3:W4"/>
    <mergeCell ref="N3:N4"/>
    <mergeCell ref="O3:O4"/>
    <mergeCell ref="P3:P4"/>
    <mergeCell ref="Q3:Q4"/>
    <mergeCell ref="R3:R4"/>
    <mergeCell ref="M3:M4"/>
    <mergeCell ref="A1:AF1"/>
    <mergeCell ref="A2:A4"/>
    <mergeCell ref="B2:AF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F33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zoomScale="90" zoomScaleNormal="90" workbookViewId="0">
      <selection activeCell="V10" sqref="V10"/>
    </sheetView>
  </sheetViews>
  <sheetFormatPr defaultRowHeight="12.75" x14ac:dyDescent="0.2"/>
  <cols>
    <col min="1" max="1" width="19.140625" style="2" bestFit="1" customWidth="1"/>
    <col min="2" max="31" width="6.42578125" style="2" customWidth="1"/>
    <col min="32" max="32" width="7.5703125" style="9" bestFit="1" customWidth="1"/>
    <col min="33" max="33" width="7.28515625" style="1" bestFit="1" customWidth="1"/>
    <col min="34" max="34" width="9.140625" style="1"/>
  </cols>
  <sheetData>
    <row r="1" spans="1:34" ht="20.100000000000001" customHeight="1" x14ac:dyDescent="0.2">
      <c r="A1" s="92" t="s">
        <v>26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4" s="4" customFormat="1" ht="20.100000000000001" customHeight="1" x14ac:dyDescent="0.2">
      <c r="A2" s="90" t="s">
        <v>21</v>
      </c>
      <c r="B2" s="88" t="s">
        <v>137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7"/>
    </row>
    <row r="3" spans="1:34" s="5" customFormat="1" ht="20.100000000000001" customHeight="1" x14ac:dyDescent="0.2">
      <c r="A3" s="90"/>
      <c r="B3" s="91">
        <v>1</v>
      </c>
      <c r="C3" s="91">
        <f>SUM(B3+1)</f>
        <v>2</v>
      </c>
      <c r="D3" s="91">
        <f t="shared" ref="D3:AD3" si="0">SUM(C3+1)</f>
        <v>3</v>
      </c>
      <c r="E3" s="91">
        <f t="shared" si="0"/>
        <v>4</v>
      </c>
      <c r="F3" s="91">
        <f t="shared" si="0"/>
        <v>5</v>
      </c>
      <c r="G3" s="91">
        <f t="shared" si="0"/>
        <v>6</v>
      </c>
      <c r="H3" s="91">
        <f t="shared" si="0"/>
        <v>7</v>
      </c>
      <c r="I3" s="91">
        <f t="shared" si="0"/>
        <v>8</v>
      </c>
      <c r="J3" s="91">
        <f t="shared" si="0"/>
        <v>9</v>
      </c>
      <c r="K3" s="91">
        <f t="shared" si="0"/>
        <v>10</v>
      </c>
      <c r="L3" s="91">
        <f t="shared" si="0"/>
        <v>11</v>
      </c>
      <c r="M3" s="91">
        <f t="shared" si="0"/>
        <v>12</v>
      </c>
      <c r="N3" s="91">
        <f t="shared" si="0"/>
        <v>13</v>
      </c>
      <c r="O3" s="91">
        <f t="shared" si="0"/>
        <v>14</v>
      </c>
      <c r="P3" s="91">
        <f t="shared" si="0"/>
        <v>15</v>
      </c>
      <c r="Q3" s="91">
        <f t="shared" si="0"/>
        <v>16</v>
      </c>
      <c r="R3" s="91">
        <f t="shared" si="0"/>
        <v>17</v>
      </c>
      <c r="S3" s="91">
        <f t="shared" si="0"/>
        <v>18</v>
      </c>
      <c r="T3" s="91">
        <f t="shared" si="0"/>
        <v>19</v>
      </c>
      <c r="U3" s="91">
        <f t="shared" si="0"/>
        <v>20</v>
      </c>
      <c r="V3" s="91">
        <f t="shared" si="0"/>
        <v>21</v>
      </c>
      <c r="W3" s="91">
        <f t="shared" si="0"/>
        <v>22</v>
      </c>
      <c r="X3" s="91">
        <f t="shared" si="0"/>
        <v>23</v>
      </c>
      <c r="Y3" s="91">
        <f t="shared" si="0"/>
        <v>24</v>
      </c>
      <c r="Z3" s="91">
        <f t="shared" si="0"/>
        <v>25</v>
      </c>
      <c r="AA3" s="91">
        <f t="shared" si="0"/>
        <v>26</v>
      </c>
      <c r="AB3" s="91">
        <f t="shared" si="0"/>
        <v>27</v>
      </c>
      <c r="AC3" s="91">
        <f t="shared" si="0"/>
        <v>28</v>
      </c>
      <c r="AD3" s="91">
        <f t="shared" si="0"/>
        <v>29</v>
      </c>
      <c r="AE3" s="91">
        <v>30</v>
      </c>
      <c r="AF3" s="37" t="s">
        <v>41</v>
      </c>
      <c r="AG3" s="40" t="s">
        <v>40</v>
      </c>
      <c r="AH3" s="8"/>
    </row>
    <row r="4" spans="1:34" s="5" customFormat="1" ht="20.100000000000001" customHeight="1" x14ac:dyDescent="0.2">
      <c r="A4" s="90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37" t="s">
        <v>39</v>
      </c>
      <c r="AG4" s="40" t="s">
        <v>39</v>
      </c>
      <c r="AH4" s="8"/>
    </row>
    <row r="5" spans="1:34" s="5" customFormat="1" ht="20.100000000000001" customHeight="1" x14ac:dyDescent="0.2">
      <c r="A5" s="17" t="s">
        <v>47</v>
      </c>
      <c r="B5" s="18">
        <f>[1]Setembro!$F$5</f>
        <v>81</v>
      </c>
      <c r="C5" s="18">
        <f>[1]Setembro!$F$6</f>
        <v>93</v>
      </c>
      <c r="D5" s="18">
        <f>[1]Setembro!$F$7</f>
        <v>96</v>
      </c>
      <c r="E5" s="18">
        <f>[1]Setembro!$F$8</f>
        <v>99</v>
      </c>
      <c r="F5" s="18">
        <f>[1]Setembro!$F$9</f>
        <v>71</v>
      </c>
      <c r="G5" s="18">
        <f>[1]Setembro!$F$10</f>
        <v>82</v>
      </c>
      <c r="H5" s="18">
        <f>[1]Setembro!$F$11</f>
        <v>98</v>
      </c>
      <c r="I5" s="18">
        <f>[1]Setembro!$F$12</f>
        <v>100</v>
      </c>
      <c r="J5" s="18">
        <f>[1]Setembro!$F$13</f>
        <v>97</v>
      </c>
      <c r="K5" s="18">
        <f>[1]Setembro!$F$14</f>
        <v>93</v>
      </c>
      <c r="L5" s="18">
        <f>[1]Setembro!$F$15</f>
        <v>94</v>
      </c>
      <c r="M5" s="18">
        <f>[1]Setembro!$F$16</f>
        <v>94</v>
      </c>
      <c r="N5" s="18">
        <f>[1]Setembro!$F$17</f>
        <v>69</v>
      </c>
      <c r="O5" s="18">
        <f>[1]Setembro!$F$18</f>
        <v>88</v>
      </c>
      <c r="P5" s="18">
        <f>[1]Setembro!$F$19</f>
        <v>80</v>
      </c>
      <c r="Q5" s="18">
        <f>[1]Setembro!$F$20</f>
        <v>81</v>
      </c>
      <c r="R5" s="18">
        <f>[1]Setembro!$F$21</f>
        <v>94</v>
      </c>
      <c r="S5" s="18">
        <f>[1]Setembro!$F$22</f>
        <v>73</v>
      </c>
      <c r="T5" s="18">
        <f>[1]Setembro!$F$23</f>
        <v>94</v>
      </c>
      <c r="U5" s="18">
        <f>[1]Setembro!$F$24</f>
        <v>99</v>
      </c>
      <c r="V5" s="18">
        <f>[1]Setembro!$F$25</f>
        <v>100</v>
      </c>
      <c r="W5" s="18">
        <f>[1]Setembro!$F$26</f>
        <v>99</v>
      </c>
      <c r="X5" s="18">
        <f>[1]Setembro!$F$27</f>
        <v>77</v>
      </c>
      <c r="Y5" s="18">
        <f>[1]Setembro!$F$28</f>
        <v>98</v>
      </c>
      <c r="Z5" s="18">
        <f>[1]Setembro!$F$29</f>
        <v>99</v>
      </c>
      <c r="AA5" s="18">
        <f>[1]Setembro!$F$30</f>
        <v>95</v>
      </c>
      <c r="AB5" s="18">
        <f>[1]Setembro!$F$31</f>
        <v>98</v>
      </c>
      <c r="AC5" s="18">
        <f>[1]Setembro!$F$32</f>
        <v>100</v>
      </c>
      <c r="AD5" s="18">
        <f>[1]Setembro!$F$33</f>
        <v>98</v>
      </c>
      <c r="AE5" s="18">
        <f>[1]Setembro!$F$34</f>
        <v>82</v>
      </c>
      <c r="AF5" s="38">
        <f t="shared" ref="AF5:AF30" si="1">MAX(B5:AE5)</f>
        <v>100</v>
      </c>
      <c r="AG5" s="41">
        <f t="shared" ref="AG5:AG30" si="2">AVERAGE(B5:AE5)</f>
        <v>90.733333333333334</v>
      </c>
      <c r="AH5" s="8"/>
    </row>
    <row r="6" spans="1:34" ht="17.100000000000001" customHeight="1" x14ac:dyDescent="0.2">
      <c r="A6" s="17" t="s">
        <v>0</v>
      </c>
      <c r="B6" s="19">
        <f>[2]Setembro!$F$5</f>
        <v>92</v>
      </c>
      <c r="C6" s="19">
        <f>[2]Setembro!$F$6</f>
        <v>88</v>
      </c>
      <c r="D6" s="19">
        <f>[2]Setembro!$F$7</f>
        <v>91</v>
      </c>
      <c r="E6" s="19">
        <f>[2]Setembro!$F$8</f>
        <v>91</v>
      </c>
      <c r="F6" s="19">
        <f>[2]Setembro!$F$9</f>
        <v>82</v>
      </c>
      <c r="G6" s="19">
        <f>[2]Setembro!$F$10</f>
        <v>83</v>
      </c>
      <c r="H6" s="19">
        <f>[2]Setembro!$F$11</f>
        <v>96</v>
      </c>
      <c r="I6" s="19">
        <f>[2]Setembro!$F$12</f>
        <v>96</v>
      </c>
      <c r="J6" s="19">
        <f>[2]Setembro!$F$13</f>
        <v>92</v>
      </c>
      <c r="K6" s="19">
        <f>[2]Setembro!$F$14</f>
        <v>82</v>
      </c>
      <c r="L6" s="19">
        <f>[2]Setembro!$F$15</f>
        <v>80</v>
      </c>
      <c r="M6" s="19">
        <f>[2]Setembro!$F$16</f>
        <v>96</v>
      </c>
      <c r="N6" s="19">
        <f>[2]Setembro!$F$17</f>
        <v>90</v>
      </c>
      <c r="O6" s="19">
        <f>[2]Setembro!$F$18</f>
        <v>88</v>
      </c>
      <c r="P6" s="19">
        <f>[2]Setembro!$F$19</f>
        <v>96</v>
      </c>
      <c r="Q6" s="19">
        <f>[2]Setembro!$F$20</f>
        <v>95</v>
      </c>
      <c r="R6" s="19">
        <f>[2]Setembro!$F$21</f>
        <v>91</v>
      </c>
      <c r="S6" s="19">
        <f>[2]Setembro!$F$22</f>
        <v>91</v>
      </c>
      <c r="T6" s="19">
        <f>[2]Setembro!$F$23</f>
        <v>96</v>
      </c>
      <c r="U6" s="19">
        <f>[2]Setembro!$F$24</f>
        <v>96</v>
      </c>
      <c r="V6" s="19">
        <f>[2]Setembro!$F$25</f>
        <v>93</v>
      </c>
      <c r="W6" s="19">
        <f>[2]Setembro!$F$26</f>
        <v>89</v>
      </c>
      <c r="X6" s="19">
        <f>[2]Setembro!$F$27</f>
        <v>89</v>
      </c>
      <c r="Y6" s="19">
        <f>[2]Setembro!$F$28</f>
        <v>96</v>
      </c>
      <c r="Z6" s="19">
        <f>[2]Setembro!$F$29</f>
        <v>96</v>
      </c>
      <c r="AA6" s="19">
        <f>[2]Setembro!$F$30</f>
        <v>96</v>
      </c>
      <c r="AB6" s="19">
        <f>[2]Setembro!$F$31</f>
        <v>97</v>
      </c>
      <c r="AC6" s="19">
        <f>[2]Setembro!$F$32</f>
        <v>96</v>
      </c>
      <c r="AD6" s="19">
        <f>[2]Setembro!$F$33</f>
        <v>96</v>
      </c>
      <c r="AE6" s="19">
        <f>[2]Setembro!$F$34</f>
        <v>94</v>
      </c>
      <c r="AF6" s="39">
        <f t="shared" si="1"/>
        <v>97</v>
      </c>
      <c r="AG6" s="42">
        <f t="shared" si="2"/>
        <v>91.8</v>
      </c>
    </row>
    <row r="7" spans="1:34" ht="17.100000000000001" customHeight="1" x14ac:dyDescent="0.2">
      <c r="A7" s="17" t="s">
        <v>1</v>
      </c>
      <c r="B7" s="19">
        <f>[3]Setembro!$F$5</f>
        <v>93</v>
      </c>
      <c r="C7" s="19">
        <f>[3]Setembro!$F$6</f>
        <v>95</v>
      </c>
      <c r="D7" s="19">
        <f>[3]Setembro!$F$7</f>
        <v>94</v>
      </c>
      <c r="E7" s="19">
        <f>[3]Setembro!$F$8</f>
        <v>94</v>
      </c>
      <c r="F7" s="19">
        <f>[3]Setembro!$F$9</f>
        <v>82</v>
      </c>
      <c r="G7" s="19">
        <f>[3]Setembro!$F$10</f>
        <v>77</v>
      </c>
      <c r="H7" s="19">
        <f>[3]Setembro!$F$11</f>
        <v>94</v>
      </c>
      <c r="I7" s="19">
        <f>[3]Setembro!$F$12</f>
        <v>98</v>
      </c>
      <c r="J7" s="19">
        <f>[3]Setembro!$F$13</f>
        <v>91</v>
      </c>
      <c r="K7" s="19">
        <f>[3]Setembro!$F$14</f>
        <v>94</v>
      </c>
      <c r="L7" s="19">
        <f>[3]Setembro!$F$15</f>
        <v>93</v>
      </c>
      <c r="M7" s="19">
        <f>[3]Setembro!$F$16</f>
        <v>91</v>
      </c>
      <c r="N7" s="19">
        <f>[3]Setembro!$F$17</f>
        <v>94</v>
      </c>
      <c r="O7" s="19">
        <f>[3]Setembro!$F$18</f>
        <v>86</v>
      </c>
      <c r="P7" s="19">
        <f>[3]Setembro!$F$19</f>
        <v>91</v>
      </c>
      <c r="Q7" s="19" t="str">
        <f>[3]Setembro!$F$20</f>
        <v>*</v>
      </c>
      <c r="R7" s="19" t="str">
        <f>[3]Setembro!$F$21</f>
        <v>*</v>
      </c>
      <c r="S7" s="19" t="str">
        <f>[3]Setembro!$F$22</f>
        <v>*</v>
      </c>
      <c r="T7" s="19" t="str">
        <f>[3]Setembro!$F$23</f>
        <v>*</v>
      </c>
      <c r="U7" s="19" t="str">
        <f>[3]Setembro!$F$24</f>
        <v>*</v>
      </c>
      <c r="V7" s="19" t="str">
        <f>[3]Setembro!$F$25</f>
        <v>*</v>
      </c>
      <c r="W7" s="19" t="str">
        <f>[3]Setembro!$F$26</f>
        <v>*</v>
      </c>
      <c r="X7" s="19" t="str">
        <f>[3]Setembro!$F$27</f>
        <v>*</v>
      </c>
      <c r="Y7" s="19" t="str">
        <f>[3]Setembro!$F$28</f>
        <v>*</v>
      </c>
      <c r="Z7" s="19" t="str">
        <f>[3]Setembro!$F$29</f>
        <v>*</v>
      </c>
      <c r="AA7" s="19" t="str">
        <f>[3]Setembro!$F$30</f>
        <v>*</v>
      </c>
      <c r="AB7" s="19" t="str">
        <f>[3]Setembro!$F$31</f>
        <v>*</v>
      </c>
      <c r="AC7" s="19" t="str">
        <f>[3]Setembro!$F$32</f>
        <v>*</v>
      </c>
      <c r="AD7" s="19" t="str">
        <f>[3]Setembro!$F$33</f>
        <v>*</v>
      </c>
      <c r="AE7" s="19" t="str">
        <f>[3]Setembro!$F$34</f>
        <v>*</v>
      </c>
      <c r="AF7" s="39">
        <f t="shared" si="1"/>
        <v>98</v>
      </c>
      <c r="AG7" s="42">
        <f t="shared" si="2"/>
        <v>91.13333333333334</v>
      </c>
    </row>
    <row r="8" spans="1:34" ht="17.100000000000001" customHeight="1" x14ac:dyDescent="0.2">
      <c r="A8" s="17" t="s">
        <v>55</v>
      </c>
      <c r="B8" s="19">
        <f>[4]Setembro!$F$5</f>
        <v>84</v>
      </c>
      <c r="C8" s="19">
        <f>[4]Setembro!$F$6</f>
        <v>77</v>
      </c>
      <c r="D8" s="19">
        <f>[4]Setembro!$F$7</f>
        <v>91</v>
      </c>
      <c r="E8" s="19">
        <f>[4]Setembro!$F$8</f>
        <v>90</v>
      </c>
      <c r="F8" s="19">
        <f>[4]Setembro!$F$9</f>
        <v>83</v>
      </c>
      <c r="G8" s="19">
        <f>[4]Setembro!$F$10</f>
        <v>83</v>
      </c>
      <c r="H8" s="19">
        <f>[4]Setembro!$F$11</f>
        <v>95</v>
      </c>
      <c r="I8" s="19">
        <f>[4]Setembro!$F$12</f>
        <v>95</v>
      </c>
      <c r="J8" s="19">
        <f>[4]Setembro!$F$13</f>
        <v>84</v>
      </c>
      <c r="K8" s="19">
        <f>[4]Setembro!$F$14</f>
        <v>59</v>
      </c>
      <c r="L8" s="19">
        <f>[4]Setembro!$F$15</f>
        <v>58</v>
      </c>
      <c r="M8" s="19">
        <f>[4]Setembro!$F$16</f>
        <v>66</v>
      </c>
      <c r="N8" s="19">
        <f>[4]Setembro!$F$17</f>
        <v>71</v>
      </c>
      <c r="O8" s="19">
        <f>[4]Setembro!$F$18</f>
        <v>66</v>
      </c>
      <c r="P8" s="19">
        <f>[4]Setembro!$F$19</f>
        <v>90</v>
      </c>
      <c r="Q8" s="19">
        <f>[4]Setembro!$F$20</f>
        <v>84</v>
      </c>
      <c r="R8" s="19">
        <f>[4]Setembro!$F$21</f>
        <v>87</v>
      </c>
      <c r="S8" s="19">
        <f>[4]Setembro!$F$22</f>
        <v>79</v>
      </c>
      <c r="T8" s="19">
        <f>[4]Setembro!$F$23</f>
        <v>96</v>
      </c>
      <c r="U8" s="19">
        <f>[4]Setembro!$F$24</f>
        <v>97</v>
      </c>
      <c r="V8" s="19">
        <f>[4]Setembro!$F$25</f>
        <v>96</v>
      </c>
      <c r="W8" s="19">
        <f>[4]Setembro!$F$26</f>
        <v>84</v>
      </c>
      <c r="X8" s="19">
        <f>[4]Setembro!$F$27</f>
        <v>85</v>
      </c>
      <c r="Y8" s="19">
        <f>[4]Setembro!$F$28</f>
        <v>97</v>
      </c>
      <c r="Z8" s="19">
        <f>[4]Setembro!$F$29</f>
        <v>98</v>
      </c>
      <c r="AA8" s="19">
        <f>[4]Setembro!$F$30</f>
        <v>93</v>
      </c>
      <c r="AB8" s="19">
        <f>[4]Setembro!$F$31</f>
        <v>98</v>
      </c>
      <c r="AC8" s="19">
        <f>[4]Setembro!$F$32</f>
        <v>98</v>
      </c>
      <c r="AD8" s="19">
        <f>[4]Setembro!$F$33</f>
        <v>92</v>
      </c>
      <c r="AE8" s="19">
        <f>[4]Setembro!$F$34</f>
        <v>98</v>
      </c>
      <c r="AF8" s="39">
        <f t="shared" ref="AF8" si="3">MAX(B8:AE8)</f>
        <v>98</v>
      </c>
      <c r="AG8" s="42">
        <f t="shared" ref="AG8" si="4">AVERAGE(B8:AE8)</f>
        <v>85.8</v>
      </c>
    </row>
    <row r="9" spans="1:34" ht="17.100000000000001" customHeight="1" x14ac:dyDescent="0.2">
      <c r="A9" s="17" t="s">
        <v>48</v>
      </c>
      <c r="B9" s="19">
        <f>[5]Setembro!$F$5</f>
        <v>92</v>
      </c>
      <c r="C9" s="19">
        <f>[5]Setembro!$F$6</f>
        <v>77</v>
      </c>
      <c r="D9" s="19">
        <f>[5]Setembro!$F$7</f>
        <v>93</v>
      </c>
      <c r="E9" s="19">
        <f>[5]Setembro!$F$8</f>
        <v>92</v>
      </c>
      <c r="F9" s="19">
        <f>[5]Setembro!$F$9</f>
        <v>73</v>
      </c>
      <c r="G9" s="19">
        <f>[5]Setembro!$F$10</f>
        <v>81</v>
      </c>
      <c r="H9" s="19">
        <f>[5]Setembro!$F$11</f>
        <v>100</v>
      </c>
      <c r="I9" s="19">
        <f>[5]Setembro!$F$12</f>
        <v>100</v>
      </c>
      <c r="J9" s="19">
        <f>[5]Setembro!$F$13</f>
        <v>85</v>
      </c>
      <c r="K9" s="19">
        <f>[5]Setembro!$F$14</f>
        <v>65</v>
      </c>
      <c r="L9" s="19">
        <f>[5]Setembro!$F$15</f>
        <v>100</v>
      </c>
      <c r="M9" s="19">
        <f>[5]Setembro!$F$16</f>
        <v>100</v>
      </c>
      <c r="N9" s="19">
        <f>[5]Setembro!$F$17</f>
        <v>100</v>
      </c>
      <c r="O9" s="19">
        <f>[5]Setembro!$F$18</f>
        <v>89</v>
      </c>
      <c r="P9" s="19">
        <f>[5]Setembro!$F$19</f>
        <v>100</v>
      </c>
      <c r="Q9" s="19">
        <f>[5]Setembro!$F$20</f>
        <v>100</v>
      </c>
      <c r="R9" s="19">
        <f>[5]Setembro!$F$21</f>
        <v>100</v>
      </c>
      <c r="S9" s="19">
        <f>[5]Setembro!$F$22</f>
        <v>100</v>
      </c>
      <c r="T9" s="19">
        <f>[5]Setembro!$F$23</f>
        <v>100</v>
      </c>
      <c r="U9" s="19">
        <f>[5]Setembro!$F$24</f>
        <v>100</v>
      </c>
      <c r="V9" s="19">
        <f>[5]Setembro!$F$25</f>
        <v>100</v>
      </c>
      <c r="W9" s="19">
        <f>[5]Setembro!$F$26</f>
        <v>97</v>
      </c>
      <c r="X9" s="19">
        <f>[5]Setembro!$F$27</f>
        <v>80</v>
      </c>
      <c r="Y9" s="19">
        <f>[5]Setembro!$F$28</f>
        <v>100</v>
      </c>
      <c r="Z9" s="19">
        <f>[5]Setembro!$F$29</f>
        <v>100</v>
      </c>
      <c r="AA9" s="19">
        <f>[5]Setembro!$F$30</f>
        <v>100</v>
      </c>
      <c r="AB9" s="19">
        <f>[5]Setembro!$F$31</f>
        <v>100</v>
      </c>
      <c r="AC9" s="19">
        <f>[5]Setembro!$F$32</f>
        <v>100</v>
      </c>
      <c r="AD9" s="19">
        <f>[5]Setembro!$F$33</f>
        <v>96</v>
      </c>
      <c r="AE9" s="19">
        <f>[5]Setembro!$F$34</f>
        <v>84</v>
      </c>
      <c r="AF9" s="39">
        <f t="shared" si="1"/>
        <v>100</v>
      </c>
      <c r="AG9" s="42">
        <f t="shared" si="2"/>
        <v>93.466666666666669</v>
      </c>
    </row>
    <row r="10" spans="1:34" ht="17.100000000000001" customHeight="1" x14ac:dyDescent="0.2">
      <c r="A10" s="17" t="s">
        <v>2</v>
      </c>
      <c r="B10" s="19">
        <f>[6]Setembro!$F$5</f>
        <v>83</v>
      </c>
      <c r="C10" s="19">
        <f>[6]Setembro!$F$6</f>
        <v>66</v>
      </c>
      <c r="D10" s="19">
        <f>[6]Setembro!$F$7</f>
        <v>79</v>
      </c>
      <c r="E10" s="19">
        <f>[6]Setembro!$F$8</f>
        <v>80</v>
      </c>
      <c r="F10" s="19">
        <f>[6]Setembro!$F$9</f>
        <v>86</v>
      </c>
      <c r="G10" s="19">
        <f>[6]Setembro!$F$10</f>
        <v>62</v>
      </c>
      <c r="H10" s="19">
        <f>[6]Setembro!$F$11</f>
        <v>93</v>
      </c>
      <c r="I10" s="19">
        <f>[6]Setembro!$F$12</f>
        <v>90</v>
      </c>
      <c r="J10" s="19">
        <f>[6]Setembro!$F$13</f>
        <v>65</v>
      </c>
      <c r="K10" s="19">
        <f>[6]Setembro!$F$14</f>
        <v>51</v>
      </c>
      <c r="L10" s="19">
        <f>[6]Setembro!$F$15</f>
        <v>70</v>
      </c>
      <c r="M10" s="19">
        <f>[6]Setembro!$F$16</f>
        <v>88</v>
      </c>
      <c r="N10" s="19">
        <f>[6]Setembro!$F$17</f>
        <v>53</v>
      </c>
      <c r="O10" s="19">
        <f>[6]Setembro!$F$18</f>
        <v>39</v>
      </c>
      <c r="P10" s="19">
        <f>[6]Setembro!$F$19</f>
        <v>85</v>
      </c>
      <c r="Q10" s="19">
        <f>[6]Setembro!$F$20</f>
        <v>81</v>
      </c>
      <c r="R10" s="19">
        <f>[6]Setembro!$F$21</f>
        <v>68</v>
      </c>
      <c r="S10" s="19">
        <f>[6]Setembro!$F$22</f>
        <v>69</v>
      </c>
      <c r="T10" s="19">
        <f>[6]Setembro!$F$23</f>
        <v>74</v>
      </c>
      <c r="U10" s="19">
        <f>[6]Setembro!$F$24</f>
        <v>94</v>
      </c>
      <c r="V10" s="19">
        <f>[6]Setembro!$F$25</f>
        <v>95</v>
      </c>
      <c r="W10" s="19">
        <f>[6]Setembro!$F$26</f>
        <v>74</v>
      </c>
      <c r="X10" s="19">
        <f>[6]Setembro!$F$27</f>
        <v>63</v>
      </c>
      <c r="Y10" s="19">
        <f>[6]Setembro!$F$28</f>
        <v>94</v>
      </c>
      <c r="Z10" s="19">
        <f>[6]Setembro!$F$29</f>
        <v>94</v>
      </c>
      <c r="AA10" s="19">
        <f>[6]Setembro!$F$30</f>
        <v>79</v>
      </c>
      <c r="AB10" s="19">
        <f>[6]Setembro!$F$31</f>
        <v>93</v>
      </c>
      <c r="AC10" s="19">
        <f>[6]Setembro!$F$32</f>
        <v>82</v>
      </c>
      <c r="AD10" s="19">
        <f>[6]Setembro!$F$33</f>
        <v>76</v>
      </c>
      <c r="AE10" s="19">
        <f>[6]Setembro!$F$34</f>
        <v>80</v>
      </c>
      <c r="AF10" s="39">
        <f t="shared" si="1"/>
        <v>95</v>
      </c>
      <c r="AG10" s="42">
        <f t="shared" si="2"/>
        <v>76.86666666666666</v>
      </c>
    </row>
    <row r="11" spans="1:34" ht="17.100000000000001" customHeight="1" x14ac:dyDescent="0.2">
      <c r="A11" s="17" t="s">
        <v>3</v>
      </c>
      <c r="B11" s="19">
        <f>[7]Setembro!$F$5</f>
        <v>78</v>
      </c>
      <c r="C11" s="19">
        <f>[7]Setembro!$F$6</f>
        <v>89</v>
      </c>
      <c r="D11" s="19">
        <f>[7]Setembro!$F$7</f>
        <v>91</v>
      </c>
      <c r="E11" s="19">
        <f>[7]Setembro!$F$8</f>
        <v>93</v>
      </c>
      <c r="F11" s="19">
        <f>[7]Setembro!$F$9</f>
        <v>71</v>
      </c>
      <c r="G11" s="19">
        <f>[7]Setembro!$F$10</f>
        <v>71</v>
      </c>
      <c r="H11" s="19">
        <f>[7]Setembro!$F$11</f>
        <v>90</v>
      </c>
      <c r="I11" s="19">
        <f>[7]Setembro!$F$12</f>
        <v>74</v>
      </c>
      <c r="J11" s="19">
        <f>[7]Setembro!$F$13</f>
        <v>71</v>
      </c>
      <c r="K11" s="19">
        <f>[7]Setembro!$F$14</f>
        <v>73</v>
      </c>
      <c r="L11" s="19">
        <f>[7]Setembro!$F$15</f>
        <v>69</v>
      </c>
      <c r="M11" s="19">
        <f>[7]Setembro!$F$16</f>
        <v>82</v>
      </c>
      <c r="N11" s="19">
        <f>[7]Setembro!$F$17</f>
        <v>74</v>
      </c>
      <c r="O11" s="19">
        <f>[7]Setembro!$F$18</f>
        <v>67</v>
      </c>
      <c r="P11" s="19">
        <f>[7]Setembro!$F$19</f>
        <v>73</v>
      </c>
      <c r="Q11" s="19">
        <f>[7]Setembro!$F$20</f>
        <v>88</v>
      </c>
      <c r="R11" s="19">
        <f>[7]Setembro!$F$21</f>
        <v>81</v>
      </c>
      <c r="S11" s="19">
        <f>[7]Setembro!$F$22</f>
        <v>66</v>
      </c>
      <c r="T11" s="19">
        <f>[7]Setembro!$F$23</f>
        <v>68</v>
      </c>
      <c r="U11" s="19">
        <f>[7]Setembro!$F$24</f>
        <v>93</v>
      </c>
      <c r="V11" s="19">
        <f>[7]Setembro!$F$25</f>
        <v>93</v>
      </c>
      <c r="W11" s="19">
        <f>[7]Setembro!$F$26</f>
        <v>91</v>
      </c>
      <c r="X11" s="19">
        <f>[7]Setembro!$F$27</f>
        <v>79</v>
      </c>
      <c r="Y11" s="19">
        <f>[7]Setembro!$F$28</f>
        <v>91</v>
      </c>
      <c r="Z11" s="19">
        <f>[7]Setembro!$F$29</f>
        <v>94</v>
      </c>
      <c r="AA11" s="19">
        <f>[7]Setembro!$F$30</f>
        <v>94</v>
      </c>
      <c r="AB11" s="19">
        <f>[7]Setembro!$F$31</f>
        <v>93</v>
      </c>
      <c r="AC11" s="19">
        <f>[7]Setembro!$F$32</f>
        <v>93</v>
      </c>
      <c r="AD11" s="19">
        <f>[7]Setembro!$F$33</f>
        <v>89</v>
      </c>
      <c r="AE11" s="19">
        <f>[7]Setembro!$F$34</f>
        <v>90</v>
      </c>
      <c r="AF11" s="39">
        <f t="shared" si="1"/>
        <v>94</v>
      </c>
      <c r="AG11" s="42">
        <f t="shared" si="2"/>
        <v>82.3</v>
      </c>
    </row>
    <row r="12" spans="1:34" ht="17.100000000000001" customHeight="1" x14ac:dyDescent="0.2">
      <c r="A12" s="17" t="s">
        <v>4</v>
      </c>
      <c r="B12" s="19">
        <f>[8]Setembro!$F$5</f>
        <v>81</v>
      </c>
      <c r="C12" s="19">
        <f>[8]Setembro!$F$6</f>
        <v>79</v>
      </c>
      <c r="D12" s="19">
        <f>[8]Setembro!$F$7</f>
        <v>88</v>
      </c>
      <c r="E12" s="19">
        <f>[8]Setembro!$F$8</f>
        <v>90</v>
      </c>
      <c r="F12" s="19">
        <f>[8]Setembro!$F$9</f>
        <v>79</v>
      </c>
      <c r="G12" s="19">
        <f>[8]Setembro!$F$10</f>
        <v>71</v>
      </c>
      <c r="H12" s="19">
        <f>[8]Setembro!$F$11</f>
        <v>95</v>
      </c>
      <c r="I12" s="19">
        <f>[8]Setembro!$F$12</f>
        <v>93</v>
      </c>
      <c r="J12" s="19">
        <f>[8]Setembro!$F$13</f>
        <v>60</v>
      </c>
      <c r="K12" s="19">
        <f>[8]Setembro!$F$14</f>
        <v>53</v>
      </c>
      <c r="L12" s="19">
        <f>[8]Setembro!$F$15</f>
        <v>63</v>
      </c>
      <c r="M12" s="19">
        <f>[8]Setembro!$F$16</f>
        <v>55</v>
      </c>
      <c r="N12" s="19">
        <f>[8]Setembro!$F$17</f>
        <v>42</v>
      </c>
      <c r="O12" s="19">
        <f>[8]Setembro!$F$18</f>
        <v>39</v>
      </c>
      <c r="P12" s="19">
        <f>[8]Setembro!$F$19</f>
        <v>63</v>
      </c>
      <c r="Q12" s="19">
        <f>[8]Setembro!$F$20</f>
        <v>93</v>
      </c>
      <c r="R12" s="19">
        <f>[8]Setembro!$F$21</f>
        <v>73</v>
      </c>
      <c r="S12" s="19">
        <f>[8]Setembro!$F$22</f>
        <v>62</v>
      </c>
      <c r="T12" s="19">
        <f>[8]Setembro!$F$23</f>
        <v>63</v>
      </c>
      <c r="U12" s="19">
        <f>[8]Setembro!$F$24</f>
        <v>95</v>
      </c>
      <c r="V12" s="19">
        <f>[8]Setembro!$F$25</f>
        <v>96</v>
      </c>
      <c r="W12" s="19">
        <f>[8]Setembro!$F$26</f>
        <v>85</v>
      </c>
      <c r="X12" s="19">
        <f>[8]Setembro!$F$27</f>
        <v>73</v>
      </c>
      <c r="Y12" s="19">
        <f>[8]Setembro!$F$28</f>
        <v>94</v>
      </c>
      <c r="Z12" s="19">
        <f>[8]Setembro!$F$29</f>
        <v>97</v>
      </c>
      <c r="AA12" s="19">
        <f>[8]Setembro!$F$30</f>
        <v>85</v>
      </c>
      <c r="AB12" s="19">
        <f>[8]Setembro!$F$31</f>
        <v>95</v>
      </c>
      <c r="AC12" s="19">
        <f>[8]Setembro!$F$32</f>
        <v>92</v>
      </c>
      <c r="AD12" s="19">
        <f>[8]Setembro!$F$33</f>
        <v>87</v>
      </c>
      <c r="AE12" s="19">
        <f>[8]Setembro!$F$34</f>
        <v>89</v>
      </c>
      <c r="AF12" s="39">
        <f t="shared" si="1"/>
        <v>97</v>
      </c>
      <c r="AG12" s="42">
        <f t="shared" si="2"/>
        <v>77.666666666666671</v>
      </c>
    </row>
    <row r="13" spans="1:34" ht="17.100000000000001" customHeight="1" x14ac:dyDescent="0.2">
      <c r="A13" s="17" t="s">
        <v>5</v>
      </c>
      <c r="B13" s="21">
        <f>[9]Setembro!$F$5</f>
        <v>68</v>
      </c>
      <c r="C13" s="21">
        <f>[9]Setembro!$F$6</f>
        <v>73</v>
      </c>
      <c r="D13" s="21">
        <f>[9]Setembro!$F$7</f>
        <v>71</v>
      </c>
      <c r="E13" s="21">
        <f>[9]Setembro!$F$8</f>
        <v>79</v>
      </c>
      <c r="F13" s="21">
        <f>[9]Setembro!$F$9</f>
        <v>82</v>
      </c>
      <c r="G13" s="21">
        <f>[9]Setembro!$F$10</f>
        <v>75</v>
      </c>
      <c r="H13" s="21">
        <f>[9]Setembro!$F$11</f>
        <v>86</v>
      </c>
      <c r="I13" s="21">
        <f>[9]Setembro!$F$12</f>
        <v>86</v>
      </c>
      <c r="J13" s="21">
        <f>[9]Setembro!$F$13</f>
        <v>77</v>
      </c>
      <c r="K13" s="21">
        <f>[9]Setembro!$F$14</f>
        <v>69</v>
      </c>
      <c r="L13" s="21">
        <f>[9]Setembro!$F$15</f>
        <v>65</v>
      </c>
      <c r="M13" s="21">
        <f>[9]Setembro!$F$16</f>
        <v>80</v>
      </c>
      <c r="N13" s="21">
        <f>[9]Setembro!$F$17</f>
        <v>87</v>
      </c>
      <c r="O13" s="21">
        <f>[9]Setembro!$F$18</f>
        <v>77</v>
      </c>
      <c r="P13" s="21">
        <f>[9]Setembro!$F$19</f>
        <v>88</v>
      </c>
      <c r="Q13" s="21">
        <f>[9]Setembro!$F$20</f>
        <v>66</v>
      </c>
      <c r="R13" s="21">
        <f>[9]Setembro!$F$21</f>
        <v>76</v>
      </c>
      <c r="S13" s="21">
        <f>[9]Setembro!$F$22</f>
        <v>73</v>
      </c>
      <c r="T13" s="21">
        <f>[9]Setembro!$F$23</f>
        <v>72</v>
      </c>
      <c r="U13" s="21">
        <f>[9]Setembro!$F$24</f>
        <v>93</v>
      </c>
      <c r="V13" s="21">
        <f>[9]Setembro!$F$25</f>
        <v>90</v>
      </c>
      <c r="W13" s="21">
        <f>[9]Setembro!$F$26</f>
        <v>80</v>
      </c>
      <c r="X13" s="21">
        <f>[9]Setembro!$F$27</f>
        <v>67</v>
      </c>
      <c r="Y13" s="21">
        <f>[9]Setembro!$F$28</f>
        <v>81</v>
      </c>
      <c r="Z13" s="21">
        <f>[9]Setembro!$F$29</f>
        <v>85</v>
      </c>
      <c r="AA13" s="21">
        <f>[9]Setembro!$F$30</f>
        <v>85</v>
      </c>
      <c r="AB13" s="21">
        <f>[9]Setembro!$F$31</f>
        <v>86</v>
      </c>
      <c r="AC13" s="21">
        <f>[9]Setembro!$F$32</f>
        <v>80</v>
      </c>
      <c r="AD13" s="21">
        <f>[9]Setembro!$F$33</f>
        <v>82</v>
      </c>
      <c r="AE13" s="21">
        <f>[9]Setembro!$F$34</f>
        <v>77</v>
      </c>
      <c r="AF13" s="39">
        <f t="shared" si="1"/>
        <v>93</v>
      </c>
      <c r="AG13" s="42">
        <f t="shared" si="2"/>
        <v>78.533333333333331</v>
      </c>
    </row>
    <row r="14" spans="1:34" ht="17.100000000000001" customHeight="1" x14ac:dyDescent="0.2">
      <c r="A14" s="17" t="s">
        <v>50</v>
      </c>
      <c r="B14" s="21">
        <f>[10]Setembro!$F$5</f>
        <v>86</v>
      </c>
      <c r="C14" s="21">
        <f>[10]Setembro!$F$6</f>
        <v>77</v>
      </c>
      <c r="D14" s="21">
        <f>[10]Setembro!$F$7</f>
        <v>94</v>
      </c>
      <c r="E14" s="21">
        <f>[10]Setembro!$F$8</f>
        <v>94</v>
      </c>
      <c r="F14" s="21">
        <f>[10]Setembro!$F$9</f>
        <v>92</v>
      </c>
      <c r="G14" s="21">
        <f>[10]Setembro!$F$10</f>
        <v>87</v>
      </c>
      <c r="H14" s="21">
        <f>[10]Setembro!$F$11</f>
        <v>96</v>
      </c>
      <c r="I14" s="21">
        <f>[10]Setembro!$F$12</f>
        <v>96</v>
      </c>
      <c r="J14" s="21">
        <f>[10]Setembro!$F$13</f>
        <v>61</v>
      </c>
      <c r="K14" s="21">
        <f>[10]Setembro!$F$14</f>
        <v>60</v>
      </c>
      <c r="L14" s="21">
        <f>[10]Setembro!$F$15</f>
        <v>68</v>
      </c>
      <c r="M14" s="21">
        <f>[10]Setembro!$F$16</f>
        <v>66</v>
      </c>
      <c r="N14" s="21">
        <f>[10]Setembro!$F$17</f>
        <v>45</v>
      </c>
      <c r="O14" s="21">
        <f>[10]Setembro!$F$18</f>
        <v>47</v>
      </c>
      <c r="P14" s="21">
        <f>[10]Setembro!$F$19</f>
        <v>65</v>
      </c>
      <c r="Q14" s="21">
        <f>[10]Setembro!$F$20</f>
        <v>94</v>
      </c>
      <c r="R14" s="21">
        <f>[10]Setembro!$F$21</f>
        <v>83</v>
      </c>
      <c r="S14" s="21">
        <f>[10]Setembro!$F$22</f>
        <v>87</v>
      </c>
      <c r="T14" s="21">
        <f>[10]Setembro!$F$23</f>
        <v>76</v>
      </c>
      <c r="U14" s="21">
        <f>[10]Setembro!$F$24</f>
        <v>99</v>
      </c>
      <c r="V14" s="21">
        <f>[10]Setembro!$F$25</f>
        <v>99</v>
      </c>
      <c r="W14" s="21">
        <f>[10]Setembro!$F$26</f>
        <v>88</v>
      </c>
      <c r="X14" s="21">
        <f>[10]Setembro!$F$27</f>
        <v>75</v>
      </c>
      <c r="Y14" s="21">
        <f>[10]Setembro!$F$28</f>
        <v>85</v>
      </c>
      <c r="Z14" s="21">
        <f>[10]Setembro!$F$29</f>
        <v>98</v>
      </c>
      <c r="AA14" s="21">
        <f>[10]Setembro!$F$30</f>
        <v>92</v>
      </c>
      <c r="AB14" s="21">
        <f>[10]Setembro!$F$31</f>
        <v>96</v>
      </c>
      <c r="AC14" s="21">
        <f>[10]Setembro!$F$32</f>
        <v>95</v>
      </c>
      <c r="AD14" s="21">
        <f>[10]Setembro!$F$33</f>
        <v>90</v>
      </c>
      <c r="AE14" s="21">
        <f>[10]Setembro!$F$34</f>
        <v>96</v>
      </c>
      <c r="AF14" s="39">
        <f t="shared" si="1"/>
        <v>99</v>
      </c>
      <c r="AG14" s="42">
        <f t="shared" si="2"/>
        <v>82.9</v>
      </c>
    </row>
    <row r="15" spans="1:34" ht="17.100000000000001" customHeight="1" x14ac:dyDescent="0.2">
      <c r="A15" s="17" t="s">
        <v>6</v>
      </c>
      <c r="B15" s="21">
        <f>[11]Setembro!$F$5</f>
        <v>93</v>
      </c>
      <c r="C15" s="21">
        <f>[11]Setembro!$F$6</f>
        <v>93</v>
      </c>
      <c r="D15" s="21">
        <f>[11]Setembro!$F$7</f>
        <v>93</v>
      </c>
      <c r="E15" s="21">
        <f>[11]Setembro!$F$8</f>
        <v>88</v>
      </c>
      <c r="F15" s="21">
        <f>[11]Setembro!$F$9</f>
        <v>90</v>
      </c>
      <c r="G15" s="21">
        <f>[11]Setembro!$F$10</f>
        <v>83</v>
      </c>
      <c r="H15" s="21">
        <f>[11]Setembro!$F$11</f>
        <v>92</v>
      </c>
      <c r="I15" s="21">
        <f>[11]Setembro!$F$12</f>
        <v>94</v>
      </c>
      <c r="J15" s="21">
        <f>[11]Setembro!$F$13</f>
        <v>91</v>
      </c>
      <c r="K15" s="21">
        <f>[11]Setembro!$F$14</f>
        <v>93</v>
      </c>
      <c r="L15" s="21">
        <f>[11]Setembro!$F$15</f>
        <v>91</v>
      </c>
      <c r="M15" s="21">
        <f>[11]Setembro!$F$16</f>
        <v>89</v>
      </c>
      <c r="N15" s="21">
        <f>[11]Setembro!$F$17</f>
        <v>84</v>
      </c>
      <c r="O15" s="21">
        <f>[11]Setembro!$F$18</f>
        <v>87</v>
      </c>
      <c r="P15" s="21">
        <f>[11]Setembro!$F$19</f>
        <v>80</v>
      </c>
      <c r="Q15" s="21">
        <f>[11]Setembro!$F$20</f>
        <v>94</v>
      </c>
      <c r="R15" s="21">
        <f>[11]Setembro!$F$21</f>
        <v>91</v>
      </c>
      <c r="S15" s="21">
        <f>[11]Setembro!$F$22</f>
        <v>91</v>
      </c>
      <c r="T15" s="21">
        <f>[11]Setembro!$F$23</f>
        <v>93</v>
      </c>
      <c r="U15" s="21">
        <f>[11]Setembro!$F$24</f>
        <v>91</v>
      </c>
      <c r="V15" s="21">
        <f>[11]Setembro!$F$25</f>
        <v>93</v>
      </c>
      <c r="W15" s="21">
        <f>[11]Setembro!$F$26</f>
        <v>88</v>
      </c>
      <c r="X15" s="21">
        <f>[11]Setembro!$F$27</f>
        <v>89</v>
      </c>
      <c r="Y15" s="21">
        <f>[11]Setembro!$F$28</f>
        <v>91</v>
      </c>
      <c r="Z15" s="21">
        <f>[11]Setembro!$F$29</f>
        <v>93</v>
      </c>
      <c r="AA15" s="21">
        <f>[11]Setembro!$F$30</f>
        <v>92</v>
      </c>
      <c r="AB15" s="21">
        <f>[11]Setembro!$F$31</f>
        <v>89</v>
      </c>
      <c r="AC15" s="21">
        <f>[11]Setembro!$F$32</f>
        <v>92</v>
      </c>
      <c r="AD15" s="21">
        <f>[11]Setembro!$F$33</f>
        <v>94</v>
      </c>
      <c r="AE15" s="21">
        <f>[11]Setembro!$F$34</f>
        <v>87</v>
      </c>
      <c r="AF15" s="39">
        <f t="shared" si="1"/>
        <v>94</v>
      </c>
      <c r="AG15" s="42">
        <f t="shared" si="2"/>
        <v>90.3</v>
      </c>
    </row>
    <row r="16" spans="1:34" ht="17.100000000000001" customHeight="1" x14ac:dyDescent="0.2">
      <c r="A16" s="17" t="s">
        <v>7</v>
      </c>
      <c r="B16" s="21">
        <f>[12]Setembro!$F$5</f>
        <v>95</v>
      </c>
      <c r="C16" s="21">
        <f>[12]Setembro!$F$6</f>
        <v>81</v>
      </c>
      <c r="D16" s="21">
        <f>[12]Setembro!$F$7</f>
        <v>87</v>
      </c>
      <c r="E16" s="21">
        <f>[12]Setembro!$F$8</f>
        <v>87</v>
      </c>
      <c r="F16" s="21">
        <f>[12]Setembro!$F$9</f>
        <v>76</v>
      </c>
      <c r="G16" s="21">
        <f>[12]Setembro!$F$10</f>
        <v>70</v>
      </c>
      <c r="H16" s="21">
        <f>[12]Setembro!$F$11</f>
        <v>95</v>
      </c>
      <c r="I16" s="21">
        <f>[12]Setembro!$F$12</f>
        <v>97</v>
      </c>
      <c r="J16" s="21">
        <f>[12]Setembro!$F$13</f>
        <v>67</v>
      </c>
      <c r="K16" s="21">
        <f>[12]Setembro!$F$14</f>
        <v>68</v>
      </c>
      <c r="L16" s="21">
        <f>[12]Setembro!$F$15</f>
        <v>68</v>
      </c>
      <c r="M16" s="21">
        <f>[12]Setembro!$F$16</f>
        <v>95</v>
      </c>
      <c r="N16" s="21">
        <f>[12]Setembro!$F$17</f>
        <v>49</v>
      </c>
      <c r="O16" s="21">
        <f>[12]Setembro!$F$18</f>
        <v>56</v>
      </c>
      <c r="P16" s="21">
        <f>[12]Setembro!$F$19</f>
        <v>95</v>
      </c>
      <c r="Q16" s="21">
        <f>[12]Setembro!$F$20</f>
        <v>95</v>
      </c>
      <c r="R16" s="21">
        <f>[12]Setembro!$F$21</f>
        <v>76</v>
      </c>
      <c r="S16" s="21">
        <f>[12]Setembro!$F$22</f>
        <v>69</v>
      </c>
      <c r="T16" s="21">
        <f>[12]Setembro!$F$23</f>
        <v>92</v>
      </c>
      <c r="U16" s="21">
        <f>[12]Setembro!$F$24</f>
        <v>97</v>
      </c>
      <c r="V16" s="21">
        <f>[12]Setembro!$F$25</f>
        <v>93</v>
      </c>
      <c r="W16" s="21">
        <f>[12]Setembro!$F$26</f>
        <v>65</v>
      </c>
      <c r="X16" s="21">
        <f>[12]Setembro!$F$27</f>
        <v>76</v>
      </c>
      <c r="Y16" s="21">
        <f>[12]Setembro!$F$28</f>
        <v>95</v>
      </c>
      <c r="Z16" s="21">
        <f>[12]Setembro!$F$29</f>
        <v>97</v>
      </c>
      <c r="AA16" s="21">
        <f>[12]Setembro!$F$30</f>
        <v>95</v>
      </c>
      <c r="AB16" s="21">
        <f>[12]Setembro!$F$31</f>
        <v>97</v>
      </c>
      <c r="AC16" s="21">
        <f>[12]Setembro!$F$32</f>
        <v>96</v>
      </c>
      <c r="AD16" s="21">
        <f>[12]Setembro!$F$33</f>
        <v>87</v>
      </c>
      <c r="AE16" s="21">
        <f>[12]Setembro!$F$34</f>
        <v>95</v>
      </c>
      <c r="AF16" s="39">
        <f t="shared" si="1"/>
        <v>97</v>
      </c>
      <c r="AG16" s="42">
        <f t="shared" si="2"/>
        <v>83.7</v>
      </c>
    </row>
    <row r="17" spans="1:33" ht="17.100000000000001" customHeight="1" x14ac:dyDescent="0.2">
      <c r="A17" s="17" t="s">
        <v>8</v>
      </c>
      <c r="B17" s="21">
        <f>[13]Setembro!$F$5</f>
        <v>92</v>
      </c>
      <c r="C17" s="21">
        <f>[13]Setembro!$F$6</f>
        <v>82</v>
      </c>
      <c r="D17" s="21">
        <f>[13]Setembro!$F$7</f>
        <v>88</v>
      </c>
      <c r="E17" s="21">
        <f>[13]Setembro!$F$8</f>
        <v>89</v>
      </c>
      <c r="F17" s="21">
        <f>[13]Setembro!$F$9</f>
        <v>72</v>
      </c>
      <c r="G17" s="21">
        <f>[13]Setembro!$F$10</f>
        <v>83</v>
      </c>
      <c r="H17" s="21">
        <f>[13]Setembro!$F$11</f>
        <v>96</v>
      </c>
      <c r="I17" s="21">
        <f>[13]Setembro!$F$12</f>
        <v>100</v>
      </c>
      <c r="J17" s="21">
        <f>[13]Setembro!$F$13</f>
        <v>86</v>
      </c>
      <c r="K17" s="21">
        <f>[13]Setembro!$F$14</f>
        <v>66</v>
      </c>
      <c r="L17" s="21">
        <f>[13]Setembro!$F$15</f>
        <v>75</v>
      </c>
      <c r="M17" s="21">
        <f>[13]Setembro!$F$16</f>
        <v>92</v>
      </c>
      <c r="N17" s="21">
        <f>[13]Setembro!$F$17</f>
        <v>65</v>
      </c>
      <c r="O17" s="21">
        <f>[13]Setembro!$F$18</f>
        <v>73</v>
      </c>
      <c r="P17" s="21">
        <f>[13]Setembro!$F$19</f>
        <v>96</v>
      </c>
      <c r="Q17" s="21">
        <f>[13]Setembro!$F$20</f>
        <v>92</v>
      </c>
      <c r="R17" s="21">
        <f>[13]Setembro!$F$21</f>
        <v>91</v>
      </c>
      <c r="S17" s="21">
        <f>[13]Setembro!$F$22</f>
        <v>92</v>
      </c>
      <c r="T17" s="21">
        <f>[13]Setembro!$F$23</f>
        <v>94</v>
      </c>
      <c r="U17" s="21">
        <f>[13]Setembro!$F$24</f>
        <v>96</v>
      </c>
      <c r="V17" s="21">
        <f>[13]Setembro!$F$25</f>
        <v>89</v>
      </c>
      <c r="W17" s="21">
        <f>[13]Setembro!$F$26</f>
        <v>93</v>
      </c>
      <c r="X17" s="21">
        <f>[13]Setembro!$F$27</f>
        <v>77</v>
      </c>
      <c r="Y17" s="21">
        <f>[13]Setembro!$F$28</f>
        <v>97</v>
      </c>
      <c r="Z17" s="21">
        <f>[13]Setembro!$F$29</f>
        <v>97</v>
      </c>
      <c r="AA17" s="21">
        <f>[13]Setembro!$F$30</f>
        <v>95</v>
      </c>
      <c r="AB17" s="21">
        <f>[13]Setembro!$F$31</f>
        <v>97</v>
      </c>
      <c r="AC17" s="21">
        <f>[13]Setembro!$F$32</f>
        <v>95</v>
      </c>
      <c r="AD17" s="21">
        <f>[13]Setembro!$F$33</f>
        <v>94</v>
      </c>
      <c r="AE17" s="21">
        <f>[13]Setembro!$F$34</f>
        <v>93</v>
      </c>
      <c r="AF17" s="39">
        <f t="shared" si="1"/>
        <v>100</v>
      </c>
      <c r="AG17" s="42">
        <f t="shared" si="2"/>
        <v>88.233333333333334</v>
      </c>
    </row>
    <row r="18" spans="1:33" ht="17.100000000000001" customHeight="1" x14ac:dyDescent="0.2">
      <c r="A18" s="17" t="s">
        <v>9</v>
      </c>
      <c r="B18" s="21">
        <f>[14]Setembro!$F$5</f>
        <v>92</v>
      </c>
      <c r="C18" s="21">
        <f>[14]Setembro!$F$6</f>
        <v>69</v>
      </c>
      <c r="D18" s="21">
        <f>[14]Setembro!$F$7</f>
        <v>88</v>
      </c>
      <c r="E18" s="21">
        <f>[14]Setembro!$F$8</f>
        <v>91</v>
      </c>
      <c r="F18" s="21">
        <f>[14]Setembro!$F$9</f>
        <v>77</v>
      </c>
      <c r="G18" s="21">
        <f>[14]Setembro!$F$10</f>
        <v>72</v>
      </c>
      <c r="H18" s="21">
        <f>[14]Setembro!$F$11</f>
        <v>95</v>
      </c>
      <c r="I18" s="21">
        <f>[14]Setembro!$F$12</f>
        <v>97</v>
      </c>
      <c r="J18" s="21">
        <f>[14]Setembro!$F$13</f>
        <v>73</v>
      </c>
      <c r="K18" s="21">
        <f>[14]Setembro!$F$14</f>
        <v>58</v>
      </c>
      <c r="L18" s="21">
        <f>[14]Setembro!$F$15</f>
        <v>68</v>
      </c>
      <c r="M18" s="21">
        <f>[14]Setembro!$F$16</f>
        <v>85</v>
      </c>
      <c r="N18" s="21">
        <f>[14]Setembro!$F$17</f>
        <v>60</v>
      </c>
      <c r="O18" s="21">
        <f>[14]Setembro!$F$18</f>
        <v>58</v>
      </c>
      <c r="P18" s="21">
        <f>[14]Setembro!$F$19</f>
        <v>92</v>
      </c>
      <c r="Q18" s="21">
        <f>[14]Setembro!$F$20</f>
        <v>87</v>
      </c>
      <c r="R18" s="21">
        <f>[14]Setembro!$F$21</f>
        <v>69</v>
      </c>
      <c r="S18" s="21">
        <f>[14]Setembro!$F$22</f>
        <v>68</v>
      </c>
      <c r="T18" s="21">
        <f>[14]Setembro!$F$23</f>
        <v>79</v>
      </c>
      <c r="U18" s="21">
        <f>[14]Setembro!$F$24</f>
        <v>96</v>
      </c>
      <c r="V18" s="21">
        <f>[14]Setembro!$F$25</f>
        <v>92</v>
      </c>
      <c r="W18" s="21">
        <f>[14]Setembro!$F$26</f>
        <v>67</v>
      </c>
      <c r="X18" s="21">
        <f>[14]Setembro!$F$27</f>
        <v>74</v>
      </c>
      <c r="Y18" s="21">
        <f>[14]Setembro!$F$28</f>
        <v>97</v>
      </c>
      <c r="Z18" s="21">
        <f>[14]Setembro!$F$29</f>
        <v>97</v>
      </c>
      <c r="AA18" s="21">
        <f>[14]Setembro!$F$30</f>
        <v>92</v>
      </c>
      <c r="AB18" s="21">
        <f>[14]Setembro!$F$31</f>
        <v>96</v>
      </c>
      <c r="AC18" s="21">
        <f>[14]Setembro!$F$32</f>
        <v>96</v>
      </c>
      <c r="AD18" s="21">
        <f>[14]Setembro!$F$33</f>
        <v>89</v>
      </c>
      <c r="AE18" s="21">
        <f>[14]Setembro!$F$34</f>
        <v>94</v>
      </c>
      <c r="AF18" s="39">
        <f t="shared" si="1"/>
        <v>97</v>
      </c>
      <c r="AG18" s="42">
        <f t="shared" si="2"/>
        <v>82.266666666666666</v>
      </c>
    </row>
    <row r="19" spans="1:33" ht="17.100000000000001" customHeight="1" x14ac:dyDescent="0.2">
      <c r="A19" s="17" t="s">
        <v>49</v>
      </c>
      <c r="B19" s="21">
        <f>[15]Setembro!$F$5</f>
        <v>87</v>
      </c>
      <c r="C19" s="21">
        <f>[15]Setembro!$F$6</f>
        <v>77</v>
      </c>
      <c r="D19" s="21">
        <f>[15]Setembro!$F$7</f>
        <v>86</v>
      </c>
      <c r="E19" s="21">
        <f>[15]Setembro!$F$8</f>
        <v>89</v>
      </c>
      <c r="F19" s="21">
        <f>[15]Setembro!$F$9</f>
        <v>76</v>
      </c>
      <c r="G19" s="21">
        <f>[15]Setembro!$F$10</f>
        <v>63</v>
      </c>
      <c r="H19" s="21">
        <f>[15]Setembro!$F$11</f>
        <v>78</v>
      </c>
      <c r="I19" s="21">
        <f>[15]Setembro!$F$12</f>
        <v>95</v>
      </c>
      <c r="J19" s="21">
        <f>[15]Setembro!$F$13</f>
        <v>75</v>
      </c>
      <c r="K19" s="21">
        <f>[15]Setembro!$F$14</f>
        <v>68</v>
      </c>
      <c r="L19" s="21">
        <f>[15]Setembro!$F$15</f>
        <v>84</v>
      </c>
      <c r="M19" s="21">
        <f>[15]Setembro!$F$16</f>
        <v>91</v>
      </c>
      <c r="N19" s="21">
        <f>[15]Setembro!$F$17</f>
        <v>90</v>
      </c>
      <c r="O19" s="21">
        <f>[15]Setembro!$F$18</f>
        <v>73</v>
      </c>
      <c r="P19" s="21">
        <f>[15]Setembro!$F$19</f>
        <v>94</v>
      </c>
      <c r="Q19" s="21">
        <f>[15]Setembro!$F$20</f>
        <v>95</v>
      </c>
      <c r="R19" s="21">
        <f>[15]Setembro!$F$21</f>
        <v>89</v>
      </c>
      <c r="S19" s="21">
        <f>[15]Setembro!$F$22</f>
        <v>83</v>
      </c>
      <c r="T19" s="21">
        <f>[15]Setembro!$F$23</f>
        <v>85</v>
      </c>
      <c r="U19" s="21">
        <f>[15]Setembro!$F$24</f>
        <v>95</v>
      </c>
      <c r="V19" s="21">
        <f>[15]Setembro!$F$25</f>
        <v>95</v>
      </c>
      <c r="W19" s="21">
        <f>[15]Setembro!$F$26</f>
        <v>81</v>
      </c>
      <c r="X19" s="21">
        <f>[15]Setembro!$F$27</f>
        <v>85</v>
      </c>
      <c r="Y19" s="21">
        <f>[15]Setembro!$F$28</f>
        <v>85</v>
      </c>
      <c r="Z19" s="21">
        <f>[15]Setembro!$F$29</f>
        <v>95</v>
      </c>
      <c r="AA19" s="21">
        <f>[15]Setembro!$F$30</f>
        <v>88</v>
      </c>
      <c r="AB19" s="21">
        <f>[15]Setembro!$F$31</f>
        <v>93</v>
      </c>
      <c r="AC19" s="21">
        <f>[15]Setembro!$F$32</f>
        <v>93</v>
      </c>
      <c r="AD19" s="21">
        <f>[15]Setembro!$F$33</f>
        <v>89</v>
      </c>
      <c r="AE19" s="21">
        <f>[15]Setembro!$F$34</f>
        <v>84</v>
      </c>
      <c r="AF19" s="39">
        <f t="shared" si="1"/>
        <v>95</v>
      </c>
      <c r="AG19" s="42">
        <f t="shared" si="2"/>
        <v>85.36666666666666</v>
      </c>
    </row>
    <row r="20" spans="1:33" ht="17.100000000000001" customHeight="1" x14ac:dyDescent="0.2">
      <c r="A20" s="17" t="s">
        <v>10</v>
      </c>
      <c r="B20" s="21">
        <f>[16]Setembro!$F$5</f>
        <v>90</v>
      </c>
      <c r="C20" s="21">
        <f>[16]Setembro!$F$6</f>
        <v>71</v>
      </c>
      <c r="D20" s="21">
        <f>[16]Setembro!$F$7</f>
        <v>87</v>
      </c>
      <c r="E20" s="21">
        <f>[16]Setembro!$F$8</f>
        <v>91</v>
      </c>
      <c r="F20" s="21">
        <f>[16]Setembro!$F$9</f>
        <v>77</v>
      </c>
      <c r="G20" s="21">
        <f>[16]Setembro!$F$10</f>
        <v>67</v>
      </c>
      <c r="H20" s="21">
        <f>[16]Setembro!$F$11</f>
        <v>96</v>
      </c>
      <c r="I20" s="21">
        <f>[16]Setembro!$F$12</f>
        <v>94</v>
      </c>
      <c r="J20" s="21">
        <f>[16]Setembro!$F$13</f>
        <v>70</v>
      </c>
      <c r="K20" s="21">
        <f>[16]Setembro!$F$14</f>
        <v>64</v>
      </c>
      <c r="L20" s="21">
        <f>[16]Setembro!$F$15</f>
        <v>69</v>
      </c>
      <c r="M20" s="21">
        <f>[16]Setembro!$F$16</f>
        <v>94</v>
      </c>
      <c r="N20" s="21">
        <f>[16]Setembro!$F$17</f>
        <v>55</v>
      </c>
      <c r="O20" s="21">
        <f>[16]Setembro!$F$18</f>
        <v>67</v>
      </c>
      <c r="P20" s="21">
        <f>[16]Setembro!$F$19</f>
        <v>95</v>
      </c>
      <c r="Q20" s="21">
        <f>[16]Setembro!$F$20</f>
        <v>93</v>
      </c>
      <c r="R20" s="21">
        <f>[16]Setembro!$F$21</f>
        <v>86</v>
      </c>
      <c r="S20" s="21">
        <f>[16]Setembro!$F$22</f>
        <v>80</v>
      </c>
      <c r="T20" s="21">
        <f>[16]Setembro!$F$23</f>
        <v>96</v>
      </c>
      <c r="U20" s="21">
        <f>[16]Setembro!$F$24</f>
        <v>95</v>
      </c>
      <c r="V20" s="21">
        <f>[16]Setembro!$F$25</f>
        <v>93</v>
      </c>
      <c r="W20" s="21">
        <f>[16]Setembro!$F$26</f>
        <v>92</v>
      </c>
      <c r="X20" s="21">
        <f>[16]Setembro!$F$27</f>
        <v>74</v>
      </c>
      <c r="Y20" s="21">
        <f>[16]Setembro!$F$28</f>
        <v>96</v>
      </c>
      <c r="Z20" s="21">
        <f>[16]Setembro!$F$29</f>
        <v>96</v>
      </c>
      <c r="AA20" s="21">
        <f>[16]Setembro!$F$30</f>
        <v>96</v>
      </c>
      <c r="AB20" s="21">
        <f>[16]Setembro!$F$31</f>
        <v>96</v>
      </c>
      <c r="AC20" s="21">
        <f>[16]Setembro!$F$32</f>
        <v>93</v>
      </c>
      <c r="AD20" s="21">
        <f>[16]Setembro!$F$33</f>
        <v>92</v>
      </c>
      <c r="AE20" s="21">
        <f>[16]Setembro!$F$34</f>
        <v>88</v>
      </c>
      <c r="AF20" s="39">
        <f t="shared" si="1"/>
        <v>96</v>
      </c>
      <c r="AG20" s="42">
        <f t="shared" si="2"/>
        <v>85.1</v>
      </c>
    </row>
    <row r="21" spans="1:33" ht="17.100000000000001" customHeight="1" x14ac:dyDescent="0.2">
      <c r="A21" s="17" t="s">
        <v>11</v>
      </c>
      <c r="B21" s="21">
        <f>[17]Setembro!$F$5</f>
        <v>99</v>
      </c>
      <c r="C21" s="21">
        <f>[17]Setembro!$F$6</f>
        <v>96</v>
      </c>
      <c r="D21" s="21">
        <f>[17]Setembro!$F$7</f>
        <v>98</v>
      </c>
      <c r="E21" s="21">
        <f>[17]Setembro!$F$8</f>
        <v>95</v>
      </c>
      <c r="F21" s="21">
        <f>[17]Setembro!$F$9</f>
        <v>78</v>
      </c>
      <c r="G21" s="21">
        <f>[17]Setembro!$F$10</f>
        <v>90</v>
      </c>
      <c r="H21" s="21">
        <f>[17]Setembro!$F$11</f>
        <v>99</v>
      </c>
      <c r="I21" s="21">
        <f>[17]Setembro!$F$12</f>
        <v>99</v>
      </c>
      <c r="J21" s="21">
        <f>[17]Setembro!$F$13</f>
        <v>99</v>
      </c>
      <c r="K21" s="21">
        <f>[17]Setembro!$F$14</f>
        <v>86</v>
      </c>
      <c r="L21" s="21">
        <f>[17]Setembro!$F$15</f>
        <v>92</v>
      </c>
      <c r="M21" s="21">
        <f>[17]Setembro!$F$16</f>
        <v>99</v>
      </c>
      <c r="N21" s="21">
        <f>[17]Setembro!$F$17</f>
        <v>81</v>
      </c>
      <c r="O21" s="21">
        <f>[17]Setembro!$F$18</f>
        <v>81</v>
      </c>
      <c r="P21" s="21">
        <f>[17]Setembro!$F$19</f>
        <v>98</v>
      </c>
      <c r="Q21" s="21">
        <f>[17]Setembro!$F$20</f>
        <v>96</v>
      </c>
      <c r="R21" s="21">
        <f>[17]Setembro!$F$21</f>
        <v>93</v>
      </c>
      <c r="S21" s="21">
        <f>[17]Setembro!$F$22</f>
        <v>90</v>
      </c>
      <c r="T21" s="21">
        <f>[17]Setembro!$F$23</f>
        <v>97</v>
      </c>
      <c r="U21" s="21">
        <f>[17]Setembro!$F$24</f>
        <v>99</v>
      </c>
      <c r="V21" s="21">
        <f>[17]Setembro!$F$25</f>
        <v>94</v>
      </c>
      <c r="W21" s="21">
        <f>[17]Setembro!$F$26</f>
        <v>97</v>
      </c>
      <c r="X21" s="21">
        <f>[17]Setembro!$F$27</f>
        <v>96</v>
      </c>
      <c r="Y21" s="21">
        <f>[17]Setembro!$F$28</f>
        <v>100</v>
      </c>
      <c r="Z21" s="21">
        <f>[17]Setembro!$F$29</f>
        <v>100</v>
      </c>
      <c r="AA21" s="21">
        <f>[17]Setembro!$F$30</f>
        <v>99</v>
      </c>
      <c r="AB21" s="21">
        <f>[17]Setembro!$F$31</f>
        <v>100</v>
      </c>
      <c r="AC21" s="21">
        <f>[17]Setembro!$F$32</f>
        <v>100</v>
      </c>
      <c r="AD21" s="21">
        <f>[17]Setembro!$F$33</f>
        <v>99</v>
      </c>
      <c r="AE21" s="21">
        <f>[17]Setembro!$F$34</f>
        <v>99</v>
      </c>
      <c r="AF21" s="39">
        <f t="shared" si="1"/>
        <v>100</v>
      </c>
      <c r="AG21" s="42">
        <f t="shared" si="2"/>
        <v>94.966666666666669</v>
      </c>
    </row>
    <row r="22" spans="1:33" ht="17.100000000000001" customHeight="1" x14ac:dyDescent="0.2">
      <c r="A22" s="17" t="s">
        <v>12</v>
      </c>
      <c r="B22" s="21">
        <f>[18]Setembro!$F$5</f>
        <v>85</v>
      </c>
      <c r="C22" s="21">
        <f>[18]Setembro!$F$6</f>
        <v>92</v>
      </c>
      <c r="D22" s="21">
        <f>[18]Setembro!$F$7</f>
        <v>91</v>
      </c>
      <c r="E22" s="21">
        <f>[18]Setembro!$F$8</f>
        <v>90</v>
      </c>
      <c r="F22" s="21">
        <f>[18]Setembro!$F$9</f>
        <v>91</v>
      </c>
      <c r="G22" s="21">
        <f>[18]Setembro!$F$10</f>
        <v>88</v>
      </c>
      <c r="H22" s="21">
        <f>[18]Setembro!$F$11</f>
        <v>91</v>
      </c>
      <c r="I22" s="21">
        <f>[18]Setembro!$F$12</f>
        <v>96</v>
      </c>
      <c r="J22" s="21">
        <f>[18]Setembro!$F$13</f>
        <v>91</v>
      </c>
      <c r="K22" s="21">
        <f>[18]Setembro!$F$14</f>
        <v>87</v>
      </c>
      <c r="L22" s="21">
        <f>[18]Setembro!$F$15</f>
        <v>89</v>
      </c>
      <c r="M22" s="21">
        <f>[18]Setembro!$F$16</f>
        <v>91</v>
      </c>
      <c r="N22" s="21">
        <f>[18]Setembro!$F$17</f>
        <v>88</v>
      </c>
      <c r="O22" s="21">
        <f>[18]Setembro!$F$18</f>
        <v>85</v>
      </c>
      <c r="P22" s="21">
        <f>[18]Setembro!$F$19</f>
        <v>92</v>
      </c>
      <c r="Q22" s="21">
        <f>[18]Setembro!$F$20</f>
        <v>85</v>
      </c>
      <c r="R22" s="21">
        <f>[18]Setembro!$F$21</f>
        <v>89</v>
      </c>
      <c r="S22" s="21">
        <f>[18]Setembro!$F$22</f>
        <v>92</v>
      </c>
      <c r="T22" s="21">
        <f>[18]Setembro!$F$23</f>
        <v>95</v>
      </c>
      <c r="U22" s="21">
        <f>[18]Setembro!$F$24</f>
        <v>95</v>
      </c>
      <c r="V22" s="21">
        <f>[18]Setembro!$F$25</f>
        <v>92</v>
      </c>
      <c r="W22" s="21">
        <f>[18]Setembro!$F$26</f>
        <v>86</v>
      </c>
      <c r="X22" s="21">
        <f>[18]Setembro!$F$27</f>
        <v>91</v>
      </c>
      <c r="Y22" s="21">
        <f>[18]Setembro!$F$28</f>
        <v>92</v>
      </c>
      <c r="Z22" s="21">
        <f>[18]Setembro!$F$29</f>
        <v>96</v>
      </c>
      <c r="AA22" s="21">
        <f>[18]Setembro!$F$30</f>
        <v>91</v>
      </c>
      <c r="AB22" s="21">
        <f>[18]Setembro!$F$31</f>
        <v>96</v>
      </c>
      <c r="AC22" s="21">
        <f>[18]Setembro!$F$32</f>
        <v>94</v>
      </c>
      <c r="AD22" s="21">
        <f>[18]Setembro!$F$33</f>
        <v>89</v>
      </c>
      <c r="AE22" s="21">
        <f>[18]Setembro!$F$34</f>
        <v>93</v>
      </c>
      <c r="AF22" s="39">
        <f t="shared" si="1"/>
        <v>96</v>
      </c>
      <c r="AG22" s="42">
        <f t="shared" si="2"/>
        <v>90.766666666666666</v>
      </c>
    </row>
    <row r="23" spans="1:33" ht="17.100000000000001" customHeight="1" x14ac:dyDescent="0.2">
      <c r="A23" s="17" t="s">
        <v>13</v>
      </c>
      <c r="B23" s="21" t="str">
        <f>[19]Setembro!$F$5</f>
        <v>*</v>
      </c>
      <c r="C23" s="21" t="str">
        <f>[19]Setembro!$F$6</f>
        <v>*</v>
      </c>
      <c r="D23" s="21" t="str">
        <f>[19]Setembro!$F$7</f>
        <v>*</v>
      </c>
      <c r="E23" s="21" t="str">
        <f>[19]Setembro!$F$8</f>
        <v>*</v>
      </c>
      <c r="F23" s="21" t="str">
        <f>[19]Setembro!$F$9</f>
        <v>*</v>
      </c>
      <c r="G23" s="21" t="str">
        <f>[19]Setembro!$F$10</f>
        <v>*</v>
      </c>
      <c r="H23" s="21" t="str">
        <f>[19]Setembro!$F$11</f>
        <v>*</v>
      </c>
      <c r="I23" s="21" t="str">
        <f>[19]Setembro!$F$12</f>
        <v>*</v>
      </c>
      <c r="J23" s="21" t="str">
        <f>[19]Setembro!$F$13</f>
        <v>*</v>
      </c>
      <c r="K23" s="21" t="str">
        <f>[19]Setembro!$F$14</f>
        <v>*</v>
      </c>
      <c r="L23" s="21" t="str">
        <f>[19]Setembro!$F$15</f>
        <v>*</v>
      </c>
      <c r="M23" s="21" t="str">
        <f>[19]Setembro!$F$16</f>
        <v>*</v>
      </c>
      <c r="N23" s="21" t="str">
        <f>[19]Setembro!$F$17</f>
        <v>*</v>
      </c>
      <c r="O23" s="21" t="str">
        <f>[19]Setembro!$F$18</f>
        <v>*</v>
      </c>
      <c r="P23" s="21" t="str">
        <f>[19]Setembro!$F$19</f>
        <v>*</v>
      </c>
      <c r="Q23" s="21" t="str">
        <f>[19]Setembro!$F$20</f>
        <v>*</v>
      </c>
      <c r="R23" s="21" t="str">
        <f>[19]Setembro!$F$21</f>
        <v>*</v>
      </c>
      <c r="S23" s="21" t="str">
        <f>[19]Setembro!$F$22</f>
        <v>*</v>
      </c>
      <c r="T23" s="21" t="str">
        <f>[19]Setembro!$F$23</f>
        <v>*</v>
      </c>
      <c r="U23" s="21" t="str">
        <f>[19]Setembro!$F$24</f>
        <v>*</v>
      </c>
      <c r="V23" s="21" t="str">
        <f>[19]Setembro!$F$25</f>
        <v>*</v>
      </c>
      <c r="W23" s="21" t="str">
        <f>[19]Setembro!$F$26</f>
        <v>*</v>
      </c>
      <c r="X23" s="21" t="str">
        <f>[19]Setembro!$F$27</f>
        <v>*</v>
      </c>
      <c r="Y23" s="21" t="str">
        <f>[19]Setembro!$F$28</f>
        <v>*</v>
      </c>
      <c r="Z23" s="21" t="str">
        <f>[19]Setembro!$F$29</f>
        <v>*</v>
      </c>
      <c r="AA23" s="21" t="str">
        <f>[19]Setembro!$F$30</f>
        <v>*</v>
      </c>
      <c r="AB23" s="21" t="str">
        <f>[19]Setembro!$F$31</f>
        <v>*</v>
      </c>
      <c r="AC23" s="21" t="str">
        <f>[19]Setembro!$F$32</f>
        <v>*</v>
      </c>
      <c r="AD23" s="21" t="str">
        <f>[19]Setembro!$F$33</f>
        <v>*</v>
      </c>
      <c r="AE23" s="21" t="str">
        <f>[19]Setembro!$F$34</f>
        <v>*</v>
      </c>
      <c r="AF23" s="39" t="s">
        <v>139</v>
      </c>
      <c r="AG23" s="42" t="s">
        <v>139</v>
      </c>
    </row>
    <row r="24" spans="1:33" ht="17.100000000000001" customHeight="1" x14ac:dyDescent="0.2">
      <c r="A24" s="17" t="s">
        <v>14</v>
      </c>
      <c r="B24" s="21">
        <f>[20]Setembro!$F$5</f>
        <v>78</v>
      </c>
      <c r="C24" s="21">
        <f>[20]Setembro!$F$6</f>
        <v>77</v>
      </c>
      <c r="D24" s="21">
        <f>[20]Setembro!$F$7</f>
        <v>87</v>
      </c>
      <c r="E24" s="21">
        <f>[20]Setembro!$F$8</f>
        <v>93</v>
      </c>
      <c r="F24" s="21">
        <f>[20]Setembro!$F$9</f>
        <v>81</v>
      </c>
      <c r="G24" s="21">
        <f>[20]Setembro!$F$10</f>
        <v>68</v>
      </c>
      <c r="H24" s="21">
        <f>[20]Setembro!$F$11</f>
        <v>59</v>
      </c>
      <c r="I24" s="21">
        <f>[20]Setembro!$F$12</f>
        <v>83</v>
      </c>
      <c r="J24" s="21">
        <f>[20]Setembro!$F$13</f>
        <v>79</v>
      </c>
      <c r="K24" s="21">
        <f>[20]Setembro!$F$14</f>
        <v>78</v>
      </c>
      <c r="L24" s="21">
        <f>[20]Setembro!$F$15</f>
        <v>68</v>
      </c>
      <c r="M24" s="21">
        <f>[20]Setembro!$F$16</f>
        <v>81</v>
      </c>
      <c r="N24" s="21">
        <f>[20]Setembro!$F$17</f>
        <v>73</v>
      </c>
      <c r="O24" s="21">
        <f>[20]Setembro!$F$18</f>
        <v>75</v>
      </c>
      <c r="P24" s="21">
        <f>[20]Setembro!$F$19</f>
        <v>65</v>
      </c>
      <c r="Q24" s="21">
        <f>[20]Setembro!$F$20</f>
        <v>89</v>
      </c>
      <c r="R24" s="21">
        <f>[20]Setembro!$F$21</f>
        <v>83</v>
      </c>
      <c r="S24" s="21">
        <f>[20]Setembro!$F$22</f>
        <v>62</v>
      </c>
      <c r="T24" s="21">
        <f>[20]Setembro!$F$23</f>
        <v>73</v>
      </c>
      <c r="U24" s="21">
        <f>[20]Setembro!$F$24</f>
        <v>94</v>
      </c>
      <c r="V24" s="21">
        <f>[20]Setembro!$F$25</f>
        <v>93</v>
      </c>
      <c r="W24" s="21">
        <f>[20]Setembro!$F$26</f>
        <v>86</v>
      </c>
      <c r="X24" s="21">
        <f>[20]Setembro!$F$27</f>
        <v>68</v>
      </c>
      <c r="Y24" s="21">
        <f>[20]Setembro!$F$28</f>
        <v>93</v>
      </c>
      <c r="Z24" s="21">
        <f>[20]Setembro!$F$29</f>
        <v>95</v>
      </c>
      <c r="AA24" s="21">
        <f>[20]Setembro!$F$30</f>
        <v>94</v>
      </c>
      <c r="AB24" s="21">
        <f>[20]Setembro!$F$31</f>
        <v>89</v>
      </c>
      <c r="AC24" s="21">
        <f>[20]Setembro!$F$32</f>
        <v>93</v>
      </c>
      <c r="AD24" s="21">
        <f>[20]Setembro!$F$33</f>
        <v>92</v>
      </c>
      <c r="AE24" s="21">
        <f>[20]Setembro!$F$34</f>
        <v>89</v>
      </c>
      <c r="AF24" s="39">
        <f t="shared" si="1"/>
        <v>95</v>
      </c>
      <c r="AG24" s="42">
        <f t="shared" si="2"/>
        <v>81.266666666666666</v>
      </c>
    </row>
    <row r="25" spans="1:33" ht="17.100000000000001" customHeight="1" x14ac:dyDescent="0.2">
      <c r="A25" s="17" t="s">
        <v>15</v>
      </c>
      <c r="B25" s="21">
        <f>[21]Setembro!$F$5</f>
        <v>100</v>
      </c>
      <c r="C25" s="21">
        <f>[21]Setembro!$F$6</f>
        <v>82</v>
      </c>
      <c r="D25" s="21">
        <f>[21]Setembro!$F$7</f>
        <v>69</v>
      </c>
      <c r="E25" s="21">
        <f>[21]Setembro!$F$8</f>
        <v>84</v>
      </c>
      <c r="F25" s="21">
        <f>[21]Setembro!$F$9</f>
        <v>83</v>
      </c>
      <c r="G25" s="21">
        <f>[21]Setembro!$F$10</f>
        <v>78</v>
      </c>
      <c r="H25" s="21">
        <f>[21]Setembro!$F$11</f>
        <v>100</v>
      </c>
      <c r="I25" s="21">
        <f>[21]Setembro!$F$12</f>
        <v>100</v>
      </c>
      <c r="J25" s="21">
        <f>[21]Setembro!$F$13</f>
        <v>85</v>
      </c>
      <c r="K25" s="21">
        <f>[21]Setembro!$F$14</f>
        <v>62</v>
      </c>
      <c r="L25" s="21">
        <f>[21]Setembro!$F$15</f>
        <v>79</v>
      </c>
      <c r="M25" s="21">
        <f>[21]Setembro!$F$16</f>
        <v>96</v>
      </c>
      <c r="N25" s="21">
        <f>[21]Setembro!$F$17</f>
        <v>72</v>
      </c>
      <c r="O25" s="21">
        <f>[21]Setembro!$F$18</f>
        <v>62</v>
      </c>
      <c r="P25" s="21">
        <f>[21]Setembro!$F$19</f>
        <v>100</v>
      </c>
      <c r="Q25" s="21">
        <f>[21]Setembro!$F$20</f>
        <v>92</v>
      </c>
      <c r="R25" s="21">
        <f>[21]Setembro!$F$21</f>
        <v>79</v>
      </c>
      <c r="S25" s="21">
        <f>[21]Setembro!$F$22</f>
        <v>77</v>
      </c>
      <c r="T25" s="21">
        <f>[21]Setembro!$F$23</f>
        <v>100</v>
      </c>
      <c r="U25" s="21">
        <f>[21]Setembro!$F$24</f>
        <v>100</v>
      </c>
      <c r="V25" s="21">
        <f>[21]Setembro!$F$25</f>
        <v>95</v>
      </c>
      <c r="W25" s="21">
        <f>[21]Setembro!$F$26</f>
        <v>81</v>
      </c>
      <c r="X25" s="21">
        <f>[21]Setembro!$F$27</f>
        <v>84</v>
      </c>
      <c r="Y25" s="21">
        <f>[21]Setembro!$F$28</f>
        <v>94</v>
      </c>
      <c r="Z25" s="21">
        <f>[21]Setembro!$F$29</f>
        <v>90</v>
      </c>
      <c r="AA25" s="21">
        <f>[21]Setembro!$F$30</f>
        <v>94</v>
      </c>
      <c r="AB25" s="21">
        <f>[21]Setembro!$F$31</f>
        <v>99</v>
      </c>
      <c r="AC25" s="21">
        <f>[21]Setembro!$F$32</f>
        <v>95</v>
      </c>
      <c r="AD25" s="21">
        <f>[21]Setembro!$F$33</f>
        <v>81</v>
      </c>
      <c r="AE25" s="21">
        <f>[21]Setembro!$F$34</f>
        <v>100</v>
      </c>
      <c r="AF25" s="39">
        <f t="shared" si="1"/>
        <v>100</v>
      </c>
      <c r="AG25" s="42">
        <f t="shared" si="2"/>
        <v>87.1</v>
      </c>
    </row>
    <row r="26" spans="1:33" ht="17.100000000000001" customHeight="1" x14ac:dyDescent="0.2">
      <c r="A26" s="17" t="s">
        <v>16</v>
      </c>
      <c r="B26" s="21">
        <f>[22]Setembro!$F$5</f>
        <v>81</v>
      </c>
      <c r="C26" s="21">
        <f>[22]Setembro!$F$6</f>
        <v>70</v>
      </c>
      <c r="D26" s="21">
        <f>[22]Setembro!$F$7</f>
        <v>78</v>
      </c>
      <c r="E26" s="21">
        <f>[22]Setembro!$F$8</f>
        <v>65</v>
      </c>
      <c r="F26" s="21">
        <f>[22]Setembro!$F$9</f>
        <v>78</v>
      </c>
      <c r="G26" s="21">
        <f>[22]Setembro!$F$10</f>
        <v>68</v>
      </c>
      <c r="H26" s="21">
        <f>[22]Setembro!$F$11</f>
        <v>87</v>
      </c>
      <c r="I26" s="21">
        <f>[22]Setembro!$F$12</f>
        <v>91</v>
      </c>
      <c r="J26" s="21">
        <f>[22]Setembro!$F$13</f>
        <v>70</v>
      </c>
      <c r="K26" s="21">
        <f>[22]Setembro!$F$14</f>
        <v>59</v>
      </c>
      <c r="L26" s="21">
        <f>[22]Setembro!$F$15</f>
        <v>73</v>
      </c>
      <c r="M26" s="21">
        <f>[22]Setembro!$F$16</f>
        <v>89</v>
      </c>
      <c r="N26" s="21">
        <f>[22]Setembro!$F$17</f>
        <v>91</v>
      </c>
      <c r="O26" s="21">
        <f>[22]Setembro!$F$18</f>
        <v>94</v>
      </c>
      <c r="P26" s="21">
        <f>[22]Setembro!$F$19</f>
        <v>93</v>
      </c>
      <c r="Q26" s="21">
        <f>[22]Setembro!$F$20</f>
        <v>90</v>
      </c>
      <c r="R26" s="21">
        <f>[22]Setembro!$F$21</f>
        <v>89</v>
      </c>
      <c r="S26" s="21">
        <f>[22]Setembro!$F$22</f>
        <v>79</v>
      </c>
      <c r="T26" s="21">
        <f>[22]Setembro!$F$23</f>
        <v>88</v>
      </c>
      <c r="U26" s="21">
        <f>[22]Setembro!$F$24</f>
        <v>89</v>
      </c>
      <c r="V26" s="21">
        <f>[22]Setembro!$F$25</f>
        <v>86</v>
      </c>
      <c r="W26" s="21">
        <f>[22]Setembro!$F$26</f>
        <v>87</v>
      </c>
      <c r="X26" s="21">
        <f>[22]Setembro!$F$27</f>
        <v>83</v>
      </c>
      <c r="Y26" s="21">
        <f>[22]Setembro!$F$28</f>
        <v>91</v>
      </c>
      <c r="Z26" s="21">
        <f>[22]Setembro!$F$29</f>
        <v>91</v>
      </c>
      <c r="AA26" s="21">
        <f>[22]Setembro!$F$30</f>
        <v>83</v>
      </c>
      <c r="AB26" s="21">
        <f>[22]Setembro!$F$31</f>
        <v>94</v>
      </c>
      <c r="AC26" s="21">
        <f>[22]Setembro!$F$32</f>
        <v>93</v>
      </c>
      <c r="AD26" s="21">
        <f>[22]Setembro!$F$33</f>
        <v>75</v>
      </c>
      <c r="AE26" s="21">
        <f>[22]Setembro!$F$34</f>
        <v>72</v>
      </c>
      <c r="AF26" s="39">
        <f t="shared" si="1"/>
        <v>94</v>
      </c>
      <c r="AG26" s="42">
        <f t="shared" si="2"/>
        <v>82.566666666666663</v>
      </c>
    </row>
    <row r="27" spans="1:33" ht="17.100000000000001" customHeight="1" x14ac:dyDescent="0.2">
      <c r="A27" s="17" t="s">
        <v>17</v>
      </c>
      <c r="B27" s="21">
        <f>[23]Setembro!$F$5</f>
        <v>92</v>
      </c>
      <c r="C27" s="21">
        <f>[23]Setembro!$F$6</f>
        <v>86</v>
      </c>
      <c r="D27" s="21">
        <f>[23]Setembro!$F$7</f>
        <v>91</v>
      </c>
      <c r="E27" s="21">
        <f>[23]Setembro!$F$8</f>
        <v>95</v>
      </c>
      <c r="F27" s="21">
        <f>[23]Setembro!$F$9</f>
        <v>78</v>
      </c>
      <c r="G27" s="21">
        <f>[23]Setembro!$F$10</f>
        <v>75</v>
      </c>
      <c r="H27" s="21">
        <f>[23]Setembro!$F$11</f>
        <v>95</v>
      </c>
      <c r="I27" s="21">
        <f>[23]Setembro!$F$12</f>
        <v>97</v>
      </c>
      <c r="J27" s="21">
        <f>[23]Setembro!$F$13</f>
        <v>78</v>
      </c>
      <c r="K27" s="21">
        <f>[23]Setembro!$F$14</f>
        <v>82</v>
      </c>
      <c r="L27" s="21">
        <f>[23]Setembro!$F$15</f>
        <v>88</v>
      </c>
      <c r="M27" s="21">
        <f>[23]Setembro!$F$16</f>
        <v>96</v>
      </c>
      <c r="N27" s="21">
        <f>[23]Setembro!$F$17</f>
        <v>84</v>
      </c>
      <c r="O27" s="21">
        <f>[23]Setembro!$F$18</f>
        <v>88</v>
      </c>
      <c r="P27" s="21">
        <f>[23]Setembro!$F$19</f>
        <v>95</v>
      </c>
      <c r="Q27" s="21">
        <f>[23]Setembro!$F$20</f>
        <v>96</v>
      </c>
      <c r="R27" s="21">
        <f>[23]Setembro!$F$21</f>
        <v>94</v>
      </c>
      <c r="S27" s="21">
        <f>[23]Setembro!$F$22</f>
        <v>82</v>
      </c>
      <c r="T27" s="21">
        <f>[23]Setembro!$F$23</f>
        <v>91</v>
      </c>
      <c r="U27" s="21">
        <f>[23]Setembro!$F$24</f>
        <v>95</v>
      </c>
      <c r="V27" s="21">
        <f>[23]Setembro!$F$25</f>
        <v>96</v>
      </c>
      <c r="W27" s="21">
        <f>[23]Setembro!$F$26</f>
        <v>97</v>
      </c>
      <c r="X27" s="21">
        <f>[23]Setembro!$F$27</f>
        <v>81</v>
      </c>
      <c r="Y27" s="21">
        <f>[23]Setembro!$F$28</f>
        <v>96</v>
      </c>
      <c r="Z27" s="21">
        <f>[23]Setembro!$F$29</f>
        <v>97</v>
      </c>
      <c r="AA27" s="21">
        <f>[23]Setembro!$F$30</f>
        <v>94</v>
      </c>
      <c r="AB27" s="21">
        <f>[23]Setembro!$F$31</f>
        <v>97</v>
      </c>
      <c r="AC27" s="21">
        <f>[23]Setembro!$F$32</f>
        <v>96</v>
      </c>
      <c r="AD27" s="21">
        <f>[23]Setembro!$F$33</f>
        <v>93</v>
      </c>
      <c r="AE27" s="21">
        <f>[23]Setembro!$F$34</f>
        <v>93</v>
      </c>
      <c r="AF27" s="39">
        <f>MAX(B27:AE27)</f>
        <v>97</v>
      </c>
      <c r="AG27" s="42">
        <f>AVERAGE(B27:AE27)</f>
        <v>90.6</v>
      </c>
    </row>
    <row r="28" spans="1:33" ht="17.100000000000001" customHeight="1" x14ac:dyDescent="0.2">
      <c r="A28" s="17" t="s">
        <v>18</v>
      </c>
      <c r="B28" s="21">
        <f>[24]Setembro!$F$5</f>
        <v>75</v>
      </c>
      <c r="C28" s="21">
        <f>[24]Setembro!$F$6</f>
        <v>82</v>
      </c>
      <c r="D28" s="21">
        <f>[24]Setembro!$F$7</f>
        <v>100</v>
      </c>
      <c r="E28" s="21">
        <f>[24]Setembro!$F$8</f>
        <v>100</v>
      </c>
      <c r="F28" s="21">
        <f>[24]Setembro!$F$9</f>
        <v>83</v>
      </c>
      <c r="G28" s="21">
        <f>[24]Setembro!$F$10</f>
        <v>75</v>
      </c>
      <c r="H28" s="21">
        <f>[24]Setembro!$F$11</f>
        <v>100</v>
      </c>
      <c r="I28" s="21">
        <f>[24]Setembro!$F$12</f>
        <v>100</v>
      </c>
      <c r="J28" s="21">
        <f>[24]Setembro!$F$13</f>
        <v>70</v>
      </c>
      <c r="K28" s="21">
        <f>[24]Setembro!$F$14</f>
        <v>64</v>
      </c>
      <c r="L28" s="21">
        <f>[24]Setembro!$F$15</f>
        <v>70</v>
      </c>
      <c r="M28" s="21">
        <f>[24]Setembro!$F$16</f>
        <v>76</v>
      </c>
      <c r="N28" s="21">
        <f>[24]Setembro!$F$17</f>
        <v>66</v>
      </c>
      <c r="O28" s="21">
        <f>[24]Setembro!$F$18</f>
        <v>67</v>
      </c>
      <c r="P28" s="21">
        <f>[24]Setembro!$F$19</f>
        <v>76</v>
      </c>
      <c r="Q28" s="21">
        <f>[24]Setembro!$F$20</f>
        <v>84</v>
      </c>
      <c r="R28" s="21">
        <f>[24]Setembro!$F$21</f>
        <v>81</v>
      </c>
      <c r="S28" s="21">
        <f>[24]Setembro!$F$22</f>
        <v>86</v>
      </c>
      <c r="T28" s="21">
        <f>[24]Setembro!$F$23</f>
        <v>100</v>
      </c>
      <c r="U28" s="21">
        <f>[24]Setembro!$F$24</f>
        <v>100</v>
      </c>
      <c r="V28" s="21">
        <f>[24]Setembro!$F$25</f>
        <v>98</v>
      </c>
      <c r="W28" s="21">
        <f>[24]Setembro!$F$26</f>
        <v>76</v>
      </c>
      <c r="X28" s="21">
        <f>[24]Setembro!$F$27</f>
        <v>78</v>
      </c>
      <c r="Y28" s="21">
        <f>[24]Setembro!$F$28</f>
        <v>100</v>
      </c>
      <c r="Z28" s="21" t="str">
        <f>[24]Setembro!$F$29</f>
        <v>*</v>
      </c>
      <c r="AA28" s="21">
        <f>[24]Setembro!$F$30</f>
        <v>100</v>
      </c>
      <c r="AB28" s="21">
        <f>[24]Setembro!$F$31</f>
        <v>100</v>
      </c>
      <c r="AC28" s="21" t="str">
        <f>[24]Setembro!$F$32</f>
        <v>*</v>
      </c>
      <c r="AD28" s="21" t="str">
        <f>[24]Setembro!$F$33</f>
        <v>*</v>
      </c>
      <c r="AE28" s="21" t="str">
        <f>[24]Setembro!$F$34</f>
        <v>*</v>
      </c>
      <c r="AF28" s="39">
        <f t="shared" si="1"/>
        <v>100</v>
      </c>
      <c r="AG28" s="42">
        <f t="shared" si="2"/>
        <v>84.884615384615387</v>
      </c>
    </row>
    <row r="29" spans="1:33" ht="17.100000000000001" customHeight="1" x14ac:dyDescent="0.2">
      <c r="A29" s="17" t="s">
        <v>19</v>
      </c>
      <c r="B29" s="21">
        <f>[25]Setembro!$F$5</f>
        <v>89</v>
      </c>
      <c r="C29" s="21">
        <f>[25]Setembro!$F$6</f>
        <v>81</v>
      </c>
      <c r="D29" s="21">
        <f>[25]Setembro!$F$7</f>
        <v>89</v>
      </c>
      <c r="E29" s="21">
        <f>[25]Setembro!$F$8</f>
        <v>92</v>
      </c>
      <c r="F29" s="21">
        <f>[25]Setembro!$F$9</f>
        <v>75</v>
      </c>
      <c r="G29" s="21">
        <f>[25]Setembro!$F$10</f>
        <v>73</v>
      </c>
      <c r="H29" s="21">
        <f>[25]Setembro!$F$11</f>
        <v>94</v>
      </c>
      <c r="I29" s="21">
        <f>[25]Setembro!$F$12</f>
        <v>93</v>
      </c>
      <c r="J29" s="21">
        <f>[25]Setembro!$F$13</f>
        <v>84</v>
      </c>
      <c r="K29" s="21">
        <f>[25]Setembro!$F$14</f>
        <v>74</v>
      </c>
      <c r="L29" s="21">
        <f>[25]Setembro!$F$15</f>
        <v>91</v>
      </c>
      <c r="M29" s="21">
        <f>[25]Setembro!$F$16</f>
        <v>96</v>
      </c>
      <c r="N29" s="21">
        <f>[25]Setembro!$F$17</f>
        <v>66</v>
      </c>
      <c r="O29" s="21">
        <f>[25]Setembro!$F$18</f>
        <v>70</v>
      </c>
      <c r="P29" s="21">
        <f>[25]Setembro!$F$19</f>
        <v>94</v>
      </c>
      <c r="Q29" s="21">
        <f>[25]Setembro!$F$20</f>
        <v>93</v>
      </c>
      <c r="R29" s="21">
        <f>[25]Setembro!$F$21</f>
        <v>81</v>
      </c>
      <c r="S29" s="21">
        <f>[25]Setembro!$F$22</f>
        <v>86</v>
      </c>
      <c r="T29" s="21">
        <f>[25]Setembro!$F$23</f>
        <v>95</v>
      </c>
      <c r="U29" s="21">
        <f>[25]Setembro!$F$24</f>
        <v>95</v>
      </c>
      <c r="V29" s="21">
        <f>[25]Setembro!$F$25</f>
        <v>88</v>
      </c>
      <c r="W29" s="21">
        <f>[25]Setembro!$F$26</f>
        <v>75</v>
      </c>
      <c r="X29" s="21">
        <f>[25]Setembro!$F$27</f>
        <v>76</v>
      </c>
      <c r="Y29" s="21">
        <f>[25]Setembro!$F$28</f>
        <v>95</v>
      </c>
      <c r="Z29" s="21">
        <f>[25]Setembro!$F$29</f>
        <v>94</v>
      </c>
      <c r="AA29" s="21">
        <f>[25]Setembro!$F$30</f>
        <v>94</v>
      </c>
      <c r="AB29" s="21">
        <f>[25]Setembro!$F$31</f>
        <v>93</v>
      </c>
      <c r="AC29" s="21">
        <f>[25]Setembro!$F$32</f>
        <v>90</v>
      </c>
      <c r="AD29" s="21">
        <f>[25]Setembro!$F$33</f>
        <v>92</v>
      </c>
      <c r="AE29" s="21">
        <f>[25]Setembro!$F$34</f>
        <v>92</v>
      </c>
      <c r="AF29" s="39">
        <f t="shared" si="1"/>
        <v>96</v>
      </c>
      <c r="AG29" s="42">
        <f t="shared" si="2"/>
        <v>86.666666666666671</v>
      </c>
    </row>
    <row r="30" spans="1:33" ht="17.100000000000001" customHeight="1" x14ac:dyDescent="0.2">
      <c r="A30" s="17" t="s">
        <v>31</v>
      </c>
      <c r="B30" s="21">
        <f>[26]Setembro!$F$5</f>
        <v>91</v>
      </c>
      <c r="C30" s="21">
        <f>[26]Setembro!$F$6</f>
        <v>78</v>
      </c>
      <c r="D30" s="21">
        <f>[26]Setembro!$F$7</f>
        <v>83</v>
      </c>
      <c r="E30" s="21">
        <f>[26]Setembro!$F$8</f>
        <v>88</v>
      </c>
      <c r="F30" s="21">
        <f>[26]Setembro!$F$9</f>
        <v>91</v>
      </c>
      <c r="G30" s="21">
        <f>[26]Setembro!$F$10</f>
        <v>63</v>
      </c>
      <c r="H30" s="21">
        <f>[26]Setembro!$F$11</f>
        <v>94</v>
      </c>
      <c r="I30" s="21">
        <f>[26]Setembro!$F$12</f>
        <v>96</v>
      </c>
      <c r="J30" s="21">
        <f>[26]Setembro!$F$13</f>
        <v>65</v>
      </c>
      <c r="K30" s="21">
        <f>[26]Setembro!$F$14</f>
        <v>58</v>
      </c>
      <c r="L30" s="21">
        <f>[26]Setembro!$F$15</f>
        <v>69</v>
      </c>
      <c r="M30" s="21">
        <f>[26]Setembro!$F$16</f>
        <v>94</v>
      </c>
      <c r="N30" s="21">
        <f>[26]Setembro!$F$17</f>
        <v>63</v>
      </c>
      <c r="O30" s="21">
        <f>[26]Setembro!$F$18</f>
        <v>47</v>
      </c>
      <c r="P30" s="21">
        <f>[26]Setembro!$F$19</f>
        <v>91</v>
      </c>
      <c r="Q30" s="21">
        <f>[26]Setembro!$F$20</f>
        <v>88</v>
      </c>
      <c r="R30" s="21">
        <f>[26]Setembro!$F$21</f>
        <v>75</v>
      </c>
      <c r="S30" s="21">
        <f>[26]Setembro!$F$22</f>
        <v>63</v>
      </c>
      <c r="T30" s="21">
        <f>[26]Setembro!$F$23</f>
        <v>74</v>
      </c>
      <c r="U30" s="21">
        <f>[26]Setembro!$F$24</f>
        <v>95</v>
      </c>
      <c r="V30" s="21">
        <f>[26]Setembro!$F$25</f>
        <v>92</v>
      </c>
      <c r="W30" s="21">
        <f>[26]Setembro!$F$26</f>
        <v>81</v>
      </c>
      <c r="X30" s="21">
        <f>[26]Setembro!$F$27</f>
        <v>64</v>
      </c>
      <c r="Y30" s="21">
        <f>[26]Setembro!$F$28</f>
        <v>95</v>
      </c>
      <c r="Z30" s="21">
        <f>[26]Setembro!$F$29</f>
        <v>95</v>
      </c>
      <c r="AA30" s="21">
        <f>[26]Setembro!$F$30</f>
        <v>88</v>
      </c>
      <c r="AB30" s="21">
        <f>[26]Setembro!$F$31</f>
        <v>95</v>
      </c>
      <c r="AC30" s="21">
        <f>[26]Setembro!$F$32</f>
        <v>87</v>
      </c>
      <c r="AD30" s="21">
        <f>[26]Setembro!$F$33</f>
        <v>81</v>
      </c>
      <c r="AE30" s="21">
        <f>[26]Setembro!$F$34</f>
        <v>89</v>
      </c>
      <c r="AF30" s="39">
        <f t="shared" si="1"/>
        <v>96</v>
      </c>
      <c r="AG30" s="42">
        <f t="shared" si="2"/>
        <v>81.099999999999994</v>
      </c>
    </row>
    <row r="31" spans="1:33" ht="17.100000000000001" customHeight="1" x14ac:dyDescent="0.2">
      <c r="A31" s="17" t="s">
        <v>51</v>
      </c>
      <c r="B31" s="21">
        <f>[27]Setembro!$F$5</f>
        <v>84</v>
      </c>
      <c r="C31" s="21">
        <f>[27]Setembro!$F$6</f>
        <v>83</v>
      </c>
      <c r="D31" s="21">
        <f>[27]Setembro!$F$7</f>
        <v>89</v>
      </c>
      <c r="E31" s="21">
        <f>[27]Setembro!$F$8</f>
        <v>91</v>
      </c>
      <c r="F31" s="21">
        <f>[27]Setembro!$F$9</f>
        <v>90</v>
      </c>
      <c r="G31" s="21">
        <f>[27]Setembro!$F$10</f>
        <v>79</v>
      </c>
      <c r="H31" s="21">
        <f>[27]Setembro!$F$11</f>
        <v>95</v>
      </c>
      <c r="I31" s="21">
        <f>[27]Setembro!$F$12</f>
        <v>96</v>
      </c>
      <c r="J31" s="21">
        <f>[27]Setembro!$F$13</f>
        <v>74</v>
      </c>
      <c r="K31" s="21">
        <f>[27]Setembro!$F$14</f>
        <v>58</v>
      </c>
      <c r="L31" s="21">
        <f>[27]Setembro!$F$15</f>
        <v>72</v>
      </c>
      <c r="M31" s="21">
        <f>[27]Setembro!$F$16</f>
        <v>90</v>
      </c>
      <c r="N31" s="21">
        <f>[27]Setembro!$F$17</f>
        <v>77</v>
      </c>
      <c r="O31" s="21">
        <f>[27]Setembro!$F$18</f>
        <v>53</v>
      </c>
      <c r="P31" s="21">
        <f>[27]Setembro!$F$19</f>
        <v>71</v>
      </c>
      <c r="Q31" s="21">
        <f>[27]Setembro!$F$20</f>
        <v>97</v>
      </c>
      <c r="R31" s="21">
        <f>[27]Setembro!$F$21</f>
        <v>84</v>
      </c>
      <c r="S31" s="21">
        <f>[27]Setembro!$F$22</f>
        <v>87</v>
      </c>
      <c r="T31" s="21">
        <f>[27]Setembro!$F$23</f>
        <v>88</v>
      </c>
      <c r="U31" s="21">
        <f>[27]Setembro!$F$24</f>
        <v>94</v>
      </c>
      <c r="V31" s="21">
        <f>[27]Setembro!$F$25</f>
        <v>96</v>
      </c>
      <c r="W31" s="21">
        <f>[27]Setembro!$F$26</f>
        <v>86</v>
      </c>
      <c r="X31" s="21">
        <f>[27]Setembro!$F$27</f>
        <v>87</v>
      </c>
      <c r="Y31" s="21">
        <f>[27]Setembro!$F$28</f>
        <v>83</v>
      </c>
      <c r="Z31" s="21">
        <f>[27]Setembro!$F$29</f>
        <v>94</v>
      </c>
      <c r="AA31" s="21">
        <f>[27]Setembro!$F$30</f>
        <v>86</v>
      </c>
      <c r="AB31" s="21">
        <f>[27]Setembro!$F$31</f>
        <v>83</v>
      </c>
      <c r="AC31" s="21">
        <f>[27]Setembro!$F$32</f>
        <v>91</v>
      </c>
      <c r="AD31" s="21">
        <f>[27]Setembro!$F$33</f>
        <v>79</v>
      </c>
      <c r="AE31" s="21">
        <f>[27]Setembro!$F$34</f>
        <v>77</v>
      </c>
      <c r="AF31" s="39">
        <f>MAX(B31:AE31)</f>
        <v>97</v>
      </c>
      <c r="AG31" s="42">
        <f>AVERAGE(B31:AE31)</f>
        <v>83.8</v>
      </c>
    </row>
    <row r="32" spans="1:33" ht="17.100000000000001" customHeight="1" x14ac:dyDescent="0.2">
      <c r="A32" s="17" t="s">
        <v>20</v>
      </c>
      <c r="B32" s="21">
        <f>[28]Setembro!$F$5</f>
        <v>76</v>
      </c>
      <c r="C32" s="21">
        <f>[28]Setembro!$F$6</f>
        <v>76</v>
      </c>
      <c r="D32" s="21">
        <f>[28]Setembro!$F$7</f>
        <v>81</v>
      </c>
      <c r="E32" s="21">
        <f>[28]Setembro!$F$8</f>
        <v>84</v>
      </c>
      <c r="F32" s="21">
        <f>[28]Setembro!$F$9</f>
        <v>81</v>
      </c>
      <c r="G32" s="21">
        <f>[28]Setembro!$F$10</f>
        <v>66</v>
      </c>
      <c r="H32" s="21">
        <f>[28]Setembro!$F$11</f>
        <v>95</v>
      </c>
      <c r="I32" s="21">
        <f>[28]Setembro!$F$12</f>
        <v>94</v>
      </c>
      <c r="J32" s="21">
        <f>[28]Setembro!$F$13</f>
        <v>88</v>
      </c>
      <c r="K32" s="21">
        <f>[28]Setembro!$F$14</f>
        <v>67</v>
      </c>
      <c r="L32" s="21">
        <f>[28]Setembro!$F$15</f>
        <v>72</v>
      </c>
      <c r="M32" s="21">
        <f>[28]Setembro!$F$16</f>
        <v>71</v>
      </c>
      <c r="N32" s="21">
        <f>[28]Setembro!$F$17</f>
        <v>64</v>
      </c>
      <c r="O32" s="21">
        <f>[28]Setembro!$F$18</f>
        <v>64</v>
      </c>
      <c r="P32" s="21">
        <f>[28]Setembro!$F$19</f>
        <v>60</v>
      </c>
      <c r="Q32" s="21">
        <f>[28]Setembro!$F$20</f>
        <v>78</v>
      </c>
      <c r="R32" s="21">
        <f>[28]Setembro!$F$21</f>
        <v>78</v>
      </c>
      <c r="S32" s="21">
        <f>[28]Setembro!$F$22</f>
        <v>65</v>
      </c>
      <c r="T32" s="21">
        <f>[28]Setembro!$F$23</f>
        <v>91</v>
      </c>
      <c r="U32" s="21">
        <f>[28]Setembro!$F$24</f>
        <v>94</v>
      </c>
      <c r="V32" s="21">
        <f>[28]Setembro!$F$25</f>
        <v>92</v>
      </c>
      <c r="W32" s="21">
        <f>[28]Setembro!$F$26</f>
        <v>87</v>
      </c>
      <c r="X32" s="21">
        <f>[28]Setembro!$F$27</f>
        <v>71</v>
      </c>
      <c r="Y32" s="21">
        <f>[28]Setembro!$F$28</f>
        <v>95</v>
      </c>
      <c r="Z32" s="21">
        <f>[28]Setembro!$F$29</f>
        <v>95</v>
      </c>
      <c r="AA32" s="21">
        <f>[28]Setembro!$F$30</f>
        <v>90</v>
      </c>
      <c r="AB32" s="21">
        <f>[28]Setembro!$F$31</f>
        <v>95</v>
      </c>
      <c r="AC32" s="21">
        <f>[28]Setembro!$F$32</f>
        <v>95</v>
      </c>
      <c r="AD32" s="21">
        <f>[28]Setembro!$F$33</f>
        <v>94</v>
      </c>
      <c r="AE32" s="21">
        <f>[28]Setembro!$F$34</f>
        <v>91</v>
      </c>
      <c r="AF32" s="39">
        <f>MAX(B32:AE32)</f>
        <v>95</v>
      </c>
      <c r="AG32" s="42">
        <f>AVERAGE(B32:AE32)</f>
        <v>81.666666666666671</v>
      </c>
    </row>
    <row r="33" spans="1:35" s="5" customFormat="1" ht="17.100000000000001" customHeight="1" x14ac:dyDescent="0.2">
      <c r="A33" s="32" t="s">
        <v>33</v>
      </c>
      <c r="B33" s="33">
        <f t="shared" ref="B33:AF33" si="5">MAX(B5:B32)</f>
        <v>100</v>
      </c>
      <c r="C33" s="33">
        <f t="shared" si="5"/>
        <v>96</v>
      </c>
      <c r="D33" s="33">
        <f t="shared" si="5"/>
        <v>100</v>
      </c>
      <c r="E33" s="33">
        <f t="shared" si="5"/>
        <v>100</v>
      </c>
      <c r="F33" s="33">
        <f t="shared" si="5"/>
        <v>92</v>
      </c>
      <c r="G33" s="33">
        <f t="shared" si="5"/>
        <v>90</v>
      </c>
      <c r="H33" s="33">
        <f t="shared" si="5"/>
        <v>100</v>
      </c>
      <c r="I33" s="33">
        <f t="shared" si="5"/>
        <v>100</v>
      </c>
      <c r="J33" s="33">
        <f t="shared" si="5"/>
        <v>99</v>
      </c>
      <c r="K33" s="33">
        <f t="shared" si="5"/>
        <v>94</v>
      </c>
      <c r="L33" s="33">
        <f t="shared" si="5"/>
        <v>100</v>
      </c>
      <c r="M33" s="33">
        <f t="shared" si="5"/>
        <v>100</v>
      </c>
      <c r="N33" s="33">
        <f t="shared" si="5"/>
        <v>100</v>
      </c>
      <c r="O33" s="33">
        <f t="shared" si="5"/>
        <v>94</v>
      </c>
      <c r="P33" s="33">
        <f t="shared" si="5"/>
        <v>100</v>
      </c>
      <c r="Q33" s="33">
        <f t="shared" si="5"/>
        <v>100</v>
      </c>
      <c r="R33" s="33">
        <f t="shared" si="5"/>
        <v>100</v>
      </c>
      <c r="S33" s="33">
        <f t="shared" si="5"/>
        <v>100</v>
      </c>
      <c r="T33" s="33">
        <f t="shared" si="5"/>
        <v>100</v>
      </c>
      <c r="U33" s="33">
        <f t="shared" si="5"/>
        <v>100</v>
      </c>
      <c r="V33" s="33">
        <f t="shared" si="5"/>
        <v>100</v>
      </c>
      <c r="W33" s="33">
        <f t="shared" si="5"/>
        <v>99</v>
      </c>
      <c r="X33" s="33">
        <f t="shared" si="5"/>
        <v>96</v>
      </c>
      <c r="Y33" s="33">
        <f t="shared" si="5"/>
        <v>100</v>
      </c>
      <c r="Z33" s="33">
        <f t="shared" si="5"/>
        <v>100</v>
      </c>
      <c r="AA33" s="33">
        <f t="shared" si="5"/>
        <v>100</v>
      </c>
      <c r="AB33" s="33">
        <f t="shared" si="5"/>
        <v>100</v>
      </c>
      <c r="AC33" s="33">
        <f t="shared" si="5"/>
        <v>100</v>
      </c>
      <c r="AD33" s="33">
        <f t="shared" si="5"/>
        <v>99</v>
      </c>
      <c r="AE33" s="33">
        <f t="shared" si="5"/>
        <v>100</v>
      </c>
      <c r="AF33" s="39">
        <f t="shared" si="5"/>
        <v>100</v>
      </c>
      <c r="AG33" s="41">
        <f>AVERAGE(AG5:AG32)</f>
        <v>85.61301044634375</v>
      </c>
      <c r="AH33" s="8"/>
    </row>
    <row r="35" spans="1:35" x14ac:dyDescent="0.2">
      <c r="A35" s="82"/>
      <c r="B35" s="82"/>
      <c r="C35" s="83"/>
      <c r="D35" s="83" t="s">
        <v>138</v>
      </c>
      <c r="E35" s="83"/>
      <c r="F35" s="83"/>
      <c r="G35" s="83"/>
      <c r="M35" s="2" t="s">
        <v>52</v>
      </c>
      <c r="V35" s="2" t="s">
        <v>135</v>
      </c>
      <c r="AD35" s="9"/>
      <c r="AF35" s="2"/>
      <c r="AG35" s="9"/>
      <c r="AH35" s="2"/>
    </row>
    <row r="36" spans="1:35" x14ac:dyDescent="0.2">
      <c r="J36" s="20"/>
      <c r="K36" s="20"/>
      <c r="L36" s="20"/>
      <c r="M36" s="20" t="s">
        <v>53</v>
      </c>
      <c r="N36" s="20"/>
      <c r="O36" s="20"/>
      <c r="P36" s="20"/>
      <c r="V36" s="20" t="s">
        <v>136</v>
      </c>
      <c r="W36" s="20"/>
      <c r="AD36" s="9"/>
      <c r="AE36" s="1"/>
      <c r="AF36"/>
      <c r="AG36" s="2"/>
      <c r="AH36" s="2"/>
      <c r="AI36" s="2"/>
    </row>
    <row r="37" spans="1:35" x14ac:dyDescent="0.2">
      <c r="Q37" s="31"/>
      <c r="R37" s="31"/>
      <c r="S37" s="31"/>
      <c r="AH37" s="15"/>
    </row>
    <row r="41" spans="1:35" x14ac:dyDescent="0.2">
      <c r="E41" s="2" t="s">
        <v>54</v>
      </c>
    </row>
    <row r="42" spans="1:35" x14ac:dyDescent="0.2">
      <c r="K42" s="2" t="s">
        <v>54</v>
      </c>
      <c r="U42" s="2" t="s">
        <v>54</v>
      </c>
    </row>
  </sheetData>
  <mergeCells count="33">
    <mergeCell ref="B2:AG2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J3:J4"/>
    <mergeCell ref="I3:I4"/>
    <mergeCell ref="L3:L4"/>
    <mergeCell ref="K3:K4"/>
    <mergeCell ref="V3:V4"/>
    <mergeCell ref="N3:N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S3:S4"/>
    <mergeCell ref="A2:A4"/>
    <mergeCell ref="M3:M4"/>
    <mergeCell ref="Z3:Z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3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zoomScale="90" zoomScaleNormal="90" workbookViewId="0">
      <selection activeCell="AH30" sqref="AH30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7" style="6" bestFit="1" customWidth="1"/>
    <col min="33" max="33" width="7.28515625" style="1" bestFit="1" customWidth="1"/>
  </cols>
  <sheetData>
    <row r="1" spans="1:33" ht="20.100000000000001" customHeight="1" x14ac:dyDescent="0.2">
      <c r="A1" s="89" t="s">
        <v>27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</row>
    <row r="2" spans="1:33" s="4" customFormat="1" ht="20.100000000000001" customHeight="1" x14ac:dyDescent="0.2">
      <c r="A2" s="90" t="s">
        <v>21</v>
      </c>
      <c r="B2" s="88" t="s">
        <v>137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</row>
    <row r="3" spans="1:33" s="5" customFormat="1" ht="20.100000000000001" customHeight="1" x14ac:dyDescent="0.2">
      <c r="A3" s="90"/>
      <c r="B3" s="91">
        <v>1</v>
      </c>
      <c r="C3" s="91">
        <f>SUM(B3+1)</f>
        <v>2</v>
      </c>
      <c r="D3" s="91">
        <f t="shared" ref="D3:AD3" si="0">SUM(C3+1)</f>
        <v>3</v>
      </c>
      <c r="E3" s="91">
        <f t="shared" si="0"/>
        <v>4</v>
      </c>
      <c r="F3" s="91">
        <f t="shared" si="0"/>
        <v>5</v>
      </c>
      <c r="G3" s="91">
        <f t="shared" si="0"/>
        <v>6</v>
      </c>
      <c r="H3" s="91">
        <f t="shared" si="0"/>
        <v>7</v>
      </c>
      <c r="I3" s="91">
        <f t="shared" si="0"/>
        <v>8</v>
      </c>
      <c r="J3" s="91">
        <f t="shared" si="0"/>
        <v>9</v>
      </c>
      <c r="K3" s="91">
        <f t="shared" si="0"/>
        <v>10</v>
      </c>
      <c r="L3" s="91">
        <f t="shared" si="0"/>
        <v>11</v>
      </c>
      <c r="M3" s="91">
        <f t="shared" si="0"/>
        <v>12</v>
      </c>
      <c r="N3" s="91">
        <f t="shared" si="0"/>
        <v>13</v>
      </c>
      <c r="O3" s="91">
        <f t="shared" si="0"/>
        <v>14</v>
      </c>
      <c r="P3" s="91">
        <f t="shared" si="0"/>
        <v>15</v>
      </c>
      <c r="Q3" s="91">
        <f t="shared" si="0"/>
        <v>16</v>
      </c>
      <c r="R3" s="91">
        <f t="shared" si="0"/>
        <v>17</v>
      </c>
      <c r="S3" s="91">
        <f t="shared" si="0"/>
        <v>18</v>
      </c>
      <c r="T3" s="91">
        <f t="shared" si="0"/>
        <v>19</v>
      </c>
      <c r="U3" s="91">
        <f t="shared" si="0"/>
        <v>20</v>
      </c>
      <c r="V3" s="91">
        <f t="shared" si="0"/>
        <v>21</v>
      </c>
      <c r="W3" s="91">
        <f t="shared" si="0"/>
        <v>22</v>
      </c>
      <c r="X3" s="91">
        <f t="shared" si="0"/>
        <v>23</v>
      </c>
      <c r="Y3" s="91">
        <f t="shared" si="0"/>
        <v>24</v>
      </c>
      <c r="Z3" s="91">
        <f t="shared" si="0"/>
        <v>25</v>
      </c>
      <c r="AA3" s="91">
        <f t="shared" si="0"/>
        <v>26</v>
      </c>
      <c r="AB3" s="91">
        <f t="shared" si="0"/>
        <v>27</v>
      </c>
      <c r="AC3" s="91">
        <f t="shared" si="0"/>
        <v>28</v>
      </c>
      <c r="AD3" s="91">
        <f t="shared" si="0"/>
        <v>29</v>
      </c>
      <c r="AE3" s="91">
        <v>30</v>
      </c>
      <c r="AF3" s="37" t="s">
        <v>42</v>
      </c>
      <c r="AG3" s="40" t="s">
        <v>40</v>
      </c>
    </row>
    <row r="4" spans="1:33" s="5" customFormat="1" ht="20.100000000000001" customHeight="1" x14ac:dyDescent="0.2">
      <c r="A4" s="90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37" t="s">
        <v>39</v>
      </c>
      <c r="AG4" s="40" t="s">
        <v>39</v>
      </c>
    </row>
    <row r="5" spans="1:33" s="5" customFormat="1" ht="20.100000000000001" customHeight="1" x14ac:dyDescent="0.2">
      <c r="A5" s="17" t="s">
        <v>47</v>
      </c>
      <c r="B5" s="18">
        <f>[1]Setembro!$G$5</f>
        <v>28</v>
      </c>
      <c r="C5" s="18">
        <f>[1]Setembro!$G$6</f>
        <v>22</v>
      </c>
      <c r="D5" s="18">
        <f>[1]Setembro!$G$7</f>
        <v>37</v>
      </c>
      <c r="E5" s="18">
        <f>[1]Setembro!$G$8</f>
        <v>35</v>
      </c>
      <c r="F5" s="18">
        <f>[1]Setembro!$G$9</f>
        <v>27</v>
      </c>
      <c r="G5" s="18">
        <f>[1]Setembro!$G$10</f>
        <v>24</v>
      </c>
      <c r="H5" s="18">
        <f>[1]Setembro!$G$11</f>
        <v>61</v>
      </c>
      <c r="I5" s="18">
        <f>[1]Setembro!$G$12</f>
        <v>26</v>
      </c>
      <c r="J5" s="18">
        <f>[1]Setembro!$G$13</f>
        <v>15</v>
      </c>
      <c r="K5" s="18">
        <f>[1]Setembro!$G$14</f>
        <v>16</v>
      </c>
      <c r="L5" s="18">
        <f>[1]Setembro!$G$15</f>
        <v>15</v>
      </c>
      <c r="M5" s="18">
        <f>[1]Setembro!$G$16</f>
        <v>10</v>
      </c>
      <c r="N5" s="18">
        <f>[1]Setembro!$G$17</f>
        <v>12</v>
      </c>
      <c r="O5" s="18">
        <f>[1]Setembro!$G$18</f>
        <v>12</v>
      </c>
      <c r="P5" s="18">
        <f>[1]Setembro!$G$19</f>
        <v>38</v>
      </c>
      <c r="Q5" s="18">
        <f>[1]Setembro!$G$20</f>
        <v>34</v>
      </c>
      <c r="R5" s="18">
        <f>[1]Setembro!$G$21</f>
        <v>16</v>
      </c>
      <c r="S5" s="18">
        <f>[1]Setembro!$G$22</f>
        <v>18</v>
      </c>
      <c r="T5" s="18">
        <f>[1]Setembro!$G$23</f>
        <v>38</v>
      </c>
      <c r="U5" s="18">
        <f>[1]Setembro!$G$24</f>
        <v>74</v>
      </c>
      <c r="V5" s="18">
        <f>[1]Setembro!$G$25</f>
        <v>29</v>
      </c>
      <c r="W5" s="18">
        <f>[1]Setembro!$G$26</f>
        <v>25</v>
      </c>
      <c r="X5" s="18">
        <f>[1]Setembro!$G$27</f>
        <v>23</v>
      </c>
      <c r="Y5" s="18">
        <f>[1]Setembro!$G$28</f>
        <v>32</v>
      </c>
      <c r="Z5" s="18">
        <f>[1]Setembro!$G$29</f>
        <v>52</v>
      </c>
      <c r="AA5" s="18">
        <f>[1]Setembro!$G$30</f>
        <v>35</v>
      </c>
      <c r="AB5" s="18">
        <f>[1]Setembro!$G$31</f>
        <v>76</v>
      </c>
      <c r="AC5" s="18">
        <f>[1]Setembro!$G$32</f>
        <v>37</v>
      </c>
      <c r="AD5" s="18">
        <f>[1]Setembro!$G$33</f>
        <v>24</v>
      </c>
      <c r="AE5" s="18">
        <f>[1]Setembro!$G$34</f>
        <v>35</v>
      </c>
      <c r="AF5" s="38">
        <f t="shared" ref="AF5:AF13" si="1">MIN(B5:AE5)</f>
        <v>10</v>
      </c>
      <c r="AG5" s="41">
        <f t="shared" ref="AG5:AG13" si="2">AVERAGE(B5:AE5)</f>
        <v>30.866666666666667</v>
      </c>
    </row>
    <row r="6" spans="1:33" ht="17.100000000000001" customHeight="1" x14ac:dyDescent="0.2">
      <c r="A6" s="17" t="s">
        <v>0</v>
      </c>
      <c r="B6" s="19">
        <f>[2]Setembro!$G$5</f>
        <v>30</v>
      </c>
      <c r="C6" s="19">
        <f>[2]Setembro!$G$6</f>
        <v>33</v>
      </c>
      <c r="D6" s="19">
        <f>[2]Setembro!$G$7</f>
        <v>29</v>
      </c>
      <c r="E6" s="19">
        <f>[2]Setembro!$G$8</f>
        <v>48</v>
      </c>
      <c r="F6" s="19">
        <f>[2]Setembro!$G$9</f>
        <v>37</v>
      </c>
      <c r="G6" s="19">
        <f>[2]Setembro!$G$10</f>
        <v>26</v>
      </c>
      <c r="H6" s="19">
        <f>[2]Setembro!$G$11</f>
        <v>47</v>
      </c>
      <c r="I6" s="19">
        <f>[2]Setembro!$G$12</f>
        <v>38</v>
      </c>
      <c r="J6" s="19">
        <f>[2]Setembro!$G$13</f>
        <v>22</v>
      </c>
      <c r="K6" s="19">
        <f>[2]Setembro!$G$14</f>
        <v>19</v>
      </c>
      <c r="L6" s="19">
        <f>[2]Setembro!$G$15</f>
        <v>33</v>
      </c>
      <c r="M6" s="19">
        <f>[2]Setembro!$G$16</f>
        <v>31</v>
      </c>
      <c r="N6" s="19">
        <f>[2]Setembro!$G$17</f>
        <v>17</v>
      </c>
      <c r="O6" s="19">
        <f>[2]Setembro!$G$18</f>
        <v>17</v>
      </c>
      <c r="P6" s="19">
        <f>[2]Setembro!$G$19</f>
        <v>48</v>
      </c>
      <c r="Q6" s="19">
        <f>[2]Setembro!$G$20</f>
        <v>28</v>
      </c>
      <c r="R6" s="19">
        <f>[2]Setembro!$G$21</f>
        <v>27</v>
      </c>
      <c r="S6" s="19">
        <f>[2]Setembro!$G$22</f>
        <v>30</v>
      </c>
      <c r="T6" s="19">
        <f>[2]Setembro!$G$23</f>
        <v>48</v>
      </c>
      <c r="U6" s="19">
        <f>[2]Setembro!$G$24</f>
        <v>50</v>
      </c>
      <c r="V6" s="19">
        <f>[2]Setembro!$G$25</f>
        <v>24</v>
      </c>
      <c r="W6" s="19">
        <f>[2]Setembro!$G$26</f>
        <v>21</v>
      </c>
      <c r="X6" s="19">
        <f>[2]Setembro!$G$27</f>
        <v>30</v>
      </c>
      <c r="Y6" s="19">
        <f>[2]Setembro!$G$28</f>
        <v>54</v>
      </c>
      <c r="Z6" s="19">
        <f>[2]Setembro!$G$29</f>
        <v>54</v>
      </c>
      <c r="AA6" s="19">
        <f>[2]Setembro!$G$30</f>
        <v>54</v>
      </c>
      <c r="AB6" s="19">
        <f>[2]Setembro!$G$31</f>
        <v>78</v>
      </c>
      <c r="AC6" s="19">
        <f>[2]Setembro!$G$32</f>
        <v>49</v>
      </c>
      <c r="AD6" s="19">
        <f>[2]Setembro!$G$33</f>
        <v>35</v>
      </c>
      <c r="AE6" s="19">
        <f>[2]Setembro!$G$34</f>
        <v>32</v>
      </c>
      <c r="AF6" s="44">
        <f t="shared" si="1"/>
        <v>17</v>
      </c>
      <c r="AG6" s="42">
        <f t="shared" si="2"/>
        <v>36.299999999999997</v>
      </c>
    </row>
    <row r="7" spans="1:33" ht="17.100000000000001" customHeight="1" x14ac:dyDescent="0.2">
      <c r="A7" s="17" t="s">
        <v>1</v>
      </c>
      <c r="B7" s="19">
        <f>[3]Setembro!$G$5</f>
        <v>38</v>
      </c>
      <c r="C7" s="19">
        <f>[3]Setembro!$G$6</f>
        <v>42</v>
      </c>
      <c r="D7" s="19">
        <f>[3]Setembro!$G$7</f>
        <v>34</v>
      </c>
      <c r="E7" s="19">
        <f>[3]Setembro!$G$8</f>
        <v>41</v>
      </c>
      <c r="F7" s="19">
        <f>[3]Setembro!$G$9</f>
        <v>35</v>
      </c>
      <c r="G7" s="19">
        <f>[3]Setembro!$G$10</f>
        <v>31</v>
      </c>
      <c r="H7" s="19">
        <f>[3]Setembro!$G$11</f>
        <v>60</v>
      </c>
      <c r="I7" s="19">
        <f>[3]Setembro!$G$12</f>
        <v>34</v>
      </c>
      <c r="J7" s="19">
        <f>[3]Setembro!$G$13</f>
        <v>23</v>
      </c>
      <c r="K7" s="19">
        <f>[3]Setembro!$G$14</f>
        <v>25</v>
      </c>
      <c r="L7" s="19">
        <f>[3]Setembro!$G$15</f>
        <v>32</v>
      </c>
      <c r="M7" s="19">
        <f>[3]Setembro!$G$16</f>
        <v>33</v>
      </c>
      <c r="N7" s="19">
        <f>[3]Setembro!$G$17</f>
        <v>15</v>
      </c>
      <c r="O7" s="19">
        <f>[3]Setembro!$G$18</f>
        <v>19</v>
      </c>
      <c r="P7" s="19">
        <f>[3]Setembro!$G$19</f>
        <v>51</v>
      </c>
      <c r="Q7" s="19" t="str">
        <f>[3]Setembro!$G$20</f>
        <v>*</v>
      </c>
      <c r="R7" s="19" t="str">
        <f>[3]Setembro!$G$21</f>
        <v>*</v>
      </c>
      <c r="S7" s="19" t="str">
        <f>[3]Setembro!$G$22</f>
        <v>*</v>
      </c>
      <c r="T7" s="19" t="str">
        <f>[3]Setembro!$G$23</f>
        <v>*</v>
      </c>
      <c r="U7" s="19" t="str">
        <f>[3]Setembro!$G$24</f>
        <v>*</v>
      </c>
      <c r="V7" s="19" t="str">
        <f>[3]Setembro!$G$25</f>
        <v>*</v>
      </c>
      <c r="W7" s="19" t="str">
        <f>[3]Setembro!$G$26</f>
        <v>*</v>
      </c>
      <c r="X7" s="19" t="str">
        <f>[3]Setembro!$G$27</f>
        <v>*</v>
      </c>
      <c r="Y7" s="19" t="str">
        <f>[3]Setembro!$G$28</f>
        <v>*</v>
      </c>
      <c r="Z7" s="19" t="str">
        <f>[3]Setembro!$G$29</f>
        <v>*</v>
      </c>
      <c r="AA7" s="19" t="str">
        <f>[3]Setembro!$G$30</f>
        <v>*</v>
      </c>
      <c r="AB7" s="19" t="str">
        <f>[3]Setembro!$G$31</f>
        <v>*</v>
      </c>
      <c r="AC7" s="19" t="str">
        <f>[3]Setembro!$G$32</f>
        <v>*</v>
      </c>
      <c r="AD7" s="19" t="str">
        <f>[3]Setembro!$G$33</f>
        <v>*</v>
      </c>
      <c r="AE7" s="19" t="str">
        <f>[3]Setembro!$G$34</f>
        <v>*</v>
      </c>
      <c r="AF7" s="44">
        <f t="shared" si="1"/>
        <v>15</v>
      </c>
      <c r="AG7" s="42">
        <f t="shared" si="2"/>
        <v>34.200000000000003</v>
      </c>
    </row>
    <row r="8" spans="1:33" ht="17.100000000000001" customHeight="1" x14ac:dyDescent="0.2">
      <c r="A8" s="17" t="s">
        <v>55</v>
      </c>
      <c r="B8" s="19">
        <f>[4]Setembro!$G$5</f>
        <v>34</v>
      </c>
      <c r="C8" s="19">
        <f>[4]Setembro!$G$6</f>
        <v>25</v>
      </c>
      <c r="D8" s="19">
        <f>[4]Setembro!$G$7</f>
        <v>46</v>
      </c>
      <c r="E8" s="19">
        <f>[4]Setembro!$G$8</f>
        <v>36</v>
      </c>
      <c r="F8" s="19">
        <f>[4]Setembro!$G$9</f>
        <v>32</v>
      </c>
      <c r="G8" s="19">
        <f>[4]Setembro!$G$10</f>
        <v>28</v>
      </c>
      <c r="H8" s="19">
        <f>[4]Setembro!$G$11</f>
        <v>44</v>
      </c>
      <c r="I8" s="19">
        <f>[4]Setembro!$G$12</f>
        <v>29</v>
      </c>
      <c r="J8" s="19">
        <f>[4]Setembro!$G$13</f>
        <v>20</v>
      </c>
      <c r="K8" s="19">
        <f>[4]Setembro!$G$14</f>
        <v>17</v>
      </c>
      <c r="L8" s="19">
        <f>[4]Setembro!$G$15</f>
        <v>18</v>
      </c>
      <c r="M8" s="19">
        <f>[4]Setembro!$G$16</f>
        <v>14</v>
      </c>
      <c r="N8" s="19">
        <f>[4]Setembro!$G$17</f>
        <v>20</v>
      </c>
      <c r="O8" s="19">
        <f>[4]Setembro!$G$18</f>
        <v>14</v>
      </c>
      <c r="P8" s="19">
        <f>[4]Setembro!$G$19</f>
        <v>19</v>
      </c>
      <c r="Q8" s="19">
        <f>[4]Setembro!$G$20</f>
        <v>26</v>
      </c>
      <c r="R8" s="19">
        <f>[4]Setembro!$G$21</f>
        <v>32</v>
      </c>
      <c r="S8" s="19">
        <f>[4]Setembro!$G$22</f>
        <v>38</v>
      </c>
      <c r="T8" s="19">
        <f>[4]Setembro!$G$23</f>
        <v>42</v>
      </c>
      <c r="U8" s="19">
        <f>[4]Setembro!$G$24</f>
        <v>81</v>
      </c>
      <c r="V8" s="19">
        <f>[4]Setembro!$G$25</f>
        <v>33</v>
      </c>
      <c r="W8" s="19">
        <f>[4]Setembro!$G$26</f>
        <v>30</v>
      </c>
      <c r="X8" s="19">
        <f>[4]Setembro!$G$27</f>
        <v>33</v>
      </c>
      <c r="Y8" s="19">
        <f>[4]Setembro!$G$28</f>
        <v>37</v>
      </c>
      <c r="Z8" s="19">
        <f>[4]Setembro!$G$29</f>
        <v>57</v>
      </c>
      <c r="AA8" s="19">
        <f>[4]Setembro!$G$30</f>
        <v>44</v>
      </c>
      <c r="AB8" s="19">
        <f>[4]Setembro!$G$31</f>
        <v>90</v>
      </c>
      <c r="AC8" s="19">
        <f>[4]Setembro!$G$32</f>
        <v>61</v>
      </c>
      <c r="AD8" s="19">
        <f>[4]Setembro!$G$33</f>
        <v>32</v>
      </c>
      <c r="AE8" s="19">
        <f>[4]Setembro!$G$34</f>
        <v>42</v>
      </c>
      <c r="AF8" s="44">
        <f t="shared" ref="AF8" si="3">MIN(B8:AE8)</f>
        <v>14</v>
      </c>
      <c r="AG8" s="42">
        <f t="shared" ref="AG8" si="4">AVERAGE(B8:AE8)</f>
        <v>35.799999999999997</v>
      </c>
    </row>
    <row r="9" spans="1:33" ht="17.100000000000001" customHeight="1" x14ac:dyDescent="0.2">
      <c r="A9" s="17" t="s">
        <v>48</v>
      </c>
      <c r="B9" s="19">
        <f>[5]Setembro!$G$5</f>
        <v>31</v>
      </c>
      <c r="C9" s="19">
        <f>[5]Setembro!$G$6</f>
        <v>33</v>
      </c>
      <c r="D9" s="19">
        <f>[5]Setembro!$G$7</f>
        <v>28</v>
      </c>
      <c r="E9" s="19">
        <f>[5]Setembro!$G$8</f>
        <v>38</v>
      </c>
      <c r="F9" s="19">
        <f>[5]Setembro!$G$9</f>
        <v>40</v>
      </c>
      <c r="G9" s="19">
        <f>[5]Setembro!$G$10</f>
        <v>29</v>
      </c>
      <c r="H9" s="19">
        <f>[5]Setembro!$G$11</f>
        <v>53</v>
      </c>
      <c r="I9" s="19">
        <f>[5]Setembro!$G$12</f>
        <v>37</v>
      </c>
      <c r="J9" s="19">
        <f>[5]Setembro!$G$13</f>
        <v>24</v>
      </c>
      <c r="K9" s="19">
        <f>[5]Setembro!$G$14</f>
        <v>23</v>
      </c>
      <c r="L9" s="19">
        <f>[5]Setembro!$G$15</f>
        <v>38</v>
      </c>
      <c r="M9" s="19">
        <f>[5]Setembro!$G$16</f>
        <v>52</v>
      </c>
      <c r="N9" s="19">
        <f>[5]Setembro!$G$17</f>
        <v>17</v>
      </c>
      <c r="O9" s="19">
        <f>[5]Setembro!$G$18</f>
        <v>25</v>
      </c>
      <c r="P9" s="19">
        <f>[5]Setembro!$G$19</f>
        <v>49</v>
      </c>
      <c r="Q9" s="19">
        <f>[5]Setembro!$G$20</f>
        <v>32</v>
      </c>
      <c r="R9" s="19">
        <f>[5]Setembro!$G$21</f>
        <v>33</v>
      </c>
      <c r="S9" s="19">
        <f>[5]Setembro!$G$22</f>
        <v>31</v>
      </c>
      <c r="T9" s="19">
        <f>[5]Setembro!$G$23</f>
        <v>43</v>
      </c>
      <c r="U9" s="19">
        <f>[5]Setembro!$G$24</f>
        <v>48</v>
      </c>
      <c r="V9" s="19">
        <f>[5]Setembro!$G$25</f>
        <v>28</v>
      </c>
      <c r="W9" s="19">
        <f>[5]Setembro!$G$26</f>
        <v>27</v>
      </c>
      <c r="X9" s="19">
        <f>[5]Setembro!$G$27</f>
        <v>34</v>
      </c>
      <c r="Y9" s="19">
        <f>[5]Setembro!$G$28</f>
        <v>50</v>
      </c>
      <c r="Z9" s="19">
        <f>[5]Setembro!$G$29</f>
        <v>55</v>
      </c>
      <c r="AA9" s="19">
        <f>[5]Setembro!$G$30</f>
        <v>41</v>
      </c>
      <c r="AB9" s="19">
        <f>[5]Setembro!$G$31</f>
        <v>64</v>
      </c>
      <c r="AC9" s="19">
        <f>[5]Setembro!$G$32</f>
        <v>51</v>
      </c>
      <c r="AD9" s="19">
        <f>[5]Setembro!$G$33</f>
        <v>39</v>
      </c>
      <c r="AE9" s="19">
        <f>[5]Setembro!$G$34</f>
        <v>30</v>
      </c>
      <c r="AF9" s="44">
        <f t="shared" si="1"/>
        <v>17</v>
      </c>
      <c r="AG9" s="42">
        <f t="shared" si="2"/>
        <v>37.43333333333333</v>
      </c>
    </row>
    <row r="10" spans="1:33" ht="17.100000000000001" customHeight="1" x14ac:dyDescent="0.2">
      <c r="A10" s="17" t="s">
        <v>2</v>
      </c>
      <c r="B10" s="19">
        <f>[6]Setembro!$G$5</f>
        <v>35</v>
      </c>
      <c r="C10" s="19">
        <f>[6]Setembro!$G$6</f>
        <v>33</v>
      </c>
      <c r="D10" s="19">
        <f>[6]Setembro!$G$7</f>
        <v>31</v>
      </c>
      <c r="E10" s="19">
        <f>[6]Setembro!$G$8</f>
        <v>36</v>
      </c>
      <c r="F10" s="19">
        <f>[6]Setembro!$G$9</f>
        <v>36</v>
      </c>
      <c r="G10" s="19">
        <f>[6]Setembro!$G$10</f>
        <v>30</v>
      </c>
      <c r="H10" s="19">
        <f>[6]Setembro!$G$11</f>
        <v>47</v>
      </c>
      <c r="I10" s="19">
        <f>[6]Setembro!$G$12</f>
        <v>31</v>
      </c>
      <c r="J10" s="19">
        <f>[6]Setembro!$G$13</f>
        <v>21</v>
      </c>
      <c r="K10" s="19">
        <f>[6]Setembro!$G$14</f>
        <v>20</v>
      </c>
      <c r="L10" s="19">
        <f>[6]Setembro!$G$15</f>
        <v>20</v>
      </c>
      <c r="M10" s="19">
        <f>[6]Setembro!$G$16</f>
        <v>17</v>
      </c>
      <c r="N10" s="19">
        <f>[6]Setembro!$G$17</f>
        <v>14</v>
      </c>
      <c r="O10" s="19">
        <f>[6]Setembro!$G$18</f>
        <v>15</v>
      </c>
      <c r="P10" s="19">
        <f>[6]Setembro!$G$19</f>
        <v>32</v>
      </c>
      <c r="Q10" s="19">
        <f>[6]Setembro!$G$20</f>
        <v>39</v>
      </c>
      <c r="R10" s="19">
        <f>[6]Setembro!$G$21</f>
        <v>27</v>
      </c>
      <c r="S10" s="19">
        <f>[6]Setembro!$G$22</f>
        <v>27</v>
      </c>
      <c r="T10" s="19">
        <f>[6]Setembro!$G$23</f>
        <v>34</v>
      </c>
      <c r="U10" s="19">
        <f>[6]Setembro!$G$24</f>
        <v>65</v>
      </c>
      <c r="V10" s="19">
        <f>[6]Setembro!$G$25</f>
        <v>27</v>
      </c>
      <c r="W10" s="19">
        <f>[6]Setembro!$G$26</f>
        <v>25</v>
      </c>
      <c r="X10" s="19">
        <f>[6]Setembro!$G$27</f>
        <v>31</v>
      </c>
      <c r="Y10" s="19">
        <f>[6]Setembro!$G$28</f>
        <v>49</v>
      </c>
      <c r="Z10" s="19">
        <f>[6]Setembro!$G$29</f>
        <v>54</v>
      </c>
      <c r="AA10" s="19">
        <f>[6]Setembro!$G$30</f>
        <v>41</v>
      </c>
      <c r="AB10" s="19">
        <f>[6]Setembro!$G$31</f>
        <v>63</v>
      </c>
      <c r="AC10" s="19">
        <f>[6]Setembro!$G$32</f>
        <v>43</v>
      </c>
      <c r="AD10" s="19">
        <f>[6]Setembro!$G$33</f>
        <v>38</v>
      </c>
      <c r="AE10" s="19">
        <f>[6]Setembro!$G$34</f>
        <v>34</v>
      </c>
      <c r="AF10" s="44">
        <f t="shared" si="1"/>
        <v>14</v>
      </c>
      <c r="AG10" s="42">
        <f t="shared" si="2"/>
        <v>33.833333333333336</v>
      </c>
    </row>
    <row r="11" spans="1:33" ht="17.100000000000001" customHeight="1" x14ac:dyDescent="0.2">
      <c r="A11" s="17" t="s">
        <v>3</v>
      </c>
      <c r="B11" s="19">
        <f>[7]Setembro!$G$5</f>
        <v>26</v>
      </c>
      <c r="C11" s="19">
        <f>[7]Setembro!$G$6</f>
        <v>30</v>
      </c>
      <c r="D11" s="19">
        <f>[7]Setembro!$G$7</f>
        <v>58</v>
      </c>
      <c r="E11" s="19">
        <f>[7]Setembro!$G$8</f>
        <v>39</v>
      </c>
      <c r="F11" s="19">
        <f>[7]Setembro!$G$9</f>
        <v>28</v>
      </c>
      <c r="G11" s="19">
        <f>[7]Setembro!$G$10</f>
        <v>28</v>
      </c>
      <c r="H11" s="19">
        <f>[7]Setembro!$G$11</f>
        <v>32</v>
      </c>
      <c r="I11" s="19">
        <f>[7]Setembro!$G$12</f>
        <v>18</v>
      </c>
      <c r="J11" s="19">
        <f>[7]Setembro!$G$13</f>
        <v>15</v>
      </c>
      <c r="K11" s="19">
        <f>[7]Setembro!$G$14</f>
        <v>17</v>
      </c>
      <c r="L11" s="19">
        <f>[7]Setembro!$G$15</f>
        <v>17</v>
      </c>
      <c r="M11" s="19">
        <f>[7]Setembro!$G$16</f>
        <v>13</v>
      </c>
      <c r="N11" s="19">
        <f>[7]Setembro!$G$17</f>
        <v>11</v>
      </c>
      <c r="O11" s="19">
        <f>[7]Setembro!$G$18</f>
        <v>13</v>
      </c>
      <c r="P11" s="19">
        <f>[7]Setembro!$G$19</f>
        <v>25</v>
      </c>
      <c r="Q11" s="19">
        <f>[7]Setembro!$G$20</f>
        <v>34</v>
      </c>
      <c r="R11" s="19">
        <f>[7]Setembro!$G$21</f>
        <v>23</v>
      </c>
      <c r="S11" s="19">
        <f>[7]Setembro!$G$22</f>
        <v>17</v>
      </c>
      <c r="T11" s="19">
        <f>[7]Setembro!$G$23</f>
        <v>26</v>
      </c>
      <c r="U11" s="19">
        <f>[7]Setembro!$G$24</f>
        <v>52</v>
      </c>
      <c r="V11" s="19">
        <f>[7]Setembro!$G$25</f>
        <v>54</v>
      </c>
      <c r="W11" s="19">
        <f>[7]Setembro!$G$26</f>
        <v>29</v>
      </c>
      <c r="X11" s="19">
        <f>[7]Setembro!$G$27</f>
        <v>27</v>
      </c>
      <c r="Y11" s="19">
        <f>[7]Setembro!$G$28</f>
        <v>35</v>
      </c>
      <c r="Z11" s="19">
        <f>[7]Setembro!$G$29</f>
        <v>64</v>
      </c>
      <c r="AA11" s="19">
        <f>[7]Setembro!$G$30</f>
        <v>38</v>
      </c>
      <c r="AB11" s="19">
        <f>[7]Setembro!$G$31</f>
        <v>44</v>
      </c>
      <c r="AC11" s="19">
        <f>[7]Setembro!$G$32</f>
        <v>45</v>
      </c>
      <c r="AD11" s="19">
        <f>[7]Setembro!$G$33</f>
        <v>28</v>
      </c>
      <c r="AE11" s="19">
        <f>[7]Setembro!$G$34</f>
        <v>40</v>
      </c>
      <c r="AF11" s="44">
        <f t="shared" si="1"/>
        <v>11</v>
      </c>
      <c r="AG11" s="42">
        <f t="shared" si="2"/>
        <v>30.866666666666667</v>
      </c>
    </row>
    <row r="12" spans="1:33" ht="17.100000000000001" customHeight="1" x14ac:dyDescent="0.2">
      <c r="A12" s="17" t="s">
        <v>4</v>
      </c>
      <c r="B12" s="19">
        <f>[8]Setembro!$G$5</f>
        <v>27</v>
      </c>
      <c r="C12" s="19">
        <f>[8]Setembro!$G$6</f>
        <v>32</v>
      </c>
      <c r="D12" s="19">
        <f>[8]Setembro!$G$7</f>
        <v>51</v>
      </c>
      <c r="E12" s="19">
        <f>[8]Setembro!$G$8</f>
        <v>44</v>
      </c>
      <c r="F12" s="19">
        <f>[8]Setembro!$G$9</f>
        <v>30</v>
      </c>
      <c r="G12" s="19">
        <f>[8]Setembro!$G$10</f>
        <v>32</v>
      </c>
      <c r="H12" s="19">
        <f>[8]Setembro!$G$11</f>
        <v>37</v>
      </c>
      <c r="I12" s="19">
        <f>[8]Setembro!$G$12</f>
        <v>24</v>
      </c>
      <c r="J12" s="19">
        <f>[8]Setembro!$G$13</f>
        <v>17</v>
      </c>
      <c r="K12" s="19">
        <f>[8]Setembro!$G$14</f>
        <v>20</v>
      </c>
      <c r="L12" s="19">
        <f>[8]Setembro!$G$15</f>
        <v>18</v>
      </c>
      <c r="M12" s="19">
        <f>[8]Setembro!$G$16</f>
        <v>14</v>
      </c>
      <c r="N12" s="19">
        <f>[8]Setembro!$G$17</f>
        <v>15</v>
      </c>
      <c r="O12" s="19">
        <f>[8]Setembro!$G$18</f>
        <v>14</v>
      </c>
      <c r="P12" s="19">
        <f>[8]Setembro!$G$19</f>
        <v>31</v>
      </c>
      <c r="Q12" s="19">
        <f>[8]Setembro!$G$20</f>
        <v>42</v>
      </c>
      <c r="R12" s="19">
        <f>[8]Setembro!$G$21</f>
        <v>28</v>
      </c>
      <c r="S12" s="19">
        <f>[8]Setembro!$G$22</f>
        <v>20</v>
      </c>
      <c r="T12" s="19">
        <f>[8]Setembro!$G$23</f>
        <v>31</v>
      </c>
      <c r="U12" s="19">
        <f>[8]Setembro!$G$24</f>
        <v>54</v>
      </c>
      <c r="V12" s="19">
        <f>[8]Setembro!$G$25</f>
        <v>58</v>
      </c>
      <c r="W12" s="19">
        <f>[8]Setembro!$G$26</f>
        <v>33</v>
      </c>
      <c r="X12" s="19">
        <f>[8]Setembro!$G$27</f>
        <v>27</v>
      </c>
      <c r="Y12" s="19">
        <f>[8]Setembro!$G$28</f>
        <v>42</v>
      </c>
      <c r="Z12" s="19">
        <f>[8]Setembro!$G$29</f>
        <v>62</v>
      </c>
      <c r="AA12" s="19">
        <f>[8]Setembro!$G$30</f>
        <v>38</v>
      </c>
      <c r="AB12" s="19">
        <f>[8]Setembro!$G$31</f>
        <v>43</v>
      </c>
      <c r="AC12" s="19">
        <f>[8]Setembro!$G$32</f>
        <v>41</v>
      </c>
      <c r="AD12" s="19">
        <f>[8]Setembro!$G$33</f>
        <v>32</v>
      </c>
      <c r="AE12" s="19">
        <f>[8]Setembro!$G$34</f>
        <v>40</v>
      </c>
      <c r="AF12" s="44">
        <f t="shared" si="1"/>
        <v>14</v>
      </c>
      <c r="AG12" s="42">
        <f t="shared" si="2"/>
        <v>33.233333333333334</v>
      </c>
    </row>
    <row r="13" spans="1:33" ht="17.100000000000001" customHeight="1" x14ac:dyDescent="0.2">
      <c r="A13" s="17" t="s">
        <v>5</v>
      </c>
      <c r="B13" s="21">
        <f>[9]Setembro!$G$5</f>
        <v>46</v>
      </c>
      <c r="C13" s="21">
        <f>[9]Setembro!$G$6</f>
        <v>39</v>
      </c>
      <c r="D13" s="21">
        <f>[9]Setembro!$G$7</f>
        <v>46</v>
      </c>
      <c r="E13" s="21">
        <f>[9]Setembro!$G$8</f>
        <v>40</v>
      </c>
      <c r="F13" s="21">
        <f>[9]Setembro!$G$9</f>
        <v>42</v>
      </c>
      <c r="G13" s="21">
        <f>[9]Setembro!$G$10</f>
        <v>45</v>
      </c>
      <c r="H13" s="21">
        <f>[9]Setembro!$G$11</f>
        <v>45</v>
      </c>
      <c r="I13" s="21">
        <f>[9]Setembro!$G$12</f>
        <v>52</v>
      </c>
      <c r="J13" s="21">
        <f>[9]Setembro!$G$13</f>
        <v>39</v>
      </c>
      <c r="K13" s="21">
        <f>[9]Setembro!$G$14</f>
        <v>28</v>
      </c>
      <c r="L13" s="21">
        <f>[9]Setembro!$G$15</f>
        <v>41</v>
      </c>
      <c r="M13" s="21">
        <f>[9]Setembro!$G$16</f>
        <v>43</v>
      </c>
      <c r="N13" s="21">
        <f>[9]Setembro!$G$17</f>
        <v>47</v>
      </c>
      <c r="O13" s="21">
        <f>[9]Setembro!$G$18</f>
        <v>46</v>
      </c>
      <c r="P13" s="21">
        <f>[9]Setembro!$G$19</f>
        <v>37</v>
      </c>
      <c r="Q13" s="21">
        <f>[9]Setembro!$G$20</f>
        <v>39</v>
      </c>
      <c r="R13" s="21">
        <f>[9]Setembro!$G$21</f>
        <v>49</v>
      </c>
      <c r="S13" s="21">
        <f>[9]Setembro!$G$22</f>
        <v>40</v>
      </c>
      <c r="T13" s="21">
        <f>[9]Setembro!$G$23</f>
        <v>34</v>
      </c>
      <c r="U13" s="21">
        <f>[9]Setembro!$G$24</f>
        <v>43</v>
      </c>
      <c r="V13" s="21">
        <f>[9]Setembro!$G$25</f>
        <v>34</v>
      </c>
      <c r="W13" s="21">
        <f>[9]Setembro!$G$26</f>
        <v>37</v>
      </c>
      <c r="X13" s="21">
        <f>[9]Setembro!$G$27</f>
        <v>44</v>
      </c>
      <c r="Y13" s="21">
        <f>[9]Setembro!$G$28</f>
        <v>41</v>
      </c>
      <c r="Z13" s="21">
        <f>[9]Setembro!$G$29</f>
        <v>52</v>
      </c>
      <c r="AA13" s="21">
        <f>[9]Setembro!$G$30</f>
        <v>35</v>
      </c>
      <c r="AB13" s="21">
        <f>[9]Setembro!$G$31</f>
        <v>50</v>
      </c>
      <c r="AC13" s="21">
        <f>[9]Setembro!$G$32</f>
        <v>61</v>
      </c>
      <c r="AD13" s="21">
        <f>[9]Setembro!$G$33</f>
        <v>43</v>
      </c>
      <c r="AE13" s="21">
        <f>[9]Setembro!$G$34</f>
        <v>34</v>
      </c>
      <c r="AF13" s="44">
        <f t="shared" si="1"/>
        <v>28</v>
      </c>
      <c r="AG13" s="42">
        <f t="shared" si="2"/>
        <v>42.4</v>
      </c>
    </row>
    <row r="14" spans="1:33" ht="17.100000000000001" customHeight="1" x14ac:dyDescent="0.2">
      <c r="A14" s="17" t="s">
        <v>50</v>
      </c>
      <c r="B14" s="21">
        <f>[10]Setembro!$G$5</f>
        <v>28</v>
      </c>
      <c r="C14" s="21">
        <f>[10]Setembro!$G$6</f>
        <v>30</v>
      </c>
      <c r="D14" s="21">
        <f>[10]Setembro!$G$7</f>
        <v>31</v>
      </c>
      <c r="E14" s="21">
        <f>[10]Setembro!$G$8</f>
        <v>38</v>
      </c>
      <c r="F14" s="21">
        <f>[10]Setembro!$G$9</f>
        <v>25</v>
      </c>
      <c r="G14" s="21">
        <f>[10]Setembro!$G$10</f>
        <v>30</v>
      </c>
      <c r="H14" s="21">
        <f>[10]Setembro!$G$11</f>
        <v>33</v>
      </c>
      <c r="I14" s="21">
        <f>[10]Setembro!$G$12</f>
        <v>23</v>
      </c>
      <c r="J14" s="21">
        <f>[10]Setembro!$G$13</f>
        <v>19</v>
      </c>
      <c r="K14" s="21">
        <f>[10]Setembro!$G$14</f>
        <v>22</v>
      </c>
      <c r="L14" s="21">
        <f>[10]Setembro!$G$15</f>
        <v>19</v>
      </c>
      <c r="M14" s="21">
        <f>[10]Setembro!$G$16</f>
        <v>15</v>
      </c>
      <c r="N14" s="21">
        <f>[10]Setembro!$G$17</f>
        <v>13</v>
      </c>
      <c r="O14" s="21">
        <f>[10]Setembro!$G$18</f>
        <v>15</v>
      </c>
      <c r="P14" s="21">
        <f>[10]Setembro!$G$19</f>
        <v>31</v>
      </c>
      <c r="Q14" s="21">
        <f>[10]Setembro!$G$20</f>
        <v>38</v>
      </c>
      <c r="R14" s="21">
        <f>[10]Setembro!$G$21</f>
        <v>26</v>
      </c>
      <c r="S14" s="21">
        <f>[10]Setembro!$G$22</f>
        <v>20</v>
      </c>
      <c r="T14" s="21">
        <f>[10]Setembro!$G$23</f>
        <v>32</v>
      </c>
      <c r="U14" s="21">
        <f>[10]Setembro!$G$24</f>
        <v>57</v>
      </c>
      <c r="V14" s="21">
        <f>[10]Setembro!$G$25</f>
        <v>57</v>
      </c>
      <c r="W14" s="21">
        <f>[10]Setembro!$G$26</f>
        <v>31</v>
      </c>
      <c r="X14" s="21">
        <f>[10]Setembro!$G$27</f>
        <v>26</v>
      </c>
      <c r="Y14" s="21">
        <f>[10]Setembro!$G$28</f>
        <v>47</v>
      </c>
      <c r="Z14" s="21">
        <f>[10]Setembro!$G$29</f>
        <v>46</v>
      </c>
      <c r="AA14" s="21">
        <f>[10]Setembro!$G$30</f>
        <v>36</v>
      </c>
      <c r="AB14" s="21">
        <f>[10]Setembro!$G$31</f>
        <v>36</v>
      </c>
      <c r="AC14" s="21">
        <f>[10]Setembro!$G$32</f>
        <v>34</v>
      </c>
      <c r="AD14" s="21">
        <f>[10]Setembro!$G$33</f>
        <v>28</v>
      </c>
      <c r="AE14" s="21">
        <f>[10]Setembro!$G$34</f>
        <v>41</v>
      </c>
      <c r="AF14" s="44">
        <f>MIN(B14:AE14)</f>
        <v>13</v>
      </c>
      <c r="AG14" s="42">
        <f>AVERAGE(B14:AE14)</f>
        <v>30.9</v>
      </c>
    </row>
    <row r="15" spans="1:33" ht="17.100000000000001" customHeight="1" x14ac:dyDescent="0.2">
      <c r="A15" s="17" t="s">
        <v>6</v>
      </c>
      <c r="B15" s="21">
        <f>[11]Setembro!$G$5</f>
        <v>29</v>
      </c>
      <c r="C15" s="21">
        <f>[11]Setembro!$G$6</f>
        <v>31</v>
      </c>
      <c r="D15" s="21">
        <f>[11]Setembro!$G$7</f>
        <v>27</v>
      </c>
      <c r="E15" s="21">
        <f>[11]Setembro!$G$8</f>
        <v>38</v>
      </c>
      <c r="F15" s="21">
        <f>[11]Setembro!$G$9</f>
        <v>29</v>
      </c>
      <c r="G15" s="21">
        <f>[11]Setembro!$G$10</f>
        <v>29</v>
      </c>
      <c r="H15" s="21">
        <f>[11]Setembro!$G$11</f>
        <v>32</v>
      </c>
      <c r="I15" s="21">
        <f>[11]Setembro!$G$12</f>
        <v>25</v>
      </c>
      <c r="J15" s="21">
        <f>[11]Setembro!$G$13</f>
        <v>16</v>
      </c>
      <c r="K15" s="21">
        <f>[11]Setembro!$G$14</f>
        <v>17</v>
      </c>
      <c r="L15" s="21">
        <f>[11]Setembro!$G$15</f>
        <v>19</v>
      </c>
      <c r="M15" s="21">
        <f>[11]Setembro!$G$16</f>
        <v>15</v>
      </c>
      <c r="N15" s="21">
        <f>[11]Setembro!$G$17</f>
        <v>13</v>
      </c>
      <c r="O15" s="21">
        <f>[11]Setembro!$G$18</f>
        <v>14</v>
      </c>
      <c r="P15" s="21">
        <f>[11]Setembro!$G$19</f>
        <v>43</v>
      </c>
      <c r="Q15" s="21">
        <f>[11]Setembro!$G$20</f>
        <v>34</v>
      </c>
      <c r="R15" s="21">
        <f>[11]Setembro!$G$21</f>
        <v>22</v>
      </c>
      <c r="S15" s="21">
        <f>[11]Setembro!$G$22</f>
        <v>26</v>
      </c>
      <c r="T15" s="21">
        <f>[11]Setembro!$G$23</f>
        <v>33</v>
      </c>
      <c r="U15" s="21">
        <f>[11]Setembro!$G$24</f>
        <v>50</v>
      </c>
      <c r="V15" s="21">
        <f>[11]Setembro!$G$25</f>
        <v>33</v>
      </c>
      <c r="W15" s="21">
        <f>[11]Setembro!$G$26</f>
        <v>31</v>
      </c>
      <c r="X15" s="21">
        <f>[11]Setembro!$G$27</f>
        <v>27</v>
      </c>
      <c r="Y15" s="21">
        <f>[11]Setembro!$G$28</f>
        <v>39</v>
      </c>
      <c r="Z15" s="21">
        <f>[11]Setembro!$G$29</f>
        <v>44</v>
      </c>
      <c r="AA15" s="21">
        <f>[11]Setembro!$G$30</f>
        <v>30</v>
      </c>
      <c r="AB15" s="21">
        <f>[11]Setembro!$G$31</f>
        <v>34</v>
      </c>
      <c r="AC15" s="21">
        <f>[11]Setembro!$G$32</f>
        <v>30</v>
      </c>
      <c r="AD15" s="21">
        <f>[11]Setembro!$G$33</f>
        <v>30</v>
      </c>
      <c r="AE15" s="21">
        <f>[11]Setembro!$G$34</f>
        <v>27</v>
      </c>
      <c r="AF15" s="44">
        <f t="shared" ref="AF15:AF30" si="5">MIN(B15:AE15)</f>
        <v>13</v>
      </c>
      <c r="AG15" s="42">
        <f t="shared" ref="AG15:AG30" si="6">AVERAGE(B15:AE15)</f>
        <v>28.9</v>
      </c>
    </row>
    <row r="16" spans="1:33" ht="17.100000000000001" customHeight="1" x14ac:dyDescent="0.2">
      <c r="A16" s="17" t="s">
        <v>7</v>
      </c>
      <c r="B16" s="21">
        <f>[12]Setembro!$G$5</f>
        <v>35</v>
      </c>
      <c r="C16" s="21">
        <f>[12]Setembro!$G$6</f>
        <v>37</v>
      </c>
      <c r="D16" s="21">
        <f>[12]Setembro!$G$7</f>
        <v>38</v>
      </c>
      <c r="E16" s="21">
        <f>[12]Setembro!$G$8</f>
        <v>47</v>
      </c>
      <c r="F16" s="21">
        <f>[12]Setembro!$G$9</f>
        <v>41</v>
      </c>
      <c r="G16" s="21">
        <f>[12]Setembro!$G$10</f>
        <v>28</v>
      </c>
      <c r="H16" s="21">
        <f>[12]Setembro!$G$11</f>
        <v>42</v>
      </c>
      <c r="I16" s="21">
        <f>[12]Setembro!$G$12</f>
        <v>37</v>
      </c>
      <c r="J16" s="21">
        <f>[12]Setembro!$G$13</f>
        <v>22</v>
      </c>
      <c r="K16" s="21">
        <f>[12]Setembro!$G$14</f>
        <v>19</v>
      </c>
      <c r="L16" s="21">
        <f>[12]Setembro!$G$15</f>
        <v>25</v>
      </c>
      <c r="M16" s="21">
        <f>[12]Setembro!$G$16</f>
        <v>22</v>
      </c>
      <c r="N16" s="21">
        <f>[12]Setembro!$G$17</f>
        <v>15</v>
      </c>
      <c r="O16" s="21">
        <f>[12]Setembro!$G$18</f>
        <v>15</v>
      </c>
      <c r="P16" s="21">
        <f>[12]Setembro!$G$19</f>
        <v>29</v>
      </c>
      <c r="Q16" s="21">
        <f>[12]Setembro!$G$20</f>
        <v>25</v>
      </c>
      <c r="R16" s="21">
        <f>[12]Setembro!$G$21</f>
        <v>30</v>
      </c>
      <c r="S16" s="21">
        <f>[12]Setembro!$G$22</f>
        <v>26</v>
      </c>
      <c r="T16" s="21">
        <f>[12]Setembro!$G$23</f>
        <v>44</v>
      </c>
      <c r="U16" s="21">
        <f>[12]Setembro!$G$24</f>
        <v>75</v>
      </c>
      <c r="V16" s="21">
        <f>[12]Setembro!$G$25</f>
        <v>27</v>
      </c>
      <c r="W16" s="21">
        <f>[12]Setembro!$G$26</f>
        <v>26</v>
      </c>
      <c r="X16" s="21">
        <f>[12]Setembro!$G$27</f>
        <v>32</v>
      </c>
      <c r="Y16" s="21">
        <f>[12]Setembro!$G$28</f>
        <v>49</v>
      </c>
      <c r="Z16" s="21">
        <f>[12]Setembro!$G$29</f>
        <v>54</v>
      </c>
      <c r="AA16" s="21">
        <f>[12]Setembro!$G$30</f>
        <v>43</v>
      </c>
      <c r="AB16" s="21">
        <f>[12]Setembro!$G$31</f>
        <v>80</v>
      </c>
      <c r="AC16" s="21">
        <f>[12]Setembro!$G$32</f>
        <v>49</v>
      </c>
      <c r="AD16" s="21">
        <f>[12]Setembro!$G$33</f>
        <v>38</v>
      </c>
      <c r="AE16" s="21">
        <f>[12]Setembro!$G$34</f>
        <v>37</v>
      </c>
      <c r="AF16" s="44">
        <f t="shared" si="5"/>
        <v>15</v>
      </c>
      <c r="AG16" s="42">
        <f t="shared" si="6"/>
        <v>36.233333333333334</v>
      </c>
    </row>
    <row r="17" spans="1:33" ht="17.100000000000001" customHeight="1" x14ac:dyDescent="0.2">
      <c r="A17" s="17" t="s">
        <v>8</v>
      </c>
      <c r="B17" s="21">
        <f>[13]Setembro!$G$5</f>
        <v>42</v>
      </c>
      <c r="C17" s="21">
        <f>[13]Setembro!$G$6</f>
        <v>35</v>
      </c>
      <c r="D17" s="21">
        <f>[13]Setembro!$G$7</f>
        <v>46</v>
      </c>
      <c r="E17" s="21">
        <f>[13]Setembro!$G$8</f>
        <v>48</v>
      </c>
      <c r="F17" s="21">
        <f>[13]Setembro!$G$9</f>
        <v>40</v>
      </c>
      <c r="G17" s="21">
        <f>[13]Setembro!$G$10</f>
        <v>32</v>
      </c>
      <c r="H17" s="21">
        <f>[13]Setembro!$G$11</f>
        <v>51</v>
      </c>
      <c r="I17" s="21">
        <f>[13]Setembro!$G$12</f>
        <v>43</v>
      </c>
      <c r="J17" s="21">
        <f>[13]Setembro!$G$13</f>
        <v>25</v>
      </c>
      <c r="K17" s="21">
        <f>[13]Setembro!$G$14</f>
        <v>19</v>
      </c>
      <c r="L17" s="21">
        <f>[13]Setembro!$G$15</f>
        <v>31</v>
      </c>
      <c r="M17" s="21">
        <f>[13]Setembro!$G$16</f>
        <v>30</v>
      </c>
      <c r="N17" s="21">
        <f>[13]Setembro!$G$17</f>
        <v>28</v>
      </c>
      <c r="O17" s="21">
        <f>[13]Setembro!$G$18</f>
        <v>20</v>
      </c>
      <c r="P17" s="21">
        <f>[13]Setembro!$G$19</f>
        <v>40</v>
      </c>
      <c r="Q17" s="21">
        <f>[13]Setembro!$G$20</f>
        <v>39</v>
      </c>
      <c r="R17" s="21">
        <f>[13]Setembro!$G$21</f>
        <v>35</v>
      </c>
      <c r="S17" s="21">
        <f>[13]Setembro!$G$22</f>
        <v>32</v>
      </c>
      <c r="T17" s="21">
        <f>[13]Setembro!$G$23</f>
        <v>63</v>
      </c>
      <c r="U17" s="21">
        <f>[13]Setembro!$G$24</f>
        <v>68</v>
      </c>
      <c r="V17" s="21">
        <f>[13]Setembro!$G$25</f>
        <v>26</v>
      </c>
      <c r="W17" s="21">
        <f>[13]Setembro!$G$26</f>
        <v>35</v>
      </c>
      <c r="X17" s="21">
        <f>[13]Setembro!$G$27</f>
        <v>36</v>
      </c>
      <c r="Y17" s="21">
        <f>[13]Setembro!$G$28</f>
        <v>59</v>
      </c>
      <c r="Z17" s="21">
        <f>[13]Setembro!$G$29</f>
        <v>66</v>
      </c>
      <c r="AA17" s="21">
        <f>[13]Setembro!$G$30</f>
        <v>79</v>
      </c>
      <c r="AB17" s="21">
        <f>[13]Setembro!$G$31</f>
        <v>78</v>
      </c>
      <c r="AC17" s="21">
        <f>[13]Setembro!$G$32</f>
        <v>64</v>
      </c>
      <c r="AD17" s="21">
        <f>[13]Setembro!$G$33</f>
        <v>41</v>
      </c>
      <c r="AE17" s="21">
        <f>[13]Setembro!$G$34</f>
        <v>44</v>
      </c>
      <c r="AF17" s="44">
        <f t="shared" si="5"/>
        <v>19</v>
      </c>
      <c r="AG17" s="42">
        <f t="shared" si="6"/>
        <v>43.166666666666664</v>
      </c>
    </row>
    <row r="18" spans="1:33" ht="17.100000000000001" customHeight="1" x14ac:dyDescent="0.2">
      <c r="A18" s="17" t="s">
        <v>9</v>
      </c>
      <c r="B18" s="21">
        <f>[14]Setembro!$G$5</f>
        <v>33</v>
      </c>
      <c r="C18" s="21">
        <f>[14]Setembro!$G$6</f>
        <v>30</v>
      </c>
      <c r="D18" s="21">
        <f>[14]Setembro!$G$7</f>
        <v>45</v>
      </c>
      <c r="E18" s="21">
        <f>[14]Setembro!$G$8</f>
        <v>41</v>
      </c>
      <c r="F18" s="21">
        <f>[14]Setembro!$G$9</f>
        <v>34</v>
      </c>
      <c r="G18" s="21">
        <f>[14]Setembro!$G$10</f>
        <v>27</v>
      </c>
      <c r="H18" s="21">
        <f>[14]Setembro!$G$11</f>
        <v>46</v>
      </c>
      <c r="I18" s="21">
        <f>[14]Setembro!$G$12</f>
        <v>30</v>
      </c>
      <c r="J18" s="21">
        <f>[14]Setembro!$G$13</f>
        <v>19</v>
      </c>
      <c r="K18" s="21">
        <f>[14]Setembro!$G$14</f>
        <v>16</v>
      </c>
      <c r="L18" s="21">
        <f>[14]Setembro!$G$15</f>
        <v>21</v>
      </c>
      <c r="M18" s="21">
        <f>[14]Setembro!$G$16</f>
        <v>14</v>
      </c>
      <c r="N18" s="21">
        <f>[14]Setembro!$G$17</f>
        <v>23</v>
      </c>
      <c r="O18" s="21">
        <f>[14]Setembro!$G$18</f>
        <v>16</v>
      </c>
      <c r="P18" s="21">
        <f>[14]Setembro!$G$19</f>
        <v>30</v>
      </c>
      <c r="Q18" s="21">
        <f>[14]Setembro!$G$20</f>
        <v>28</v>
      </c>
      <c r="R18" s="21">
        <f>[14]Setembro!$G$21</f>
        <v>31</v>
      </c>
      <c r="S18" s="21">
        <f>[14]Setembro!$G$22</f>
        <v>29</v>
      </c>
      <c r="T18" s="21">
        <f>[14]Setembro!$G$23</f>
        <v>54</v>
      </c>
      <c r="U18" s="21">
        <f>[14]Setembro!$G$24</f>
        <v>73</v>
      </c>
      <c r="V18" s="21">
        <f>[14]Setembro!$G$25</f>
        <v>27</v>
      </c>
      <c r="W18" s="21">
        <f>[14]Setembro!$G$26</f>
        <v>29</v>
      </c>
      <c r="X18" s="21">
        <f>[14]Setembro!$G$27</f>
        <v>32</v>
      </c>
      <c r="Y18" s="21">
        <f>[14]Setembro!$G$28</f>
        <v>52</v>
      </c>
      <c r="Z18" s="21">
        <f>[14]Setembro!$G$29</f>
        <v>59</v>
      </c>
      <c r="AA18" s="21">
        <f>[14]Setembro!$G$30</f>
        <v>50</v>
      </c>
      <c r="AB18" s="21">
        <f>[14]Setembro!$G$31</f>
        <v>90</v>
      </c>
      <c r="AC18" s="21">
        <f>[14]Setembro!$G$32</f>
        <v>56</v>
      </c>
      <c r="AD18" s="21">
        <f>[14]Setembro!$G$33</f>
        <v>37</v>
      </c>
      <c r="AE18" s="21">
        <f>[14]Setembro!$G$34</f>
        <v>40</v>
      </c>
      <c r="AF18" s="44">
        <f t="shared" si="5"/>
        <v>14</v>
      </c>
      <c r="AG18" s="42">
        <f t="shared" si="6"/>
        <v>37.06666666666667</v>
      </c>
    </row>
    <row r="19" spans="1:33" ht="17.100000000000001" customHeight="1" x14ac:dyDescent="0.2">
      <c r="A19" s="17" t="s">
        <v>49</v>
      </c>
      <c r="B19" s="21">
        <f>[15]Setembro!$G$5</f>
        <v>35</v>
      </c>
      <c r="C19" s="21">
        <f>[15]Setembro!$G$6</f>
        <v>40</v>
      </c>
      <c r="D19" s="21">
        <f>[15]Setembro!$G$7</f>
        <v>32</v>
      </c>
      <c r="E19" s="21">
        <f>[15]Setembro!$G$8</f>
        <v>39</v>
      </c>
      <c r="F19" s="21">
        <f>[15]Setembro!$G$9</f>
        <v>37</v>
      </c>
      <c r="G19" s="21">
        <f>[15]Setembro!$G$10</f>
        <v>31</v>
      </c>
      <c r="H19" s="21">
        <f>[15]Setembro!$G$11</f>
        <v>49</v>
      </c>
      <c r="I19" s="21">
        <f>[15]Setembro!$G$12</f>
        <v>29</v>
      </c>
      <c r="J19" s="21">
        <f>[15]Setembro!$G$13</f>
        <v>22</v>
      </c>
      <c r="K19" s="21">
        <f>[15]Setembro!$G$14</f>
        <v>23</v>
      </c>
      <c r="L19" s="21">
        <f>[15]Setembro!$G$15</f>
        <v>37</v>
      </c>
      <c r="M19" s="21">
        <f>[15]Setembro!$G$16</f>
        <v>29</v>
      </c>
      <c r="N19" s="21">
        <f>[15]Setembro!$G$17</f>
        <v>14</v>
      </c>
      <c r="O19" s="21">
        <f>[15]Setembro!$G$18</f>
        <v>21</v>
      </c>
      <c r="P19" s="21">
        <f>[15]Setembro!$G$19</f>
        <v>34</v>
      </c>
      <c r="Q19" s="21">
        <f>[15]Setembro!$G$20</f>
        <v>33</v>
      </c>
      <c r="R19" s="21">
        <f>[15]Setembro!$G$21</f>
        <v>32</v>
      </c>
      <c r="S19" s="21">
        <f>[15]Setembro!$G$22</f>
        <v>33</v>
      </c>
      <c r="T19" s="21">
        <f>[15]Setembro!$G$23</f>
        <v>30</v>
      </c>
      <c r="U19" s="21">
        <f>[15]Setembro!$G$24</f>
        <v>68</v>
      </c>
      <c r="V19" s="21">
        <f>[15]Setembro!$G$25</f>
        <v>25</v>
      </c>
      <c r="W19" s="21">
        <f>[15]Setembro!$G$26</f>
        <v>26</v>
      </c>
      <c r="X19" s="21">
        <f>[15]Setembro!$G$27</f>
        <v>33</v>
      </c>
      <c r="Y19" s="21">
        <f>[15]Setembro!$G$28</f>
        <v>38</v>
      </c>
      <c r="Z19" s="21">
        <f>[15]Setembro!$G$29</f>
        <v>52</v>
      </c>
      <c r="AA19" s="21">
        <f>[15]Setembro!$G$30</f>
        <v>42</v>
      </c>
      <c r="AB19" s="21">
        <f>[15]Setembro!$G$31</f>
        <v>65</v>
      </c>
      <c r="AC19" s="21">
        <f>[15]Setembro!$G$32</f>
        <v>50</v>
      </c>
      <c r="AD19" s="21">
        <f>[15]Setembro!$G$33</f>
        <v>36</v>
      </c>
      <c r="AE19" s="21">
        <f>[15]Setembro!$G$34</f>
        <v>33</v>
      </c>
      <c r="AF19" s="44">
        <f t="shared" si="5"/>
        <v>14</v>
      </c>
      <c r="AG19" s="42">
        <f t="shared" si="6"/>
        <v>35.6</v>
      </c>
    </row>
    <row r="20" spans="1:33" ht="17.100000000000001" customHeight="1" x14ac:dyDescent="0.2">
      <c r="A20" s="17" t="s">
        <v>10</v>
      </c>
      <c r="B20" s="21">
        <f>[16]Setembro!$G$5</f>
        <v>36</v>
      </c>
      <c r="C20" s="21">
        <f>[16]Setembro!$G$6</f>
        <v>35</v>
      </c>
      <c r="D20" s="21">
        <f>[16]Setembro!$G$7</f>
        <v>39</v>
      </c>
      <c r="E20" s="21">
        <f>[16]Setembro!$G$8</f>
        <v>43</v>
      </c>
      <c r="F20" s="21">
        <f>[16]Setembro!$G$9</f>
        <v>39</v>
      </c>
      <c r="G20" s="21">
        <f>[16]Setembro!$G$10</f>
        <v>29</v>
      </c>
      <c r="H20" s="21">
        <f>[16]Setembro!$G$11</f>
        <v>47</v>
      </c>
      <c r="I20" s="21">
        <f>[16]Setembro!$G$12</f>
        <v>36</v>
      </c>
      <c r="J20" s="21">
        <f>[16]Setembro!$G$13</f>
        <v>22</v>
      </c>
      <c r="K20" s="21">
        <f>[16]Setembro!$G$14</f>
        <v>17</v>
      </c>
      <c r="L20" s="21">
        <f>[16]Setembro!$G$15</f>
        <v>26</v>
      </c>
      <c r="M20" s="21">
        <f>[16]Setembro!$G$16</f>
        <v>18</v>
      </c>
      <c r="N20" s="21">
        <f>[16]Setembro!$G$17</f>
        <v>20</v>
      </c>
      <c r="O20" s="21">
        <f>[16]Setembro!$G$18</f>
        <v>18</v>
      </c>
      <c r="P20" s="21">
        <f>[16]Setembro!$G$19</f>
        <v>33</v>
      </c>
      <c r="Q20" s="21">
        <f>[16]Setembro!$G$20</f>
        <v>32</v>
      </c>
      <c r="R20" s="21">
        <f>[16]Setembro!$G$21</f>
        <v>28</v>
      </c>
      <c r="S20" s="21">
        <f>[16]Setembro!$G$22</f>
        <v>29</v>
      </c>
      <c r="T20" s="21">
        <f>[16]Setembro!$G$23</f>
        <v>49</v>
      </c>
      <c r="U20" s="21">
        <f>[16]Setembro!$G$24</f>
        <v>68</v>
      </c>
      <c r="V20" s="21">
        <f>[16]Setembro!$G$25</f>
        <v>27</v>
      </c>
      <c r="W20" s="21">
        <f>[16]Setembro!$G$26</f>
        <v>25</v>
      </c>
      <c r="X20" s="21">
        <f>[16]Setembro!$G$27</f>
        <v>32</v>
      </c>
      <c r="Y20" s="21">
        <f>[16]Setembro!$G$28</f>
        <v>50</v>
      </c>
      <c r="Z20" s="21">
        <f>[16]Setembro!$G$29</f>
        <v>57</v>
      </c>
      <c r="AA20" s="21">
        <f>[16]Setembro!$G$30</f>
        <v>63</v>
      </c>
      <c r="AB20" s="21">
        <f>[16]Setembro!$G$31</f>
        <v>78</v>
      </c>
      <c r="AC20" s="21">
        <f>[16]Setembro!$G$32</f>
        <v>53</v>
      </c>
      <c r="AD20" s="21">
        <f>[16]Setembro!$G$33</f>
        <v>37</v>
      </c>
      <c r="AE20" s="21">
        <f>[16]Setembro!$G$34</f>
        <v>35</v>
      </c>
      <c r="AF20" s="44">
        <f t="shared" si="5"/>
        <v>17</v>
      </c>
      <c r="AG20" s="42">
        <f t="shared" si="6"/>
        <v>37.366666666666667</v>
      </c>
    </row>
    <row r="21" spans="1:33" ht="17.100000000000001" customHeight="1" x14ac:dyDescent="0.2">
      <c r="A21" s="17" t="s">
        <v>11</v>
      </c>
      <c r="B21" s="21">
        <f>[17]Setembro!$G$5</f>
        <v>31</v>
      </c>
      <c r="C21" s="21">
        <f>[17]Setembro!$G$6</f>
        <v>34</v>
      </c>
      <c r="D21" s="21">
        <f>[17]Setembro!$G$7</f>
        <v>25</v>
      </c>
      <c r="E21" s="21">
        <f>[17]Setembro!$G$8</f>
        <v>34</v>
      </c>
      <c r="F21" s="21">
        <f>[17]Setembro!$G$9</f>
        <v>36</v>
      </c>
      <c r="G21" s="21">
        <f>[17]Setembro!$G$10</f>
        <v>26</v>
      </c>
      <c r="H21" s="21">
        <f>[17]Setembro!$G$11</f>
        <v>57</v>
      </c>
      <c r="I21" s="21">
        <f>[17]Setembro!$G$12</f>
        <v>34</v>
      </c>
      <c r="J21" s="21">
        <f>[17]Setembro!$G$13</f>
        <v>20</v>
      </c>
      <c r="K21" s="21">
        <f>[17]Setembro!$G$14</f>
        <v>20</v>
      </c>
      <c r="L21" s="21">
        <f>[17]Setembro!$G$15</f>
        <v>23</v>
      </c>
      <c r="M21" s="21">
        <f>[17]Setembro!$G$16</f>
        <v>20</v>
      </c>
      <c r="N21" s="21">
        <f>[17]Setembro!$G$17</f>
        <v>14</v>
      </c>
      <c r="O21" s="21">
        <f>[17]Setembro!$G$18</f>
        <v>13</v>
      </c>
      <c r="P21" s="21">
        <f>[17]Setembro!$G$19</f>
        <v>39</v>
      </c>
      <c r="Q21" s="21">
        <f>[17]Setembro!$G$20</f>
        <v>29</v>
      </c>
      <c r="R21" s="21">
        <f>[17]Setembro!$G$21</f>
        <v>26</v>
      </c>
      <c r="S21" s="21">
        <f>[17]Setembro!$G$22</f>
        <v>25</v>
      </c>
      <c r="T21" s="21">
        <f>[17]Setembro!$G$23</f>
        <v>33</v>
      </c>
      <c r="U21" s="21">
        <f>[17]Setembro!$G$24</f>
        <v>77</v>
      </c>
      <c r="V21" s="21">
        <f>[17]Setembro!$G$25</f>
        <v>30</v>
      </c>
      <c r="W21" s="21">
        <f>[17]Setembro!$G$26</f>
        <v>23</v>
      </c>
      <c r="X21" s="21">
        <f>[17]Setembro!$G$27</f>
        <v>27</v>
      </c>
      <c r="Y21" s="21">
        <f>[17]Setembro!$G$28</f>
        <v>60</v>
      </c>
      <c r="Z21" s="21">
        <f>[17]Setembro!$G$29</f>
        <v>52</v>
      </c>
      <c r="AA21" s="21">
        <f>[17]Setembro!$G$30</f>
        <v>39</v>
      </c>
      <c r="AB21" s="21">
        <f>[17]Setembro!$G$31</f>
        <v>82</v>
      </c>
      <c r="AC21" s="21">
        <f>[17]Setembro!$G$32</f>
        <v>45</v>
      </c>
      <c r="AD21" s="21">
        <f>[17]Setembro!$G$33</f>
        <v>38</v>
      </c>
      <c r="AE21" s="21">
        <f>[17]Setembro!$G$34</f>
        <v>34</v>
      </c>
      <c r="AF21" s="44">
        <f t="shared" si="5"/>
        <v>13</v>
      </c>
      <c r="AG21" s="42">
        <f t="shared" si="6"/>
        <v>34.866666666666667</v>
      </c>
    </row>
    <row r="22" spans="1:33" ht="17.100000000000001" customHeight="1" x14ac:dyDescent="0.2">
      <c r="A22" s="17" t="s">
        <v>12</v>
      </c>
      <c r="B22" s="21">
        <f>[18]Setembro!$G$5</f>
        <v>37</v>
      </c>
      <c r="C22" s="21">
        <f>[18]Setembro!$G$6</f>
        <v>40</v>
      </c>
      <c r="D22" s="21">
        <f>[18]Setembro!$G$7</f>
        <v>34</v>
      </c>
      <c r="E22" s="21">
        <f>[18]Setembro!$G$8</f>
        <v>43</v>
      </c>
      <c r="F22" s="21">
        <f>[18]Setembro!$G$9</f>
        <v>39</v>
      </c>
      <c r="G22" s="21">
        <f>[18]Setembro!$G$10</f>
        <v>33</v>
      </c>
      <c r="H22" s="21">
        <f>[18]Setembro!$G$11</f>
        <v>65</v>
      </c>
      <c r="I22" s="21">
        <f>[18]Setembro!$G$12</f>
        <v>32</v>
      </c>
      <c r="J22" s="21">
        <f>[18]Setembro!$G$13</f>
        <v>24</v>
      </c>
      <c r="K22" s="21">
        <f>[18]Setembro!$G$14</f>
        <v>26</v>
      </c>
      <c r="L22" s="21">
        <f>[18]Setembro!$G$15</f>
        <v>35</v>
      </c>
      <c r="M22" s="21">
        <f>[18]Setembro!$G$16</f>
        <v>30</v>
      </c>
      <c r="N22" s="21">
        <f>[18]Setembro!$G$17</f>
        <v>15</v>
      </c>
      <c r="O22" s="21">
        <f>[18]Setembro!$G$18</f>
        <v>17</v>
      </c>
      <c r="P22" s="21">
        <f>[18]Setembro!$G$19</f>
        <v>50</v>
      </c>
      <c r="Q22" s="21">
        <f>[18]Setembro!$G$20</f>
        <v>43</v>
      </c>
      <c r="R22" s="21">
        <f>[18]Setembro!$G$21</f>
        <v>32</v>
      </c>
      <c r="S22" s="21">
        <f>[18]Setembro!$G$22</f>
        <v>36</v>
      </c>
      <c r="T22" s="21">
        <f>[18]Setembro!$G$23</f>
        <v>31</v>
      </c>
      <c r="U22" s="21">
        <f>[18]Setembro!$G$24</f>
        <v>59</v>
      </c>
      <c r="V22" s="21">
        <f>[18]Setembro!$G$25</f>
        <v>30</v>
      </c>
      <c r="W22" s="21">
        <f>[18]Setembro!$G$26</f>
        <v>31</v>
      </c>
      <c r="X22" s="21">
        <f>[18]Setembro!$G$27</f>
        <v>33</v>
      </c>
      <c r="Y22" s="21">
        <f>[18]Setembro!$G$28</f>
        <v>33</v>
      </c>
      <c r="Z22" s="21">
        <f>[18]Setembro!$G$29</f>
        <v>52</v>
      </c>
      <c r="AA22" s="21">
        <f>[18]Setembro!$G$30</f>
        <v>39</v>
      </c>
      <c r="AB22" s="21">
        <f>[18]Setembro!$G$31</f>
        <v>58</v>
      </c>
      <c r="AC22" s="21">
        <f>[18]Setembro!$G$32</f>
        <v>49</v>
      </c>
      <c r="AD22" s="21">
        <f>[18]Setembro!$G$33</f>
        <v>38</v>
      </c>
      <c r="AE22" s="21">
        <f>[18]Setembro!$G$34</f>
        <v>30</v>
      </c>
      <c r="AF22" s="44">
        <f t="shared" si="5"/>
        <v>15</v>
      </c>
      <c r="AG22" s="42">
        <f t="shared" si="6"/>
        <v>37.133333333333333</v>
      </c>
    </row>
    <row r="23" spans="1:33" ht="17.100000000000001" customHeight="1" x14ac:dyDescent="0.2">
      <c r="A23" s="17" t="s">
        <v>13</v>
      </c>
      <c r="B23" s="21" t="str">
        <f>[19]Setembro!$G$5</f>
        <v>*</v>
      </c>
      <c r="C23" s="21" t="str">
        <f>[19]Setembro!$G$6</f>
        <v>*</v>
      </c>
      <c r="D23" s="21" t="str">
        <f>[19]Setembro!$G$7</f>
        <v>*</v>
      </c>
      <c r="E23" s="21" t="str">
        <f>[19]Setembro!$G$8</f>
        <v>*</v>
      </c>
      <c r="F23" s="21" t="str">
        <f>[19]Setembro!$G$9</f>
        <v>*</v>
      </c>
      <c r="G23" s="21" t="str">
        <f>[19]Setembro!$G$10</f>
        <v>*</v>
      </c>
      <c r="H23" s="21" t="str">
        <f>[19]Setembro!$G$11</f>
        <v>*</v>
      </c>
      <c r="I23" s="21" t="str">
        <f>[19]Setembro!$G$12</f>
        <v>*</v>
      </c>
      <c r="J23" s="21" t="str">
        <f>[19]Setembro!$G$13</f>
        <v>*</v>
      </c>
      <c r="K23" s="21" t="str">
        <f>[19]Setembro!$G$14</f>
        <v>*</v>
      </c>
      <c r="L23" s="21" t="str">
        <f>[19]Setembro!$G$15</f>
        <v>*</v>
      </c>
      <c r="M23" s="21" t="str">
        <f>[19]Setembro!$G$16</f>
        <v>*</v>
      </c>
      <c r="N23" s="21" t="str">
        <f>[19]Setembro!$G$17</f>
        <v>*</v>
      </c>
      <c r="O23" s="21" t="str">
        <f>[19]Setembro!$G$18</f>
        <v>*</v>
      </c>
      <c r="P23" s="21" t="str">
        <f>[19]Setembro!$G$19</f>
        <v>*</v>
      </c>
      <c r="Q23" s="21" t="str">
        <f>[19]Setembro!$G$20</f>
        <v>*</v>
      </c>
      <c r="R23" s="21" t="str">
        <f>[19]Setembro!$G$21</f>
        <v>*</v>
      </c>
      <c r="S23" s="21" t="str">
        <f>[19]Setembro!$G$22</f>
        <v>*</v>
      </c>
      <c r="T23" s="21" t="str">
        <f>[19]Setembro!$G$23</f>
        <v>*</v>
      </c>
      <c r="U23" s="21" t="str">
        <f>[19]Setembro!$G$24</f>
        <v>*</v>
      </c>
      <c r="V23" s="21" t="str">
        <f>[19]Setembro!$G$25</f>
        <v>*</v>
      </c>
      <c r="W23" s="21" t="str">
        <f>[19]Setembro!$G$26</f>
        <v>*</v>
      </c>
      <c r="X23" s="21" t="str">
        <f>[19]Setembro!$G$27</f>
        <v>*</v>
      </c>
      <c r="Y23" s="21" t="str">
        <f>[19]Setembro!$G$28</f>
        <v>*</v>
      </c>
      <c r="Z23" s="21" t="str">
        <f>[19]Setembro!$G$29</f>
        <v>*</v>
      </c>
      <c r="AA23" s="21" t="str">
        <f>[19]Setembro!$G$30</f>
        <v>*</v>
      </c>
      <c r="AB23" s="21" t="str">
        <f>[19]Setembro!$G$31</f>
        <v>*</v>
      </c>
      <c r="AC23" s="21" t="str">
        <f>[19]Setembro!$G$32</f>
        <v>*</v>
      </c>
      <c r="AD23" s="21" t="str">
        <f>[19]Setembro!$G$33</f>
        <v>*</v>
      </c>
      <c r="AE23" s="21" t="str">
        <f>[19]Setembro!$G$34</f>
        <v>*</v>
      </c>
      <c r="AF23" s="44" t="s">
        <v>139</v>
      </c>
      <c r="AG23" s="42" t="s">
        <v>139</v>
      </c>
    </row>
    <row r="24" spans="1:33" ht="17.100000000000001" customHeight="1" x14ac:dyDescent="0.2">
      <c r="A24" s="17" t="s">
        <v>14</v>
      </c>
      <c r="B24" s="21">
        <f>[20]Setembro!$G$5</f>
        <v>29</v>
      </c>
      <c r="C24" s="21">
        <f>[20]Setembro!$G$6</f>
        <v>27</v>
      </c>
      <c r="D24" s="21">
        <f>[20]Setembro!$G$7</f>
        <v>46</v>
      </c>
      <c r="E24" s="21">
        <f>[20]Setembro!$G$8</f>
        <v>37</v>
      </c>
      <c r="F24" s="21">
        <f>[20]Setembro!$G$9</f>
        <v>29</v>
      </c>
      <c r="G24" s="21">
        <f>[20]Setembro!$G$10</f>
        <v>26</v>
      </c>
      <c r="H24" s="21">
        <f>[20]Setembro!$G$11</f>
        <v>22</v>
      </c>
      <c r="I24" s="21">
        <f>[20]Setembro!$G$12</f>
        <v>18</v>
      </c>
      <c r="J24" s="21">
        <f>[20]Setembro!$G$13</f>
        <v>16</v>
      </c>
      <c r="K24" s="21">
        <f>[20]Setembro!$G$14</f>
        <v>16</v>
      </c>
      <c r="L24" s="21">
        <f>[20]Setembro!$G$15</f>
        <v>19</v>
      </c>
      <c r="M24" s="21">
        <f>[20]Setembro!$G$16</f>
        <v>12</v>
      </c>
      <c r="N24" s="21">
        <f>[20]Setembro!$G$17</f>
        <v>12</v>
      </c>
      <c r="O24" s="21">
        <f>[20]Setembro!$G$18</f>
        <v>13</v>
      </c>
      <c r="P24" s="21">
        <f>[20]Setembro!$G$19</f>
        <v>26</v>
      </c>
      <c r="Q24" s="21">
        <f>[20]Setembro!$G$20</f>
        <v>35</v>
      </c>
      <c r="R24" s="21">
        <f>[20]Setembro!$G$21</f>
        <v>18</v>
      </c>
      <c r="S24" s="21">
        <f>[20]Setembro!$G$22</f>
        <v>16</v>
      </c>
      <c r="T24" s="21">
        <f>[20]Setembro!$G$23</f>
        <v>23</v>
      </c>
      <c r="U24" s="21">
        <f>[20]Setembro!$G$24</f>
        <v>66</v>
      </c>
      <c r="V24" s="21">
        <f>[20]Setembro!$G$25</f>
        <v>48</v>
      </c>
      <c r="W24" s="21">
        <f>[20]Setembro!$G$26</f>
        <v>26</v>
      </c>
      <c r="X24" s="21">
        <f>[20]Setembro!$G$27</f>
        <v>25</v>
      </c>
      <c r="Y24" s="21">
        <f>[20]Setembro!$G$28</f>
        <v>30</v>
      </c>
      <c r="Z24" s="21">
        <f>[20]Setembro!$G$29</f>
        <v>79</v>
      </c>
      <c r="AA24" s="21">
        <f>[20]Setembro!$G$30</f>
        <v>38</v>
      </c>
      <c r="AB24" s="21">
        <f>[20]Setembro!$G$31</f>
        <v>57</v>
      </c>
      <c r="AC24" s="21">
        <f>[20]Setembro!$G$32</f>
        <v>48</v>
      </c>
      <c r="AD24" s="21">
        <f>[20]Setembro!$G$33</f>
        <v>29</v>
      </c>
      <c r="AE24" s="21">
        <f>[20]Setembro!$G$34</f>
        <v>52</v>
      </c>
      <c r="AF24" s="44">
        <f t="shared" si="5"/>
        <v>12</v>
      </c>
      <c r="AG24" s="42">
        <f t="shared" si="6"/>
        <v>31.266666666666666</v>
      </c>
    </row>
    <row r="25" spans="1:33" ht="17.100000000000001" customHeight="1" x14ac:dyDescent="0.2">
      <c r="A25" s="17" t="s">
        <v>15</v>
      </c>
      <c r="B25" s="21">
        <f>[21]Setembro!$G$5</f>
        <v>33</v>
      </c>
      <c r="C25" s="21">
        <f>[21]Setembro!$G$6</f>
        <v>41</v>
      </c>
      <c r="D25" s="21">
        <f>[21]Setembro!$G$7</f>
        <v>36</v>
      </c>
      <c r="E25" s="21">
        <f>[21]Setembro!$G$8</f>
        <v>44</v>
      </c>
      <c r="F25" s="21">
        <f>[21]Setembro!$G$9</f>
        <v>45</v>
      </c>
      <c r="G25" s="21">
        <f>[21]Setembro!$G$10</f>
        <v>28</v>
      </c>
      <c r="H25" s="21">
        <f>[21]Setembro!$G$11</f>
        <v>48</v>
      </c>
      <c r="I25" s="21">
        <f>[21]Setembro!$G$12</f>
        <v>47</v>
      </c>
      <c r="J25" s="21">
        <f>[21]Setembro!$G$13</f>
        <v>25</v>
      </c>
      <c r="K25" s="21">
        <f>[21]Setembro!$G$14</f>
        <v>23</v>
      </c>
      <c r="L25" s="21">
        <f>[21]Setembro!$G$15</f>
        <v>37</v>
      </c>
      <c r="M25" s="21">
        <f>[21]Setembro!$G$16</f>
        <v>28</v>
      </c>
      <c r="N25" s="21">
        <f>[21]Setembro!$G$17</f>
        <v>17</v>
      </c>
      <c r="O25" s="21">
        <f>[21]Setembro!$G$18</f>
        <v>20</v>
      </c>
      <c r="P25" s="21">
        <f>[21]Setembro!$G$19</f>
        <v>32</v>
      </c>
      <c r="Q25" s="21">
        <f>[21]Setembro!$G$20</f>
        <v>28</v>
      </c>
      <c r="R25" s="21">
        <f>[21]Setembro!$G$21</f>
        <v>32</v>
      </c>
      <c r="S25" s="21">
        <f>[21]Setembro!$G$22</f>
        <v>32</v>
      </c>
      <c r="T25" s="21">
        <f>[21]Setembro!$G$23</f>
        <v>55</v>
      </c>
      <c r="U25" s="21">
        <f>[21]Setembro!$G$24</f>
        <v>67</v>
      </c>
      <c r="V25" s="21">
        <f>[21]Setembro!$G$25</f>
        <v>29</v>
      </c>
      <c r="W25" s="21">
        <f>[21]Setembro!$G$26</f>
        <v>25</v>
      </c>
      <c r="X25" s="21">
        <f>[21]Setembro!$G$27</f>
        <v>31</v>
      </c>
      <c r="Y25" s="21">
        <f>[21]Setembro!$G$28</f>
        <v>51</v>
      </c>
      <c r="Z25" s="21">
        <f>[21]Setembro!$G$29</f>
        <v>59</v>
      </c>
      <c r="AA25" s="21">
        <f>[21]Setembro!$G$30</f>
        <v>53</v>
      </c>
      <c r="AB25" s="21">
        <f>[21]Setembro!$G$31</f>
        <v>77</v>
      </c>
      <c r="AC25" s="21">
        <f>[21]Setembro!$G$32</f>
        <v>49</v>
      </c>
      <c r="AD25" s="21">
        <f>[21]Setembro!$G$33</f>
        <v>43</v>
      </c>
      <c r="AE25" s="21">
        <f>[21]Setembro!$G$34</f>
        <v>40</v>
      </c>
      <c r="AF25" s="44">
        <f t="shared" si="5"/>
        <v>17</v>
      </c>
      <c r="AG25" s="42">
        <f t="shared" si="6"/>
        <v>39.166666666666664</v>
      </c>
    </row>
    <row r="26" spans="1:33" ht="17.100000000000001" customHeight="1" x14ac:dyDescent="0.2">
      <c r="A26" s="17" t="s">
        <v>16</v>
      </c>
      <c r="B26" s="21">
        <f>[22]Setembro!$G$5</f>
        <v>32</v>
      </c>
      <c r="C26" s="21">
        <f>[22]Setembro!$G$6</f>
        <v>43</v>
      </c>
      <c r="D26" s="21">
        <f>[22]Setembro!$G$7</f>
        <v>32</v>
      </c>
      <c r="E26" s="21">
        <f>[22]Setembro!$G$8</f>
        <v>35</v>
      </c>
      <c r="F26" s="21">
        <f>[22]Setembro!$G$9</f>
        <v>32</v>
      </c>
      <c r="G26" s="21">
        <f>[22]Setembro!$G$10</f>
        <v>35</v>
      </c>
      <c r="H26" s="21">
        <f>[22]Setembro!$G$11</f>
        <v>40</v>
      </c>
      <c r="I26" s="21">
        <f>[22]Setembro!$G$12</f>
        <v>41</v>
      </c>
      <c r="J26" s="21">
        <f>[22]Setembro!$G$13</f>
        <v>29</v>
      </c>
      <c r="K26" s="21">
        <f>[22]Setembro!$G$14</f>
        <v>29</v>
      </c>
      <c r="L26" s="21">
        <f>[22]Setembro!$G$15</f>
        <v>39</v>
      </c>
      <c r="M26" s="21">
        <f>[22]Setembro!$G$16</f>
        <v>52</v>
      </c>
      <c r="N26" s="21">
        <f>[22]Setembro!$G$17</f>
        <v>20</v>
      </c>
      <c r="O26" s="21">
        <f>[22]Setembro!$G$18</f>
        <v>40</v>
      </c>
      <c r="P26" s="21">
        <f>[22]Setembro!$G$19</f>
        <v>41</v>
      </c>
      <c r="Q26" s="21">
        <f>[22]Setembro!$G$20</f>
        <v>33</v>
      </c>
      <c r="R26" s="21">
        <f>[22]Setembro!$G$21</f>
        <v>34</v>
      </c>
      <c r="S26" s="21">
        <f>[22]Setembro!$G$22</f>
        <v>34</v>
      </c>
      <c r="T26" s="21">
        <f>[22]Setembro!$G$23</f>
        <v>38</v>
      </c>
      <c r="U26" s="21">
        <f>[22]Setembro!$G$24</f>
        <v>32</v>
      </c>
      <c r="V26" s="21">
        <f>[22]Setembro!$G$25</f>
        <v>24</v>
      </c>
      <c r="W26" s="21">
        <f>[22]Setembro!$G$26</f>
        <v>23</v>
      </c>
      <c r="X26" s="21">
        <f>[22]Setembro!$G$27</f>
        <v>29</v>
      </c>
      <c r="Y26" s="21">
        <f>[22]Setembro!$G$28</f>
        <v>29</v>
      </c>
      <c r="Z26" s="21">
        <f>[22]Setembro!$G$29</f>
        <v>47</v>
      </c>
      <c r="AA26" s="21">
        <f>[22]Setembro!$G$30</f>
        <v>42</v>
      </c>
      <c r="AB26" s="21">
        <f>[22]Setembro!$G$31</f>
        <v>63</v>
      </c>
      <c r="AC26" s="21">
        <f>[22]Setembro!$G$32</f>
        <v>43</v>
      </c>
      <c r="AD26" s="21">
        <f>[22]Setembro!$G$33</f>
        <v>42</v>
      </c>
      <c r="AE26" s="21">
        <f>[22]Setembro!$G$34</f>
        <v>29</v>
      </c>
      <c r="AF26" s="44">
        <f t="shared" si="5"/>
        <v>20</v>
      </c>
      <c r="AG26" s="42">
        <f t="shared" si="6"/>
        <v>36.06666666666667</v>
      </c>
    </row>
    <row r="27" spans="1:33" ht="17.100000000000001" customHeight="1" x14ac:dyDescent="0.2">
      <c r="A27" s="17" t="s">
        <v>17</v>
      </c>
      <c r="B27" s="21">
        <f>[23]Setembro!$G$5</f>
        <v>31</v>
      </c>
      <c r="C27" s="21">
        <f>[23]Setembro!$G$6</f>
        <v>33</v>
      </c>
      <c r="D27" s="21">
        <f>[23]Setembro!$G$7</f>
        <v>40</v>
      </c>
      <c r="E27" s="21">
        <f>[23]Setembro!$G$8</f>
        <v>44</v>
      </c>
      <c r="F27" s="21">
        <f>[23]Setembro!$G$9</f>
        <v>37</v>
      </c>
      <c r="G27" s="21">
        <f>[23]Setembro!$G$10</f>
        <v>29</v>
      </c>
      <c r="H27" s="21">
        <f>[23]Setembro!$G$11</f>
        <v>58</v>
      </c>
      <c r="I27" s="21">
        <f>[23]Setembro!$G$12</f>
        <v>33</v>
      </c>
      <c r="J27" s="21">
        <f>[23]Setembro!$G$13</f>
        <v>22</v>
      </c>
      <c r="K27" s="21">
        <f>[23]Setembro!$G$14</f>
        <v>21</v>
      </c>
      <c r="L27" s="21">
        <f>[23]Setembro!$G$15</f>
        <v>22</v>
      </c>
      <c r="M27" s="21">
        <f>[23]Setembro!$G$16</f>
        <v>19</v>
      </c>
      <c r="N27" s="21">
        <f>[23]Setembro!$G$17</f>
        <v>17</v>
      </c>
      <c r="O27" s="21">
        <f>[23]Setembro!$G$18</f>
        <v>16</v>
      </c>
      <c r="P27" s="21">
        <f>[23]Setembro!$G$19</f>
        <v>39</v>
      </c>
      <c r="Q27" s="21">
        <f>[23]Setembro!$G$20</f>
        <v>29</v>
      </c>
      <c r="R27" s="21">
        <f>[23]Setembro!$G$21</f>
        <v>29</v>
      </c>
      <c r="S27" s="21">
        <f>[23]Setembro!$G$22</f>
        <v>26</v>
      </c>
      <c r="T27" s="21">
        <f>[23]Setembro!$G$23</f>
        <v>52</v>
      </c>
      <c r="U27" s="21">
        <f>[23]Setembro!$G$24</f>
        <v>79</v>
      </c>
      <c r="V27" s="21">
        <f>[23]Setembro!$G$25</f>
        <v>29</v>
      </c>
      <c r="W27" s="21">
        <f>[23]Setembro!$G$26</f>
        <v>26</v>
      </c>
      <c r="X27" s="21">
        <f>[23]Setembro!$G$27</f>
        <v>30</v>
      </c>
      <c r="Y27" s="21">
        <f>[23]Setembro!$G$28</f>
        <v>53</v>
      </c>
      <c r="Z27" s="21">
        <f>[23]Setembro!$G$29</f>
        <v>52</v>
      </c>
      <c r="AA27" s="21">
        <f>[23]Setembro!$G$30</f>
        <v>42</v>
      </c>
      <c r="AB27" s="21">
        <f>[23]Setembro!$G$31</f>
        <v>89</v>
      </c>
      <c r="AC27" s="21">
        <f>[23]Setembro!$G$32</f>
        <v>46</v>
      </c>
      <c r="AD27" s="21">
        <f>[23]Setembro!$G$33</f>
        <v>39</v>
      </c>
      <c r="AE27" s="21">
        <f>[23]Setembro!$G$34</f>
        <v>36</v>
      </c>
      <c r="AF27" s="44">
        <f>MIN(B27:AE27)</f>
        <v>16</v>
      </c>
      <c r="AG27" s="42">
        <f>AVERAGE(B27:AE27)</f>
        <v>37.266666666666666</v>
      </c>
    </row>
    <row r="28" spans="1:33" ht="17.100000000000001" customHeight="1" x14ac:dyDescent="0.2">
      <c r="A28" s="17" t="s">
        <v>18</v>
      </c>
      <c r="B28" s="21">
        <f>[24]Setembro!$G$5</f>
        <v>66</v>
      </c>
      <c r="C28" s="21">
        <f>[24]Setembro!$G$6</f>
        <v>73</v>
      </c>
      <c r="D28" s="21">
        <f>[24]Setembro!$G$7</f>
        <v>78</v>
      </c>
      <c r="E28" s="21">
        <f>[24]Setembro!$G$8</f>
        <v>77</v>
      </c>
      <c r="F28" s="21">
        <f>[24]Setembro!$G$9</f>
        <v>69</v>
      </c>
      <c r="G28" s="21">
        <f>[24]Setembro!$G$10</f>
        <v>66</v>
      </c>
      <c r="H28" s="21">
        <f>[24]Setembro!$G$11</f>
        <v>75</v>
      </c>
      <c r="I28" s="21">
        <f>[24]Setembro!$G$12</f>
        <v>65</v>
      </c>
      <c r="J28" s="21">
        <f>[24]Setembro!$G$13</f>
        <v>53</v>
      </c>
      <c r="K28" s="21">
        <f>[24]Setembro!$G$14</f>
        <v>53</v>
      </c>
      <c r="L28" s="21">
        <f>[24]Setembro!$G$15</f>
        <v>62</v>
      </c>
      <c r="M28" s="21">
        <f>[24]Setembro!$G$16</f>
        <v>63</v>
      </c>
      <c r="N28" s="21">
        <f>[24]Setembro!$G$17</f>
        <v>53</v>
      </c>
      <c r="O28" s="21">
        <f>[24]Setembro!$G$18</f>
        <v>56</v>
      </c>
      <c r="P28" s="21">
        <f>[24]Setembro!$G$19</f>
        <v>65</v>
      </c>
      <c r="Q28" s="21">
        <f>[24]Setembro!$G$20</f>
        <v>72</v>
      </c>
      <c r="R28" s="21">
        <f>[24]Setembro!$G$21</f>
        <v>73</v>
      </c>
      <c r="S28" s="21">
        <f>[24]Setembro!$G$22</f>
        <v>74</v>
      </c>
      <c r="T28" s="21">
        <f>[24]Setembro!$G$23</f>
        <v>81</v>
      </c>
      <c r="U28" s="21">
        <f>[24]Setembro!$G$24</f>
        <v>90</v>
      </c>
      <c r="V28" s="21">
        <f>[24]Setembro!$G$25</f>
        <v>75</v>
      </c>
      <c r="W28" s="21">
        <f>[24]Setembro!$G$26</f>
        <v>58</v>
      </c>
      <c r="X28" s="21">
        <f>[24]Setembro!$G$27</f>
        <v>61</v>
      </c>
      <c r="Y28" s="21">
        <f>[24]Setembro!$G$28</f>
        <v>76</v>
      </c>
      <c r="Z28" s="21" t="str">
        <f>[24]Setembro!$G$29</f>
        <v>*</v>
      </c>
      <c r="AA28" s="21">
        <f>[24]Setembro!$G$30</f>
        <v>89</v>
      </c>
      <c r="AB28" s="21">
        <f>[24]Setembro!$G$31</f>
        <v>89</v>
      </c>
      <c r="AC28" s="21" t="str">
        <f>[24]Setembro!$G$32</f>
        <v>*</v>
      </c>
      <c r="AD28" s="21" t="str">
        <f>[24]Setembro!$G$33</f>
        <v>*</v>
      </c>
      <c r="AE28" s="21" t="str">
        <f>[24]Setembro!$G$34</f>
        <v>*</v>
      </c>
      <c r="AF28" s="44">
        <f t="shared" si="5"/>
        <v>53</v>
      </c>
      <c r="AG28" s="42">
        <f t="shared" si="6"/>
        <v>69.692307692307693</v>
      </c>
    </row>
    <row r="29" spans="1:33" ht="17.100000000000001" customHeight="1" x14ac:dyDescent="0.2">
      <c r="A29" s="17" t="s">
        <v>19</v>
      </c>
      <c r="B29" s="21">
        <f>[25]Setembro!$G$5</f>
        <v>41</v>
      </c>
      <c r="C29" s="21">
        <f>[25]Setembro!$G$6</f>
        <v>33</v>
      </c>
      <c r="D29" s="21">
        <f>[25]Setembro!$G$7</f>
        <v>38</v>
      </c>
      <c r="E29" s="21">
        <f>[25]Setembro!$G$8</f>
        <v>55</v>
      </c>
      <c r="F29" s="21">
        <f>[25]Setembro!$G$9</f>
        <v>38</v>
      </c>
      <c r="G29" s="21">
        <f>[25]Setembro!$G$10</f>
        <v>31</v>
      </c>
      <c r="H29" s="21">
        <f>[25]Setembro!$G$11</f>
        <v>48</v>
      </c>
      <c r="I29" s="21">
        <f>[25]Setembro!$G$12</f>
        <v>48</v>
      </c>
      <c r="J29" s="21">
        <f>[25]Setembro!$G$13</f>
        <v>25</v>
      </c>
      <c r="K29" s="21">
        <f>[25]Setembro!$G$14</f>
        <v>21</v>
      </c>
      <c r="L29" s="21">
        <f>[25]Setembro!$G$15</f>
        <v>40</v>
      </c>
      <c r="M29" s="21">
        <f>[25]Setembro!$G$16</f>
        <v>40</v>
      </c>
      <c r="N29" s="21">
        <f>[25]Setembro!$G$17</f>
        <v>23</v>
      </c>
      <c r="O29" s="21">
        <f>[25]Setembro!$G$18</f>
        <v>21</v>
      </c>
      <c r="P29" s="21">
        <f>[25]Setembro!$G$19</f>
        <v>54</v>
      </c>
      <c r="Q29" s="21">
        <f>[25]Setembro!$G$20</f>
        <v>34</v>
      </c>
      <c r="R29" s="21">
        <f>[25]Setembro!$G$21</f>
        <v>36</v>
      </c>
      <c r="S29" s="21">
        <f>[25]Setembro!$G$22</f>
        <v>37</v>
      </c>
      <c r="T29" s="21">
        <f>[25]Setembro!$G$23</f>
        <v>84</v>
      </c>
      <c r="U29" s="21">
        <f>[25]Setembro!$G$24</f>
        <v>53</v>
      </c>
      <c r="V29" s="21">
        <f>[25]Setembro!$G$25</f>
        <v>24</v>
      </c>
      <c r="W29" s="21">
        <f>[25]Setembro!$G$26</f>
        <v>29</v>
      </c>
      <c r="X29" s="21">
        <f>[25]Setembro!$G$27</f>
        <v>37</v>
      </c>
      <c r="Y29" s="21">
        <f>[25]Setembro!$G$28</f>
        <v>50</v>
      </c>
      <c r="Z29" s="21">
        <f>[25]Setembro!$G$29</f>
        <v>67</v>
      </c>
      <c r="AA29" s="21">
        <f>[25]Setembro!$G$30</f>
        <v>82</v>
      </c>
      <c r="AB29" s="21">
        <f>[25]Setembro!$G$31</f>
        <v>79</v>
      </c>
      <c r="AC29" s="21">
        <f>[25]Setembro!$G$32</f>
        <v>55</v>
      </c>
      <c r="AD29" s="21">
        <f>[25]Setembro!$G$33</f>
        <v>40</v>
      </c>
      <c r="AE29" s="21">
        <f>[25]Setembro!$G$34</f>
        <v>37</v>
      </c>
      <c r="AF29" s="44">
        <f t="shared" si="5"/>
        <v>21</v>
      </c>
      <c r="AG29" s="42">
        <f t="shared" si="6"/>
        <v>43.333333333333336</v>
      </c>
    </row>
    <row r="30" spans="1:33" ht="17.100000000000001" customHeight="1" x14ac:dyDescent="0.2">
      <c r="A30" s="17" t="s">
        <v>31</v>
      </c>
      <c r="B30" s="21">
        <f>[26]Setembro!$G$5</f>
        <v>34</v>
      </c>
      <c r="C30" s="21">
        <f>[26]Setembro!$G$6</f>
        <v>36</v>
      </c>
      <c r="D30" s="21">
        <f>[26]Setembro!$G$7</f>
        <v>28</v>
      </c>
      <c r="E30" s="21">
        <f>[26]Setembro!$G$8</f>
        <v>41</v>
      </c>
      <c r="F30" s="21">
        <f>[26]Setembro!$G$9</f>
        <v>37</v>
      </c>
      <c r="G30" s="21">
        <f>[26]Setembro!$G$10</f>
        <v>30</v>
      </c>
      <c r="H30" s="21">
        <f>[26]Setembro!$G$11</f>
        <v>47</v>
      </c>
      <c r="I30" s="21">
        <f>[26]Setembro!$G$12</f>
        <v>32</v>
      </c>
      <c r="J30" s="21">
        <f>[26]Setembro!$G$13</f>
        <v>21</v>
      </c>
      <c r="K30" s="21">
        <f>[26]Setembro!$G$14</f>
        <v>20</v>
      </c>
      <c r="L30" s="21">
        <f>[26]Setembro!$G$15</f>
        <v>25</v>
      </c>
      <c r="M30" s="21">
        <f>[26]Setembro!$G$16</f>
        <v>20</v>
      </c>
      <c r="N30" s="21">
        <f>[26]Setembro!$G$17</f>
        <v>15</v>
      </c>
      <c r="O30" s="21">
        <f>[26]Setembro!$G$18</f>
        <v>15</v>
      </c>
      <c r="P30" s="21">
        <f>[26]Setembro!$G$19</f>
        <v>30</v>
      </c>
      <c r="Q30" s="21">
        <f>[26]Setembro!$G$20</f>
        <v>37</v>
      </c>
      <c r="R30" s="21">
        <f>[26]Setembro!$G$21</f>
        <v>27</v>
      </c>
      <c r="S30" s="21">
        <f>[26]Setembro!$G$22</f>
        <v>26</v>
      </c>
      <c r="T30" s="21">
        <f>[26]Setembro!$G$23</f>
        <v>32</v>
      </c>
      <c r="U30" s="21">
        <f>[26]Setembro!$G$24</f>
        <v>70</v>
      </c>
      <c r="V30" s="21">
        <f>[26]Setembro!$G$25</f>
        <v>33</v>
      </c>
      <c r="W30" s="21">
        <f>[26]Setembro!$G$26</f>
        <v>25</v>
      </c>
      <c r="X30" s="21">
        <f>[26]Setembro!$G$27</f>
        <v>32</v>
      </c>
      <c r="Y30" s="21">
        <f>[26]Setembro!$G$28</f>
        <v>53</v>
      </c>
      <c r="Z30" s="21">
        <f>[26]Setembro!$G$29</f>
        <v>51</v>
      </c>
      <c r="AA30" s="21">
        <f>[26]Setembro!$G$30</f>
        <v>43</v>
      </c>
      <c r="AB30" s="21">
        <f>[26]Setembro!$G$31</f>
        <v>77</v>
      </c>
      <c r="AC30" s="21">
        <f>[26]Setembro!$G$32</f>
        <v>48</v>
      </c>
      <c r="AD30" s="21">
        <f>[26]Setembro!$G$33</f>
        <v>40</v>
      </c>
      <c r="AE30" s="21">
        <f>[26]Setembro!$G$34</f>
        <v>34</v>
      </c>
      <c r="AF30" s="44">
        <f t="shared" si="5"/>
        <v>15</v>
      </c>
      <c r="AG30" s="42">
        <f t="shared" si="6"/>
        <v>35.299999999999997</v>
      </c>
    </row>
    <row r="31" spans="1:33" ht="17.100000000000001" customHeight="1" x14ac:dyDescent="0.2">
      <c r="A31" s="17" t="s">
        <v>51</v>
      </c>
      <c r="B31" s="21">
        <f>[27]Setembro!$G$5</f>
        <v>35</v>
      </c>
      <c r="C31" s="21">
        <f>[27]Setembro!$G$6</f>
        <v>32</v>
      </c>
      <c r="D31" s="21">
        <f>[27]Setembro!$G$7</f>
        <v>32</v>
      </c>
      <c r="E31" s="21">
        <f>[27]Setembro!$G$8</f>
        <v>54</v>
      </c>
      <c r="F31" s="21">
        <f>[27]Setembro!$G$9</f>
        <v>28</v>
      </c>
      <c r="G31" s="21">
        <f>[27]Setembro!$G$10</f>
        <v>33</v>
      </c>
      <c r="H31" s="21">
        <f>[27]Setembro!$G$11</f>
        <v>31</v>
      </c>
      <c r="I31" s="21">
        <f>[27]Setembro!$G$12</f>
        <v>27</v>
      </c>
      <c r="J31" s="21">
        <f>[27]Setembro!$G$13</f>
        <v>17</v>
      </c>
      <c r="K31" s="21">
        <f>[27]Setembro!$G$14</f>
        <v>17</v>
      </c>
      <c r="L31" s="21">
        <f>[27]Setembro!$G$15</f>
        <v>22</v>
      </c>
      <c r="M31" s="21">
        <f>[27]Setembro!$G$16</f>
        <v>15</v>
      </c>
      <c r="N31" s="21">
        <f>[27]Setembro!$G$17</f>
        <v>14</v>
      </c>
      <c r="O31" s="21">
        <f>[27]Setembro!$G$18</f>
        <v>15</v>
      </c>
      <c r="P31" s="21">
        <f>[27]Setembro!$G$19</f>
        <v>38</v>
      </c>
      <c r="Q31" s="21">
        <f>[27]Setembro!$G$20</f>
        <v>39</v>
      </c>
      <c r="R31" s="21">
        <f>[27]Setembro!$G$21</f>
        <v>29</v>
      </c>
      <c r="S31" s="21">
        <f>[27]Setembro!$G$22</f>
        <v>26</v>
      </c>
      <c r="T31" s="21">
        <f>[27]Setembro!$G$23</f>
        <v>41</v>
      </c>
      <c r="U31" s="21">
        <f>[27]Setembro!$G$24</f>
        <v>51</v>
      </c>
      <c r="V31" s="21">
        <f>[27]Setembro!$G$25</f>
        <v>49</v>
      </c>
      <c r="W31" s="21">
        <f>[27]Setembro!$G$26</f>
        <v>33</v>
      </c>
      <c r="X31" s="21">
        <f>[27]Setembro!$G$27</f>
        <v>29</v>
      </c>
      <c r="Y31" s="21">
        <f>[27]Setembro!$G$28</f>
        <v>50</v>
      </c>
      <c r="Z31" s="21">
        <f>[27]Setembro!$G$29</f>
        <v>45</v>
      </c>
      <c r="AA31" s="21">
        <f>[27]Setembro!$G$30</f>
        <v>34</v>
      </c>
      <c r="AB31" s="21">
        <f>[27]Setembro!$G$31</f>
        <v>36</v>
      </c>
      <c r="AC31" s="21">
        <f>[27]Setembro!$G$32</f>
        <v>35</v>
      </c>
      <c r="AD31" s="21">
        <f>[27]Setembro!$G$33</f>
        <v>34</v>
      </c>
      <c r="AE31" s="21">
        <f>[27]Setembro!$G$34</f>
        <v>31</v>
      </c>
      <c r="AF31" s="44">
        <f>MIN(B31:AE31)</f>
        <v>14</v>
      </c>
      <c r="AG31" s="42">
        <f>AVERAGE(B31:AE31)</f>
        <v>32.4</v>
      </c>
    </row>
    <row r="32" spans="1:33" ht="17.100000000000001" customHeight="1" x14ac:dyDescent="0.2">
      <c r="A32" s="17" t="s">
        <v>20</v>
      </c>
      <c r="B32" s="21">
        <f>[28]Setembro!$G$5</f>
        <v>31</v>
      </c>
      <c r="C32" s="21">
        <f>[28]Setembro!$G$6</f>
        <v>24</v>
      </c>
      <c r="D32" s="21">
        <f>[28]Setembro!$G$7</f>
        <v>42</v>
      </c>
      <c r="E32" s="21">
        <f>[28]Setembro!$G$8</f>
        <v>31</v>
      </c>
      <c r="F32" s="21">
        <f>[28]Setembro!$G$9</f>
        <v>28</v>
      </c>
      <c r="G32" s="21">
        <f>[28]Setembro!$G$10</f>
        <v>28</v>
      </c>
      <c r="H32" s="21">
        <f>[28]Setembro!$G$11</f>
        <v>37</v>
      </c>
      <c r="I32" s="21">
        <f>[28]Setembro!$G$12</f>
        <v>22</v>
      </c>
      <c r="J32" s="21">
        <f>[28]Setembro!$G$13</f>
        <v>17</v>
      </c>
      <c r="K32" s="21">
        <f>[28]Setembro!$G$14</f>
        <v>15</v>
      </c>
      <c r="L32" s="21">
        <f>[28]Setembro!$G$15</f>
        <v>16</v>
      </c>
      <c r="M32" s="21">
        <f>[28]Setembro!$G$16</f>
        <v>13</v>
      </c>
      <c r="N32" s="21">
        <f>[28]Setembro!$G$17</f>
        <v>13</v>
      </c>
      <c r="O32" s="21">
        <f>[28]Setembro!$G$18</f>
        <v>14</v>
      </c>
      <c r="P32" s="21">
        <f>[28]Setembro!$G$19</f>
        <v>27</v>
      </c>
      <c r="Q32" s="21">
        <f>[28]Setembro!$G$20</f>
        <v>32</v>
      </c>
      <c r="R32" s="21">
        <f>[28]Setembro!$G$21</f>
        <v>22</v>
      </c>
      <c r="S32" s="21">
        <f>[28]Setembro!$G$22</f>
        <v>20</v>
      </c>
      <c r="T32" s="21">
        <f>[28]Setembro!$G$23</f>
        <v>29</v>
      </c>
      <c r="U32" s="21">
        <f>[28]Setembro!$G$24</f>
        <v>80</v>
      </c>
      <c r="V32" s="21">
        <f>[28]Setembro!$G$25</f>
        <v>25</v>
      </c>
      <c r="W32" s="21">
        <f>[28]Setembro!$G$26</f>
        <v>26</v>
      </c>
      <c r="X32" s="21">
        <f>[28]Setembro!$G$27</f>
        <v>25</v>
      </c>
      <c r="Y32" s="21">
        <f>[28]Setembro!$G$28</f>
        <v>31</v>
      </c>
      <c r="Z32" s="21">
        <f>[28]Setembro!$G$29</f>
        <v>55</v>
      </c>
      <c r="AA32" s="21">
        <f>[28]Setembro!$G$30</f>
        <v>37</v>
      </c>
      <c r="AB32" s="21">
        <f>[28]Setembro!$G$31</f>
        <v>78</v>
      </c>
      <c r="AC32" s="21">
        <f>[28]Setembro!$G$32</f>
        <v>56</v>
      </c>
      <c r="AD32" s="21">
        <f>[28]Setembro!$G$33</f>
        <v>28</v>
      </c>
      <c r="AE32" s="21">
        <f>[28]Setembro!$G$34</f>
        <v>50</v>
      </c>
      <c r="AF32" s="44">
        <f>MIN(B32:AE32)</f>
        <v>13</v>
      </c>
      <c r="AG32" s="42">
        <f>AVERAGE(B32:AE32)</f>
        <v>31.733333333333334</v>
      </c>
    </row>
    <row r="33" spans="1:35" s="5" customFormat="1" ht="17.100000000000001" customHeight="1" x14ac:dyDescent="0.2">
      <c r="A33" s="34" t="s">
        <v>35</v>
      </c>
      <c r="B33" s="33">
        <f t="shared" ref="B33:AF33" si="7">MIN(B5:B32)</f>
        <v>26</v>
      </c>
      <c r="C33" s="33">
        <f t="shared" si="7"/>
        <v>22</v>
      </c>
      <c r="D33" s="33">
        <f t="shared" si="7"/>
        <v>25</v>
      </c>
      <c r="E33" s="33">
        <f t="shared" si="7"/>
        <v>31</v>
      </c>
      <c r="F33" s="33">
        <f t="shared" si="7"/>
        <v>25</v>
      </c>
      <c r="G33" s="33">
        <f t="shared" si="7"/>
        <v>24</v>
      </c>
      <c r="H33" s="33">
        <f t="shared" si="7"/>
        <v>22</v>
      </c>
      <c r="I33" s="33">
        <f t="shared" si="7"/>
        <v>18</v>
      </c>
      <c r="J33" s="33">
        <f t="shared" si="7"/>
        <v>15</v>
      </c>
      <c r="K33" s="33">
        <f t="shared" si="7"/>
        <v>15</v>
      </c>
      <c r="L33" s="33">
        <f t="shared" si="7"/>
        <v>15</v>
      </c>
      <c r="M33" s="33">
        <f t="shared" si="7"/>
        <v>10</v>
      </c>
      <c r="N33" s="33">
        <f t="shared" si="7"/>
        <v>11</v>
      </c>
      <c r="O33" s="33">
        <f t="shared" si="7"/>
        <v>12</v>
      </c>
      <c r="P33" s="33">
        <f t="shared" si="7"/>
        <v>19</v>
      </c>
      <c r="Q33" s="33">
        <f t="shared" si="7"/>
        <v>25</v>
      </c>
      <c r="R33" s="33">
        <f t="shared" si="7"/>
        <v>16</v>
      </c>
      <c r="S33" s="33">
        <f t="shared" si="7"/>
        <v>16</v>
      </c>
      <c r="T33" s="33">
        <f t="shared" si="7"/>
        <v>23</v>
      </c>
      <c r="U33" s="33">
        <f t="shared" si="7"/>
        <v>32</v>
      </c>
      <c r="V33" s="33">
        <f t="shared" si="7"/>
        <v>24</v>
      </c>
      <c r="W33" s="33">
        <f t="shared" si="7"/>
        <v>21</v>
      </c>
      <c r="X33" s="33">
        <f t="shared" si="7"/>
        <v>23</v>
      </c>
      <c r="Y33" s="33">
        <f t="shared" si="7"/>
        <v>29</v>
      </c>
      <c r="Z33" s="33">
        <f t="shared" si="7"/>
        <v>44</v>
      </c>
      <c r="AA33" s="33">
        <f t="shared" si="7"/>
        <v>30</v>
      </c>
      <c r="AB33" s="33">
        <f t="shared" si="7"/>
        <v>34</v>
      </c>
      <c r="AC33" s="33">
        <f t="shared" si="7"/>
        <v>30</v>
      </c>
      <c r="AD33" s="33">
        <f t="shared" si="7"/>
        <v>24</v>
      </c>
      <c r="AE33" s="33">
        <f t="shared" si="7"/>
        <v>27</v>
      </c>
      <c r="AF33" s="44">
        <f t="shared" si="7"/>
        <v>10</v>
      </c>
      <c r="AG33" s="41">
        <f>AVERAGE(AG5:AG32)</f>
        <v>36.755270655270657</v>
      </c>
    </row>
    <row r="35" spans="1:35" x14ac:dyDescent="0.2">
      <c r="A35" s="82"/>
      <c r="B35" s="82"/>
      <c r="C35" s="83"/>
      <c r="D35" s="83" t="s">
        <v>138</v>
      </c>
      <c r="E35" s="83"/>
      <c r="F35" s="83"/>
      <c r="G35" s="83"/>
      <c r="M35" s="2" t="s">
        <v>52</v>
      </c>
      <c r="V35" s="2" t="s">
        <v>135</v>
      </c>
      <c r="AD35" s="9"/>
      <c r="AF35" s="2"/>
      <c r="AG35" s="9"/>
      <c r="AH35" s="2"/>
    </row>
    <row r="36" spans="1:35" x14ac:dyDescent="0.2">
      <c r="J36" s="20"/>
      <c r="K36" s="20"/>
      <c r="L36" s="20"/>
      <c r="M36" s="20" t="s">
        <v>53</v>
      </c>
      <c r="N36" s="20"/>
      <c r="O36" s="20"/>
      <c r="P36" s="20"/>
      <c r="V36" s="20" t="s">
        <v>136</v>
      </c>
      <c r="W36" s="20"/>
      <c r="AD36" s="9"/>
      <c r="AE36" s="1"/>
      <c r="AF36"/>
      <c r="AG36" s="2"/>
      <c r="AH36" s="2"/>
      <c r="AI36" s="2"/>
    </row>
    <row r="37" spans="1:35" x14ac:dyDescent="0.2">
      <c r="Q37" s="31"/>
      <c r="R37" s="31"/>
      <c r="S37" s="31"/>
      <c r="AF37" s="9"/>
      <c r="AH37" s="15"/>
    </row>
  </sheetData>
  <mergeCells count="33">
    <mergeCell ref="X3:X4"/>
    <mergeCell ref="Z3:Z4"/>
    <mergeCell ref="AE3:AE4"/>
    <mergeCell ref="AA3:AA4"/>
    <mergeCell ref="AB3:AB4"/>
    <mergeCell ref="AC3:AC4"/>
    <mergeCell ref="AD3:AD4"/>
    <mergeCell ref="S3:S4"/>
    <mergeCell ref="T3:T4"/>
    <mergeCell ref="U3:U4"/>
    <mergeCell ref="V3:V4"/>
    <mergeCell ref="W3:W4"/>
    <mergeCell ref="N3:N4"/>
    <mergeCell ref="O3:O4"/>
    <mergeCell ref="P3:P4"/>
    <mergeCell ref="Q3:Q4"/>
    <mergeCell ref="R3:R4"/>
    <mergeCell ref="M3:M4"/>
    <mergeCell ref="A1:AF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0"/>
  <sheetViews>
    <sheetView zoomScale="90" zoomScaleNormal="90" workbookViewId="0">
      <selection activeCell="AE41" sqref="AE41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1" width="5.42578125" style="3" bestFit="1" customWidth="1"/>
    <col min="32" max="32" width="7.42578125" style="9" bestFit="1" customWidth="1"/>
  </cols>
  <sheetData>
    <row r="1" spans="1:32" ht="20.100000000000001" customHeight="1" x14ac:dyDescent="0.2">
      <c r="A1" s="89" t="s">
        <v>28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</row>
    <row r="2" spans="1:32" s="4" customFormat="1" ht="20.100000000000001" customHeight="1" x14ac:dyDescent="0.2">
      <c r="A2" s="90" t="s">
        <v>21</v>
      </c>
      <c r="B2" s="88" t="s">
        <v>137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</row>
    <row r="3" spans="1:32" s="5" customFormat="1" ht="20.100000000000001" customHeight="1" x14ac:dyDescent="0.2">
      <c r="A3" s="90"/>
      <c r="B3" s="91">
        <v>1</v>
      </c>
      <c r="C3" s="91">
        <f>SUM(B3+1)</f>
        <v>2</v>
      </c>
      <c r="D3" s="91">
        <f t="shared" ref="D3:AD3" si="0">SUM(C3+1)</f>
        <v>3</v>
      </c>
      <c r="E3" s="91">
        <f t="shared" si="0"/>
        <v>4</v>
      </c>
      <c r="F3" s="91">
        <f t="shared" si="0"/>
        <v>5</v>
      </c>
      <c r="G3" s="91">
        <f t="shared" si="0"/>
        <v>6</v>
      </c>
      <c r="H3" s="91">
        <f t="shared" si="0"/>
        <v>7</v>
      </c>
      <c r="I3" s="91">
        <f t="shared" si="0"/>
        <v>8</v>
      </c>
      <c r="J3" s="91">
        <f t="shared" si="0"/>
        <v>9</v>
      </c>
      <c r="K3" s="91">
        <f t="shared" si="0"/>
        <v>10</v>
      </c>
      <c r="L3" s="91">
        <f t="shared" si="0"/>
        <v>11</v>
      </c>
      <c r="M3" s="91">
        <f t="shared" si="0"/>
        <v>12</v>
      </c>
      <c r="N3" s="91">
        <f t="shared" si="0"/>
        <v>13</v>
      </c>
      <c r="O3" s="91">
        <f t="shared" si="0"/>
        <v>14</v>
      </c>
      <c r="P3" s="91">
        <f t="shared" si="0"/>
        <v>15</v>
      </c>
      <c r="Q3" s="91">
        <f t="shared" si="0"/>
        <v>16</v>
      </c>
      <c r="R3" s="91">
        <f t="shared" si="0"/>
        <v>17</v>
      </c>
      <c r="S3" s="91">
        <f t="shared" si="0"/>
        <v>18</v>
      </c>
      <c r="T3" s="91">
        <f t="shared" si="0"/>
        <v>19</v>
      </c>
      <c r="U3" s="91">
        <f t="shared" si="0"/>
        <v>20</v>
      </c>
      <c r="V3" s="91">
        <f t="shared" si="0"/>
        <v>21</v>
      </c>
      <c r="W3" s="91">
        <f t="shared" si="0"/>
        <v>22</v>
      </c>
      <c r="X3" s="91">
        <f t="shared" si="0"/>
        <v>23</v>
      </c>
      <c r="Y3" s="91">
        <f t="shared" si="0"/>
        <v>24</v>
      </c>
      <c r="Z3" s="91">
        <f t="shared" si="0"/>
        <v>25</v>
      </c>
      <c r="AA3" s="91">
        <f t="shared" si="0"/>
        <v>26</v>
      </c>
      <c r="AB3" s="91">
        <f t="shared" si="0"/>
        <v>27</v>
      </c>
      <c r="AC3" s="91">
        <f t="shared" si="0"/>
        <v>28</v>
      </c>
      <c r="AD3" s="91">
        <f t="shared" si="0"/>
        <v>29</v>
      </c>
      <c r="AE3" s="91">
        <v>30</v>
      </c>
      <c r="AF3" s="37" t="s">
        <v>41</v>
      </c>
    </row>
    <row r="4" spans="1:32" s="5" customFormat="1" ht="20.100000000000001" customHeight="1" x14ac:dyDescent="0.2">
      <c r="A4" s="90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37" t="s">
        <v>39</v>
      </c>
    </row>
    <row r="5" spans="1:32" s="5" customFormat="1" ht="20.100000000000001" customHeight="1" x14ac:dyDescent="0.2">
      <c r="A5" s="17" t="s">
        <v>47</v>
      </c>
      <c r="B5" s="18">
        <f>[1]Setembro!$H$5</f>
        <v>15.840000000000002</v>
      </c>
      <c r="C5" s="18">
        <f>[1]Setembro!$H$6</f>
        <v>14.04</v>
      </c>
      <c r="D5" s="18">
        <f>[1]Setembro!$H$7</f>
        <v>15.120000000000001</v>
      </c>
      <c r="E5" s="18">
        <f>[1]Setembro!$H$8</f>
        <v>16.2</v>
      </c>
      <c r="F5" s="18">
        <f>[1]Setembro!$H$9</f>
        <v>13.68</v>
      </c>
      <c r="G5" s="18">
        <f>[1]Setembro!$H$10</f>
        <v>16.559999999999999</v>
      </c>
      <c r="H5" s="18">
        <f>[1]Setembro!$H$11</f>
        <v>15.120000000000001</v>
      </c>
      <c r="I5" s="18">
        <f>[1]Setembro!$H$12</f>
        <v>10.08</v>
      </c>
      <c r="J5" s="18">
        <f>[1]Setembro!$H$13</f>
        <v>17.64</v>
      </c>
      <c r="K5" s="18">
        <f>[1]Setembro!$H$14</f>
        <v>14.76</v>
      </c>
      <c r="L5" s="18">
        <f>[1]Setembro!$H$15</f>
        <v>9</v>
      </c>
      <c r="M5" s="18">
        <f>[1]Setembro!$H$16</f>
        <v>11.520000000000001</v>
      </c>
      <c r="N5" s="18">
        <f>[1]Setembro!$H$17</f>
        <v>16.920000000000002</v>
      </c>
      <c r="O5" s="18">
        <f>[1]Setembro!$H$18</f>
        <v>11.16</v>
      </c>
      <c r="P5" s="18">
        <f>[1]Setembro!$H$19</f>
        <v>15.48</v>
      </c>
      <c r="Q5" s="18">
        <f>[1]Setembro!$H$20</f>
        <v>10.8</v>
      </c>
      <c r="R5" s="18">
        <f>[1]Setembro!$H$21</f>
        <v>6.48</v>
      </c>
      <c r="S5" s="18">
        <f>[1]Setembro!$H$22</f>
        <v>13.32</v>
      </c>
      <c r="T5" s="18">
        <f>[1]Setembro!$H$23</f>
        <v>22.68</v>
      </c>
      <c r="U5" s="18">
        <f>[1]Setembro!$H$24</f>
        <v>8.2799999999999994</v>
      </c>
      <c r="V5" s="18">
        <f>[1]Setembro!$H$25</f>
        <v>12.24</v>
      </c>
      <c r="W5" s="18">
        <f>[1]Setembro!$H$26</f>
        <v>12.24</v>
      </c>
      <c r="X5" s="18">
        <f>[1]Setembro!$H$27</f>
        <v>6.12</v>
      </c>
      <c r="Y5" s="18">
        <f>[1]Setembro!$H$28</f>
        <v>15.120000000000001</v>
      </c>
      <c r="Z5" s="18">
        <f>[1]Setembro!$H$29</f>
        <v>17.28</v>
      </c>
      <c r="AA5" s="18">
        <f>[1]Setembro!$H$30</f>
        <v>16.559999999999999</v>
      </c>
      <c r="AB5" s="18">
        <f>[1]Setembro!$H$31</f>
        <v>14.4</v>
      </c>
      <c r="AC5" s="18">
        <f>[1]Setembro!$H$32</f>
        <v>10.8</v>
      </c>
      <c r="AD5" s="18">
        <f>[1]Setembro!$H$33</f>
        <v>10.44</v>
      </c>
      <c r="AE5" s="18">
        <f>[1]Setembro!$H$34</f>
        <v>11.16</v>
      </c>
      <c r="AF5" s="38">
        <f t="shared" ref="AF5:AF14" si="1">MAX(B5:AE5)</f>
        <v>22.68</v>
      </c>
    </row>
    <row r="6" spans="1:32" ht="17.100000000000001" customHeight="1" x14ac:dyDescent="0.2">
      <c r="A6" s="17" t="s">
        <v>0</v>
      </c>
      <c r="B6" s="19">
        <f>[2]Setembro!$H$5</f>
        <v>18.36</v>
      </c>
      <c r="C6" s="19">
        <f>[2]Setembro!$H$6</f>
        <v>27.36</v>
      </c>
      <c r="D6" s="19">
        <f>[2]Setembro!$H$7</f>
        <v>23.040000000000003</v>
      </c>
      <c r="E6" s="19">
        <f>[2]Setembro!$H$8</f>
        <v>27</v>
      </c>
      <c r="F6" s="19">
        <f>[2]Setembro!$H$9</f>
        <v>27</v>
      </c>
      <c r="G6" s="19">
        <f>[2]Setembro!$H$10</f>
        <v>19.8</v>
      </c>
      <c r="H6" s="19">
        <f>[2]Setembro!$H$11</f>
        <v>27.720000000000002</v>
      </c>
      <c r="I6" s="19">
        <f>[2]Setembro!$H$12</f>
        <v>18.36</v>
      </c>
      <c r="J6" s="19">
        <f>[2]Setembro!$H$13</f>
        <v>21.96</v>
      </c>
      <c r="K6" s="19">
        <f>[2]Setembro!$H$14</f>
        <v>29.52</v>
      </c>
      <c r="L6" s="19">
        <f>[2]Setembro!$H$15</f>
        <v>12.6</v>
      </c>
      <c r="M6" s="19">
        <f>[2]Setembro!$H$16</f>
        <v>11.16</v>
      </c>
      <c r="N6" s="19">
        <f>[2]Setembro!$H$17</f>
        <v>18.720000000000002</v>
      </c>
      <c r="O6" s="19">
        <f>[2]Setembro!$H$18</f>
        <v>18</v>
      </c>
      <c r="P6" s="19">
        <f>[2]Setembro!$H$19</f>
        <v>21.6</v>
      </c>
      <c r="Q6" s="19">
        <f>[2]Setembro!$H$20</f>
        <v>10.8</v>
      </c>
      <c r="R6" s="19">
        <f>[2]Setembro!$H$21</f>
        <v>11.520000000000001</v>
      </c>
      <c r="S6" s="19">
        <f>[2]Setembro!$H$22</f>
        <v>22.68</v>
      </c>
      <c r="T6" s="19">
        <f>[2]Setembro!$H$23</f>
        <v>24.12</v>
      </c>
      <c r="U6" s="19">
        <f>[2]Setembro!$H$24</f>
        <v>13.68</v>
      </c>
      <c r="V6" s="19">
        <f>[2]Setembro!$H$25</f>
        <v>15.840000000000002</v>
      </c>
      <c r="W6" s="19">
        <f>[2]Setembro!$H$26</f>
        <v>18.720000000000002</v>
      </c>
      <c r="X6" s="19">
        <f>[2]Setembro!$H$27</f>
        <v>19.079999999999998</v>
      </c>
      <c r="Y6" s="19">
        <f>[2]Setembro!$H$28</f>
        <v>28.8</v>
      </c>
      <c r="Z6" s="19">
        <f>[2]Setembro!$H$29</f>
        <v>22.68</v>
      </c>
      <c r="AA6" s="19">
        <f>[2]Setembro!$H$30</f>
        <v>27</v>
      </c>
      <c r="AB6" s="19">
        <f>[2]Setembro!$H$31</f>
        <v>19.079999999999998</v>
      </c>
      <c r="AC6" s="19">
        <f>[2]Setembro!$H$32</f>
        <v>20.16</v>
      </c>
      <c r="AD6" s="19">
        <f>[2]Setembro!$H$33</f>
        <v>23.759999999999998</v>
      </c>
      <c r="AE6" s="19">
        <f>[2]Setembro!$H$34</f>
        <v>27.36</v>
      </c>
      <c r="AF6" s="39">
        <f t="shared" si="1"/>
        <v>29.52</v>
      </c>
    </row>
    <row r="7" spans="1:32" ht="17.100000000000001" customHeight="1" x14ac:dyDescent="0.2">
      <c r="A7" s="17" t="s">
        <v>1</v>
      </c>
      <c r="B7" s="19">
        <f>[3]Setembro!$H$5</f>
        <v>12.24</v>
      </c>
      <c r="C7" s="19">
        <f>[3]Setembro!$H$6</f>
        <v>18.36</v>
      </c>
      <c r="D7" s="19">
        <f>[3]Setembro!$H$7</f>
        <v>9.3600000000000012</v>
      </c>
      <c r="E7" s="19">
        <f>[3]Setembro!$H$8</f>
        <v>22.68</v>
      </c>
      <c r="F7" s="19">
        <f>[3]Setembro!$H$9</f>
        <v>10.8</v>
      </c>
      <c r="G7" s="19">
        <f>[3]Setembro!$H$10</f>
        <v>13.68</v>
      </c>
      <c r="H7" s="19">
        <f>[3]Setembro!$H$11</f>
        <v>13.32</v>
      </c>
      <c r="I7" s="19">
        <f>[3]Setembro!$H$12</f>
        <v>10.8</v>
      </c>
      <c r="J7" s="19">
        <f>[3]Setembro!$H$13</f>
        <v>18.720000000000002</v>
      </c>
      <c r="K7" s="19">
        <f>[3]Setembro!$H$14</f>
        <v>17.64</v>
      </c>
      <c r="L7" s="19">
        <f>[3]Setembro!$H$15</f>
        <v>9</v>
      </c>
      <c r="M7" s="19">
        <f>[3]Setembro!$H$16</f>
        <v>9</v>
      </c>
      <c r="N7" s="19">
        <f>[3]Setembro!$H$17</f>
        <v>10.44</v>
      </c>
      <c r="O7" s="19">
        <f>[3]Setembro!$H$18</f>
        <v>13.32</v>
      </c>
      <c r="P7" s="19">
        <f>[3]Setembro!$H$19</f>
        <v>7.9200000000000008</v>
      </c>
      <c r="Q7" s="19" t="str">
        <f>[3]Setembro!$H$20</f>
        <v>*</v>
      </c>
      <c r="R7" s="19" t="str">
        <f>[3]Setembro!$H$21</f>
        <v>*</v>
      </c>
      <c r="S7" s="19" t="str">
        <f>[3]Setembro!$H$22</f>
        <v>*</v>
      </c>
      <c r="T7" s="19" t="str">
        <f>[3]Setembro!$H$23</f>
        <v>*</v>
      </c>
      <c r="U7" s="19" t="str">
        <f>[3]Setembro!$H$24</f>
        <v>*</v>
      </c>
      <c r="V7" s="19" t="str">
        <f>[3]Setembro!$H$25</f>
        <v>*</v>
      </c>
      <c r="W7" s="19" t="str">
        <f>[3]Setembro!$H$26</f>
        <v>*</v>
      </c>
      <c r="X7" s="19" t="str">
        <f>[3]Setembro!$H$27</f>
        <v>*</v>
      </c>
      <c r="Y7" s="19" t="str">
        <f>[3]Setembro!$H$28</f>
        <v>*</v>
      </c>
      <c r="Z7" s="19" t="str">
        <f>[3]Setembro!$H$29</f>
        <v>*</v>
      </c>
      <c r="AA7" s="19" t="str">
        <f>[3]Setembro!$H$30</f>
        <v>*</v>
      </c>
      <c r="AB7" s="19" t="str">
        <f>[3]Setembro!$H$31</f>
        <v>*</v>
      </c>
      <c r="AC7" s="19" t="str">
        <f>[3]Setembro!$H$32</f>
        <v>*</v>
      </c>
      <c r="AD7" s="19" t="str">
        <f>[3]Setembro!$H$33</f>
        <v>*</v>
      </c>
      <c r="AE7" s="19" t="str">
        <f>[3]Setembro!$H$34</f>
        <v>*</v>
      </c>
      <c r="AF7" s="39">
        <f t="shared" si="1"/>
        <v>22.68</v>
      </c>
    </row>
    <row r="8" spans="1:32" ht="17.100000000000001" customHeight="1" x14ac:dyDescent="0.2">
      <c r="A8" s="17" t="s">
        <v>55</v>
      </c>
      <c r="B8" s="19">
        <f>[4]Setembro!$H$5</f>
        <v>27.36</v>
      </c>
      <c r="C8" s="19">
        <f>[4]Setembro!$H$6</f>
        <v>21.96</v>
      </c>
      <c r="D8" s="19">
        <f>[4]Setembro!$H$7</f>
        <v>25.92</v>
      </c>
      <c r="E8" s="19">
        <f>[4]Setembro!$H$8</f>
        <v>34.92</v>
      </c>
      <c r="F8" s="19">
        <f>[4]Setembro!$H$9</f>
        <v>30.240000000000002</v>
      </c>
      <c r="G8" s="19">
        <f>[4]Setembro!$H$10</f>
        <v>26.64</v>
      </c>
      <c r="H8" s="19">
        <f>[4]Setembro!$H$11</f>
        <v>29.16</v>
      </c>
      <c r="I8" s="19">
        <f>[4]Setembro!$H$12</f>
        <v>19.079999999999998</v>
      </c>
      <c r="J8" s="19">
        <f>[4]Setembro!$H$13</f>
        <v>22.32</v>
      </c>
      <c r="K8" s="19">
        <f>[4]Setembro!$H$14</f>
        <v>18.36</v>
      </c>
      <c r="L8" s="19">
        <f>[4]Setembro!$H$15</f>
        <v>19.079999999999998</v>
      </c>
      <c r="M8" s="19">
        <f>[4]Setembro!$H$16</f>
        <v>19.440000000000001</v>
      </c>
      <c r="N8" s="19">
        <f>[4]Setembro!$H$17</f>
        <v>26.64</v>
      </c>
      <c r="O8" s="19">
        <f>[4]Setembro!$H$18</f>
        <v>20.52</v>
      </c>
      <c r="P8" s="19">
        <f>[4]Setembro!$H$19</f>
        <v>33.480000000000004</v>
      </c>
      <c r="Q8" s="19">
        <f>[4]Setembro!$H$20</f>
        <v>18.36</v>
      </c>
      <c r="R8" s="19">
        <f>[4]Setembro!$H$21</f>
        <v>19.440000000000001</v>
      </c>
      <c r="S8" s="19">
        <f>[4]Setembro!$H$22</f>
        <v>22.32</v>
      </c>
      <c r="T8" s="19">
        <f>[4]Setembro!$H$23</f>
        <v>27</v>
      </c>
      <c r="U8" s="19">
        <f>[4]Setembro!$H$24</f>
        <v>20.16</v>
      </c>
      <c r="V8" s="19">
        <f>[4]Setembro!$H$25</f>
        <v>17.28</v>
      </c>
      <c r="W8" s="19">
        <f>[4]Setembro!$H$26</f>
        <v>24.840000000000003</v>
      </c>
      <c r="X8" s="19">
        <f>[4]Setembro!$H$27</f>
        <v>23.400000000000002</v>
      </c>
      <c r="Y8" s="19">
        <f>[4]Setembro!$H$28</f>
        <v>44.28</v>
      </c>
      <c r="Z8" s="19">
        <f>[4]Setembro!$H$29</f>
        <v>23.400000000000002</v>
      </c>
      <c r="AA8" s="19">
        <f>[4]Setembro!$H$30</f>
        <v>46.800000000000004</v>
      </c>
      <c r="AB8" s="19">
        <f>[4]Setembro!$H$31</f>
        <v>24.12</v>
      </c>
      <c r="AC8" s="19">
        <f>[4]Setembro!$H$32</f>
        <v>23.040000000000003</v>
      </c>
      <c r="AD8" s="19">
        <f>[4]Setembro!$H$33</f>
        <v>17.28</v>
      </c>
      <c r="AE8" s="19">
        <f>[4]Setembro!$H$34</f>
        <v>32.76</v>
      </c>
      <c r="AF8" s="39">
        <f t="shared" ref="AF8" si="2">MAX(B8:AE8)</f>
        <v>46.800000000000004</v>
      </c>
    </row>
    <row r="9" spans="1:32" ht="17.100000000000001" customHeight="1" x14ac:dyDescent="0.2">
      <c r="A9" s="17" t="s">
        <v>48</v>
      </c>
      <c r="B9" s="19">
        <f>[5]Setembro!$H$5</f>
        <v>10.44</v>
      </c>
      <c r="C9" s="19">
        <f>[5]Setembro!$H$6</f>
        <v>25.56</v>
      </c>
      <c r="D9" s="19">
        <f>[5]Setembro!$H$7</f>
        <v>10.8</v>
      </c>
      <c r="E9" s="19">
        <f>[5]Setembro!$H$8</f>
        <v>13.32</v>
      </c>
      <c r="F9" s="19">
        <f>[5]Setembro!$H$9</f>
        <v>14.04</v>
      </c>
      <c r="G9" s="19">
        <f>[5]Setembro!$H$10</f>
        <v>12.6</v>
      </c>
      <c r="H9" s="19">
        <f>[5]Setembro!$H$11</f>
        <v>14.76</v>
      </c>
      <c r="I9" s="19">
        <f>[5]Setembro!$H$12</f>
        <v>10.08</v>
      </c>
      <c r="J9" s="19">
        <f>[5]Setembro!$H$13</f>
        <v>20.16</v>
      </c>
      <c r="K9" s="19">
        <f>[5]Setembro!$H$14</f>
        <v>21.6</v>
      </c>
      <c r="L9" s="19">
        <f>[5]Setembro!$H$15</f>
        <v>12.96</v>
      </c>
      <c r="M9" s="19">
        <f>[5]Setembro!$H$16</f>
        <v>10.08</v>
      </c>
      <c r="N9" s="19">
        <f>[5]Setembro!$H$17</f>
        <v>12.96</v>
      </c>
      <c r="O9" s="19">
        <f>[5]Setembro!$H$18</f>
        <v>9.3600000000000012</v>
      </c>
      <c r="P9" s="19">
        <f>[5]Setembro!$H$19</f>
        <v>20.88</v>
      </c>
      <c r="Q9" s="19">
        <f>[5]Setembro!$H$20</f>
        <v>8.2799999999999994</v>
      </c>
      <c r="R9" s="19">
        <f>[5]Setembro!$H$21</f>
        <v>10.44</v>
      </c>
      <c r="S9" s="19">
        <f>[5]Setembro!$H$22</f>
        <v>16.2</v>
      </c>
      <c r="T9" s="19">
        <f>[5]Setembro!$H$23</f>
        <v>25.56</v>
      </c>
      <c r="U9" s="19">
        <f>[5]Setembro!$H$24</f>
        <v>15.840000000000002</v>
      </c>
      <c r="V9" s="19">
        <f>[5]Setembro!$H$25</f>
        <v>14.76</v>
      </c>
      <c r="W9" s="19">
        <f>[5]Setembro!$H$26</f>
        <v>9.3600000000000012</v>
      </c>
      <c r="X9" s="19">
        <f>[5]Setembro!$H$27</f>
        <v>12.6</v>
      </c>
      <c r="Y9" s="19">
        <f>[5]Setembro!$H$28</f>
        <v>17.64</v>
      </c>
      <c r="Z9" s="19">
        <f>[5]Setembro!$H$29</f>
        <v>15.48</v>
      </c>
      <c r="AA9" s="19">
        <f>[5]Setembro!$H$30</f>
        <v>19.8</v>
      </c>
      <c r="AB9" s="19">
        <f>[5]Setembro!$H$31</f>
        <v>13.32</v>
      </c>
      <c r="AC9" s="19">
        <f>[5]Setembro!$H$32</f>
        <v>15.120000000000001</v>
      </c>
      <c r="AD9" s="19">
        <f>[5]Setembro!$H$33</f>
        <v>19.8</v>
      </c>
      <c r="AE9" s="19">
        <f>[5]Setembro!$H$34</f>
        <v>18.36</v>
      </c>
      <c r="AF9" s="39">
        <f t="shared" si="1"/>
        <v>25.56</v>
      </c>
    </row>
    <row r="10" spans="1:32" ht="17.100000000000001" customHeight="1" x14ac:dyDescent="0.2">
      <c r="A10" s="17" t="s">
        <v>2</v>
      </c>
      <c r="B10" s="19">
        <f>[6]Setembro!$H$5</f>
        <v>19.440000000000001</v>
      </c>
      <c r="C10" s="19">
        <f>[6]Setembro!$H$6</f>
        <v>21.96</v>
      </c>
      <c r="D10" s="19">
        <f>[6]Setembro!$H$7</f>
        <v>27</v>
      </c>
      <c r="E10" s="19">
        <f>[6]Setembro!$H$8</f>
        <v>24.12</v>
      </c>
      <c r="F10" s="19">
        <f>[6]Setembro!$H$9</f>
        <v>31.680000000000003</v>
      </c>
      <c r="G10" s="19">
        <f>[6]Setembro!$H$10</f>
        <v>27</v>
      </c>
      <c r="H10" s="19">
        <f>[6]Setembro!$H$11</f>
        <v>20.88</v>
      </c>
      <c r="I10" s="19">
        <f>[6]Setembro!$H$12</f>
        <v>29.52</v>
      </c>
      <c r="J10" s="19">
        <f>[6]Setembro!$H$13</f>
        <v>22.32</v>
      </c>
      <c r="K10" s="19">
        <f>[6]Setembro!$H$14</f>
        <v>22.68</v>
      </c>
      <c r="L10" s="19">
        <f>[6]Setembro!$H$15</f>
        <v>15.840000000000002</v>
      </c>
      <c r="M10" s="19">
        <f>[6]Setembro!$H$16</f>
        <v>21.96</v>
      </c>
      <c r="N10" s="19">
        <f>[6]Setembro!$H$17</f>
        <v>22.32</v>
      </c>
      <c r="O10" s="19">
        <f>[6]Setembro!$H$18</f>
        <v>21.240000000000002</v>
      </c>
      <c r="P10" s="19">
        <f>[6]Setembro!$H$19</f>
        <v>19.440000000000001</v>
      </c>
      <c r="Q10" s="19">
        <f>[6]Setembro!$H$20</f>
        <v>19.079999999999998</v>
      </c>
      <c r="R10" s="19">
        <f>[6]Setembro!$H$21</f>
        <v>21.240000000000002</v>
      </c>
      <c r="S10" s="19">
        <f>[6]Setembro!$H$22</f>
        <v>24.48</v>
      </c>
      <c r="T10" s="19">
        <f>[6]Setembro!$H$23</f>
        <v>20.88</v>
      </c>
      <c r="U10" s="19">
        <f>[6]Setembro!$H$24</f>
        <v>17.28</v>
      </c>
      <c r="V10" s="19">
        <f>[6]Setembro!$H$25</f>
        <v>20.88</v>
      </c>
      <c r="W10" s="19">
        <f>[6]Setembro!$H$26</f>
        <v>19.8</v>
      </c>
      <c r="X10" s="19">
        <f>[6]Setembro!$H$27</f>
        <v>26.28</v>
      </c>
      <c r="Y10" s="19">
        <f>[6]Setembro!$H$28</f>
        <v>20.16</v>
      </c>
      <c r="Z10" s="19">
        <f>[6]Setembro!$H$29</f>
        <v>26.64</v>
      </c>
      <c r="AA10" s="19">
        <f>[6]Setembro!$H$30</f>
        <v>21.6</v>
      </c>
      <c r="AB10" s="19">
        <f>[6]Setembro!$H$31</f>
        <v>28.44</v>
      </c>
      <c r="AC10" s="19">
        <f>[6]Setembro!$H$32</f>
        <v>25.92</v>
      </c>
      <c r="AD10" s="19">
        <f>[6]Setembro!$H$33</f>
        <v>20.16</v>
      </c>
      <c r="AE10" s="19">
        <f>[6]Setembro!$H$34</f>
        <v>23.759999999999998</v>
      </c>
      <c r="AF10" s="39">
        <f t="shared" si="1"/>
        <v>31.680000000000003</v>
      </c>
    </row>
    <row r="11" spans="1:32" ht="17.100000000000001" customHeight="1" x14ac:dyDescent="0.2">
      <c r="A11" s="17" t="s">
        <v>3</v>
      </c>
      <c r="B11" s="19">
        <f>[7]Setembro!$H$5</f>
        <v>9</v>
      </c>
      <c r="C11" s="19">
        <f>[7]Setembro!$H$6</f>
        <v>14.76</v>
      </c>
      <c r="D11" s="19">
        <f>[7]Setembro!$H$7</f>
        <v>21.96</v>
      </c>
      <c r="E11" s="19">
        <f>[7]Setembro!$H$8</f>
        <v>18.36</v>
      </c>
      <c r="F11" s="19">
        <f>[7]Setembro!$H$9</f>
        <v>15.48</v>
      </c>
      <c r="G11" s="19">
        <f>[7]Setembro!$H$10</f>
        <v>18.720000000000002</v>
      </c>
      <c r="H11" s="19">
        <f>[7]Setembro!$H$11</f>
        <v>16.2</v>
      </c>
      <c r="I11" s="19">
        <f>[7]Setembro!$H$12</f>
        <v>12.6</v>
      </c>
      <c r="J11" s="19">
        <f>[7]Setembro!$H$13</f>
        <v>18</v>
      </c>
      <c r="K11" s="19">
        <f>[7]Setembro!$H$14</f>
        <v>12.6</v>
      </c>
      <c r="L11" s="19">
        <f>[7]Setembro!$H$15</f>
        <v>9.3600000000000012</v>
      </c>
      <c r="M11" s="19">
        <f>[7]Setembro!$H$16</f>
        <v>13.32</v>
      </c>
      <c r="N11" s="19">
        <f>[7]Setembro!$H$17</f>
        <v>15.48</v>
      </c>
      <c r="O11" s="19">
        <f>[7]Setembro!$H$18</f>
        <v>11.520000000000001</v>
      </c>
      <c r="P11" s="19">
        <f>[7]Setembro!$H$19</f>
        <v>14.4</v>
      </c>
      <c r="Q11" s="19">
        <f>[7]Setembro!$H$20</f>
        <v>8.2799999999999994</v>
      </c>
      <c r="R11" s="19">
        <f>[7]Setembro!$H$21</f>
        <v>16.2</v>
      </c>
      <c r="S11" s="19">
        <f>[7]Setembro!$H$22</f>
        <v>12.24</v>
      </c>
      <c r="T11" s="19">
        <f>[7]Setembro!$H$23</f>
        <v>19.8</v>
      </c>
      <c r="U11" s="19">
        <f>[7]Setembro!$H$24</f>
        <v>16.559999999999999</v>
      </c>
      <c r="V11" s="19">
        <f>[7]Setembro!$H$25</f>
        <v>12.6</v>
      </c>
      <c r="W11" s="19">
        <f>[7]Setembro!$H$26</f>
        <v>18</v>
      </c>
      <c r="X11" s="19">
        <f>[7]Setembro!$H$27</f>
        <v>11.520000000000001</v>
      </c>
      <c r="Y11" s="19">
        <f>[7]Setembro!$H$28</f>
        <v>25.92</v>
      </c>
      <c r="Z11" s="19">
        <f>[7]Setembro!$H$29</f>
        <v>13.32</v>
      </c>
      <c r="AA11" s="19">
        <f>[7]Setembro!$H$30</f>
        <v>13.68</v>
      </c>
      <c r="AB11" s="19">
        <f>[7]Setembro!$H$31</f>
        <v>18</v>
      </c>
      <c r="AC11" s="19">
        <f>[7]Setembro!$H$32</f>
        <v>9</v>
      </c>
      <c r="AD11" s="19">
        <f>[7]Setembro!$H$33</f>
        <v>23.759999999999998</v>
      </c>
      <c r="AE11" s="19">
        <f>[7]Setembro!$H$34</f>
        <v>15.120000000000001</v>
      </c>
      <c r="AF11" s="39">
        <f t="shared" si="1"/>
        <v>25.92</v>
      </c>
    </row>
    <row r="12" spans="1:32" ht="17.100000000000001" customHeight="1" x14ac:dyDescent="0.2">
      <c r="A12" s="17" t="s">
        <v>4</v>
      </c>
      <c r="B12" s="19">
        <f>[8]Setembro!$H$5</f>
        <v>15.840000000000002</v>
      </c>
      <c r="C12" s="19">
        <f>[8]Setembro!$H$6</f>
        <v>24.48</v>
      </c>
      <c r="D12" s="19">
        <f>[8]Setembro!$H$7</f>
        <v>21.96</v>
      </c>
      <c r="E12" s="19">
        <f>[8]Setembro!$H$8</f>
        <v>21.96</v>
      </c>
      <c r="F12" s="19">
        <f>[8]Setembro!$H$9</f>
        <v>16.2</v>
      </c>
      <c r="G12" s="19">
        <f>[8]Setembro!$H$10</f>
        <v>21.240000000000002</v>
      </c>
      <c r="H12" s="19">
        <f>[8]Setembro!$H$11</f>
        <v>15.840000000000002</v>
      </c>
      <c r="I12" s="19">
        <f>[8]Setembro!$H$12</f>
        <v>18</v>
      </c>
      <c r="J12" s="19">
        <f>[8]Setembro!$H$13</f>
        <v>16.2</v>
      </c>
      <c r="K12" s="19">
        <f>[8]Setembro!$H$14</f>
        <v>19.079999999999998</v>
      </c>
      <c r="L12" s="19">
        <f>[8]Setembro!$H$15</f>
        <v>6.48</v>
      </c>
      <c r="M12" s="19">
        <f>[8]Setembro!$H$16</f>
        <v>21.6</v>
      </c>
      <c r="N12" s="19">
        <f>[8]Setembro!$H$17</f>
        <v>23.040000000000003</v>
      </c>
      <c r="O12" s="19">
        <f>[8]Setembro!$H$18</f>
        <v>14.04</v>
      </c>
      <c r="P12" s="19">
        <f>[8]Setembro!$H$19</f>
        <v>22.32</v>
      </c>
      <c r="Q12" s="19">
        <f>[8]Setembro!$H$20</f>
        <v>10.8</v>
      </c>
      <c r="R12" s="19">
        <f>[8]Setembro!$H$21</f>
        <v>19.440000000000001</v>
      </c>
      <c r="S12" s="19">
        <f>[8]Setembro!$H$22</f>
        <v>20.88</v>
      </c>
      <c r="T12" s="19">
        <f>[8]Setembro!$H$23</f>
        <v>24.48</v>
      </c>
      <c r="U12" s="19">
        <f>[8]Setembro!$H$24</f>
        <v>24.840000000000003</v>
      </c>
      <c r="V12" s="19">
        <f>[8]Setembro!$H$25</f>
        <v>10.44</v>
      </c>
      <c r="W12" s="19">
        <f>[8]Setembro!$H$26</f>
        <v>18.720000000000002</v>
      </c>
      <c r="X12" s="19">
        <f>[8]Setembro!$H$27</f>
        <v>12.24</v>
      </c>
      <c r="Y12" s="19">
        <f>[8]Setembro!$H$28</f>
        <v>31.680000000000003</v>
      </c>
      <c r="Z12" s="19">
        <f>[8]Setembro!$H$29</f>
        <v>15.120000000000001</v>
      </c>
      <c r="AA12" s="19">
        <f>[8]Setembro!$H$30</f>
        <v>23.400000000000002</v>
      </c>
      <c r="AB12" s="19">
        <f>[8]Setembro!$H$31</f>
        <v>20.88</v>
      </c>
      <c r="AC12" s="19">
        <f>[8]Setembro!$H$32</f>
        <v>8.64</v>
      </c>
      <c r="AD12" s="19">
        <f>[8]Setembro!$H$33</f>
        <v>19.079999999999998</v>
      </c>
      <c r="AE12" s="19">
        <f>[8]Setembro!$H$34</f>
        <v>21.96</v>
      </c>
      <c r="AF12" s="39">
        <f t="shared" si="1"/>
        <v>31.680000000000003</v>
      </c>
    </row>
    <row r="13" spans="1:32" ht="17.100000000000001" customHeight="1" x14ac:dyDescent="0.2">
      <c r="A13" s="17" t="s">
        <v>5</v>
      </c>
      <c r="B13" s="19">
        <f>[9]Setembro!$H$5</f>
        <v>11.520000000000001</v>
      </c>
      <c r="C13" s="19">
        <f>[9]Setembro!$H$6</f>
        <v>9.7200000000000006</v>
      </c>
      <c r="D13" s="19">
        <f>[9]Setembro!$H$7</f>
        <v>11.16</v>
      </c>
      <c r="E13" s="19">
        <f>[9]Setembro!$H$8</f>
        <v>19.8</v>
      </c>
      <c r="F13" s="19">
        <f>[9]Setembro!$H$9</f>
        <v>14.04</v>
      </c>
      <c r="G13" s="19">
        <f>[9]Setembro!$H$10</f>
        <v>11.520000000000001</v>
      </c>
      <c r="H13" s="19">
        <f>[9]Setembro!$H$11</f>
        <v>20.16</v>
      </c>
      <c r="I13" s="19">
        <f>[9]Setembro!$H$12</f>
        <v>19.440000000000001</v>
      </c>
      <c r="J13" s="19">
        <f>[9]Setembro!$H$13</f>
        <v>16.2</v>
      </c>
      <c r="K13" s="19">
        <f>[9]Setembro!$H$14</f>
        <v>12.6</v>
      </c>
      <c r="L13" s="19">
        <f>[9]Setembro!$H$15</f>
        <v>18.36</v>
      </c>
      <c r="M13" s="19">
        <f>[9]Setembro!$H$16</f>
        <v>12.24</v>
      </c>
      <c r="N13" s="19">
        <f>[9]Setembro!$H$17</f>
        <v>9.7200000000000006</v>
      </c>
      <c r="O13" s="19">
        <f>[9]Setembro!$H$18</f>
        <v>10.44</v>
      </c>
      <c r="P13" s="19">
        <f>[9]Setembro!$H$19</f>
        <v>20.88</v>
      </c>
      <c r="Q13" s="19">
        <f>[9]Setembro!$H$20</f>
        <v>12.24</v>
      </c>
      <c r="R13" s="19">
        <f>[9]Setembro!$H$21</f>
        <v>9.7200000000000006</v>
      </c>
      <c r="S13" s="19">
        <f>[9]Setembro!$H$22</f>
        <v>11.16</v>
      </c>
      <c r="T13" s="19">
        <f>[9]Setembro!$H$23</f>
        <v>10.8</v>
      </c>
      <c r="U13" s="19">
        <f>[9]Setembro!$H$24</f>
        <v>15.120000000000001</v>
      </c>
      <c r="V13" s="19">
        <f>[9]Setembro!$H$25</f>
        <v>9.3600000000000012</v>
      </c>
      <c r="W13" s="19">
        <f>[9]Setembro!$H$26</f>
        <v>12.96</v>
      </c>
      <c r="X13" s="19">
        <f>[9]Setembro!$H$27</f>
        <v>14.04</v>
      </c>
      <c r="Y13" s="19">
        <f>[9]Setembro!$H$28</f>
        <v>17.64</v>
      </c>
      <c r="Z13" s="19">
        <f>[9]Setembro!$H$29</f>
        <v>14.76</v>
      </c>
      <c r="AA13" s="19">
        <f>[9]Setembro!$H$30</f>
        <v>16.2</v>
      </c>
      <c r="AB13" s="19">
        <f>[9]Setembro!$H$31</f>
        <v>21.96</v>
      </c>
      <c r="AC13" s="19">
        <f>[9]Setembro!$H$32</f>
        <v>15.840000000000002</v>
      </c>
      <c r="AD13" s="19">
        <f>[9]Setembro!$H$33</f>
        <v>12.24</v>
      </c>
      <c r="AE13" s="19">
        <f>[9]Setembro!$H$34</f>
        <v>13.68</v>
      </c>
      <c r="AF13" s="39">
        <f t="shared" si="1"/>
        <v>21.96</v>
      </c>
    </row>
    <row r="14" spans="1:32" ht="17.100000000000001" customHeight="1" x14ac:dyDescent="0.2">
      <c r="A14" s="17" t="s">
        <v>50</v>
      </c>
      <c r="B14" s="19">
        <f>[10]Setembro!$H$5</f>
        <v>19.079999999999998</v>
      </c>
      <c r="C14" s="19">
        <f>[10]Setembro!$H$6</f>
        <v>27.36</v>
      </c>
      <c r="D14" s="19">
        <f>[10]Setembro!$H$7</f>
        <v>32.04</v>
      </c>
      <c r="E14" s="19">
        <f>[10]Setembro!$H$8</f>
        <v>19.8</v>
      </c>
      <c r="F14" s="19">
        <f>[10]Setembro!$H$9</f>
        <v>20.52</v>
      </c>
      <c r="G14" s="19">
        <f>[10]Setembro!$H$10</f>
        <v>30.6</v>
      </c>
      <c r="H14" s="19">
        <f>[10]Setembro!$H$11</f>
        <v>29.16</v>
      </c>
      <c r="I14" s="19">
        <f>[10]Setembro!$H$12</f>
        <v>24.48</v>
      </c>
      <c r="J14" s="19">
        <f>[10]Setembro!$H$13</f>
        <v>28.8</v>
      </c>
      <c r="K14" s="19">
        <f>[10]Setembro!$H$14</f>
        <v>23.759999999999998</v>
      </c>
      <c r="L14" s="19">
        <f>[10]Setembro!$H$15</f>
        <v>18</v>
      </c>
      <c r="M14" s="19">
        <f>[10]Setembro!$H$16</f>
        <v>26.64</v>
      </c>
      <c r="N14" s="19">
        <f>[10]Setembro!$H$17</f>
        <v>21.240000000000002</v>
      </c>
      <c r="O14" s="19">
        <f>[10]Setembro!$H$18</f>
        <v>21.96</v>
      </c>
      <c r="P14" s="19">
        <f>[10]Setembro!$H$19</f>
        <v>24.48</v>
      </c>
      <c r="Q14" s="19">
        <f>[10]Setembro!$H$20</f>
        <v>14.76</v>
      </c>
      <c r="R14" s="19">
        <f>[10]Setembro!$H$21</f>
        <v>21.240000000000002</v>
      </c>
      <c r="S14" s="19">
        <f>[10]Setembro!$H$22</f>
        <v>20.16</v>
      </c>
      <c r="T14" s="19">
        <f>[10]Setembro!$H$23</f>
        <v>24.12</v>
      </c>
      <c r="U14" s="19">
        <f>[10]Setembro!$H$24</f>
        <v>24.840000000000003</v>
      </c>
      <c r="V14" s="19">
        <f>[10]Setembro!$H$25</f>
        <v>20.52</v>
      </c>
      <c r="W14" s="19">
        <f>[10]Setembro!$H$26</f>
        <v>20.16</v>
      </c>
      <c r="X14" s="19">
        <f>[10]Setembro!$H$27</f>
        <v>20.52</v>
      </c>
      <c r="Y14" s="19">
        <f>[10]Setembro!$H$28</f>
        <v>32.4</v>
      </c>
      <c r="Z14" s="19">
        <f>[10]Setembro!$H$29</f>
        <v>23.400000000000002</v>
      </c>
      <c r="AA14" s="19">
        <f>[10]Setembro!$H$30</f>
        <v>22.68</v>
      </c>
      <c r="AB14" s="19">
        <f>[10]Setembro!$H$31</f>
        <v>28.8</v>
      </c>
      <c r="AC14" s="19">
        <f>[10]Setembro!$H$32</f>
        <v>22.68</v>
      </c>
      <c r="AD14" s="19">
        <f>[10]Setembro!$H$33</f>
        <v>39.24</v>
      </c>
      <c r="AE14" s="19">
        <f>[10]Setembro!$H$34</f>
        <v>20.88</v>
      </c>
      <c r="AF14" s="39">
        <f t="shared" si="1"/>
        <v>39.24</v>
      </c>
    </row>
    <row r="15" spans="1:32" ht="17.100000000000001" customHeight="1" x14ac:dyDescent="0.2">
      <c r="A15" s="17" t="s">
        <v>6</v>
      </c>
      <c r="B15" s="19">
        <f>[11]Setembro!$H$5</f>
        <v>11.520000000000001</v>
      </c>
      <c r="C15" s="19">
        <f>[11]Setembro!$H$6</f>
        <v>17.28</v>
      </c>
      <c r="D15" s="19">
        <f>[11]Setembro!$H$7</f>
        <v>23.759999999999998</v>
      </c>
      <c r="E15" s="19">
        <f>[11]Setembro!$H$8</f>
        <v>14.76</v>
      </c>
      <c r="F15" s="19">
        <f>[11]Setembro!$H$9</f>
        <v>10.8</v>
      </c>
      <c r="G15" s="19">
        <f>[11]Setembro!$H$10</f>
        <v>13.32</v>
      </c>
      <c r="H15" s="19">
        <f>[11]Setembro!$H$11</f>
        <v>15.120000000000001</v>
      </c>
      <c r="I15" s="19">
        <f>[11]Setembro!$H$12</f>
        <v>11.520000000000001</v>
      </c>
      <c r="J15" s="19">
        <f>[11]Setembro!$H$13</f>
        <v>14.4</v>
      </c>
      <c r="K15" s="19">
        <f>[11]Setembro!$H$14</f>
        <v>20.52</v>
      </c>
      <c r="L15" s="19">
        <f>[11]Setembro!$H$15</f>
        <v>8.2799999999999994</v>
      </c>
      <c r="M15" s="19">
        <f>[11]Setembro!$H$16</f>
        <v>10.08</v>
      </c>
      <c r="N15" s="19">
        <f>[11]Setembro!$H$17</f>
        <v>7.5600000000000005</v>
      </c>
      <c r="O15" s="19">
        <f>[11]Setembro!$H$18</f>
        <v>21.96</v>
      </c>
      <c r="P15" s="19">
        <f>[11]Setembro!$H$19</f>
        <v>11.16</v>
      </c>
      <c r="Q15" s="19">
        <f>[11]Setembro!$H$20</f>
        <v>12.24</v>
      </c>
      <c r="R15" s="19">
        <f>[11]Setembro!$H$21</f>
        <v>11.879999999999999</v>
      </c>
      <c r="S15" s="19">
        <f>[11]Setembro!$H$22</f>
        <v>15.120000000000001</v>
      </c>
      <c r="T15" s="19">
        <f>[11]Setembro!$H$23</f>
        <v>15.120000000000001</v>
      </c>
      <c r="U15" s="19">
        <f>[11]Setembro!$H$24</f>
        <v>23.040000000000003</v>
      </c>
      <c r="V15" s="19">
        <f>[11]Setembro!$H$25</f>
        <v>7.5600000000000005</v>
      </c>
      <c r="W15" s="19">
        <f>[11]Setembro!$H$26</f>
        <v>11.16</v>
      </c>
      <c r="X15" s="19">
        <f>[11]Setembro!$H$27</f>
        <v>5.7600000000000007</v>
      </c>
      <c r="Y15" s="19">
        <f>[11]Setembro!$H$28</f>
        <v>12.24</v>
      </c>
      <c r="Z15" s="19">
        <f>[11]Setembro!$H$29</f>
        <v>7.2</v>
      </c>
      <c r="AA15" s="19">
        <f>[11]Setembro!$H$30</f>
        <v>15.840000000000002</v>
      </c>
      <c r="AB15" s="19">
        <f>[11]Setembro!$H$31</f>
        <v>12.96</v>
      </c>
      <c r="AC15" s="19">
        <f>[11]Setembro!$H$32</f>
        <v>10.44</v>
      </c>
      <c r="AD15" s="19">
        <f>[11]Setembro!$H$33</f>
        <v>17.64</v>
      </c>
      <c r="AE15" s="19">
        <f>[11]Setembro!$H$34</f>
        <v>16.2</v>
      </c>
      <c r="AF15" s="39">
        <f t="shared" ref="AF15:AF30" si="3">MAX(B15:AE15)</f>
        <v>23.759999999999998</v>
      </c>
    </row>
    <row r="16" spans="1:32" ht="17.100000000000001" customHeight="1" x14ac:dyDescent="0.2">
      <c r="A16" s="17" t="s">
        <v>7</v>
      </c>
      <c r="B16" s="19">
        <f>[12]Setembro!$H$5</f>
        <v>16.920000000000002</v>
      </c>
      <c r="C16" s="19">
        <f>[12]Setembro!$H$6</f>
        <v>27</v>
      </c>
      <c r="D16" s="19">
        <f>[12]Setembro!$H$7</f>
        <v>18.36</v>
      </c>
      <c r="E16" s="19">
        <f>[12]Setembro!$H$8</f>
        <v>20.16</v>
      </c>
      <c r="F16" s="19">
        <f>[12]Setembro!$H$9</f>
        <v>18.720000000000002</v>
      </c>
      <c r="G16" s="19">
        <f>[12]Setembro!$H$10</f>
        <v>18.36</v>
      </c>
      <c r="H16" s="19">
        <f>[12]Setembro!$H$11</f>
        <v>22.68</v>
      </c>
      <c r="I16" s="19">
        <f>[12]Setembro!$H$12</f>
        <v>15.840000000000002</v>
      </c>
      <c r="J16" s="19">
        <f>[12]Setembro!$H$13</f>
        <v>22.68</v>
      </c>
      <c r="K16" s="19">
        <f>[12]Setembro!$H$14</f>
        <v>23.400000000000002</v>
      </c>
      <c r="L16" s="19">
        <f>[12]Setembro!$H$15</f>
        <v>14.76</v>
      </c>
      <c r="M16" s="19">
        <f>[12]Setembro!$H$16</f>
        <v>15.840000000000002</v>
      </c>
      <c r="N16" s="19">
        <f>[12]Setembro!$H$17</f>
        <v>20.88</v>
      </c>
      <c r="O16" s="19">
        <f>[12]Setembro!$H$18</f>
        <v>16.2</v>
      </c>
      <c r="P16" s="19">
        <f>[12]Setembro!$H$19</f>
        <v>19.079999999999998</v>
      </c>
      <c r="Q16" s="19">
        <f>[12]Setembro!$H$20</f>
        <v>13.32</v>
      </c>
      <c r="R16" s="19">
        <f>[12]Setembro!$H$21</f>
        <v>12.6</v>
      </c>
      <c r="S16" s="19">
        <f>[12]Setembro!$H$22</f>
        <v>20.52</v>
      </c>
      <c r="T16" s="19">
        <f>[12]Setembro!$H$23</f>
        <v>21.240000000000002</v>
      </c>
      <c r="U16" s="19">
        <f>[12]Setembro!$H$24</f>
        <v>15.840000000000002</v>
      </c>
      <c r="V16" s="19">
        <f>[12]Setembro!$H$25</f>
        <v>14.4</v>
      </c>
      <c r="W16" s="19">
        <f>[12]Setembro!$H$26</f>
        <v>14.4</v>
      </c>
      <c r="X16" s="19">
        <f>[12]Setembro!$H$27</f>
        <v>21.240000000000002</v>
      </c>
      <c r="Y16" s="19">
        <f>[12]Setembro!$H$28</f>
        <v>25.92</v>
      </c>
      <c r="Z16" s="19">
        <f>[12]Setembro!$H$29</f>
        <v>23.759999999999998</v>
      </c>
      <c r="AA16" s="19">
        <f>[12]Setembro!$H$30</f>
        <v>31.319999999999997</v>
      </c>
      <c r="AB16" s="19">
        <f>[12]Setembro!$H$31</f>
        <v>19.8</v>
      </c>
      <c r="AC16" s="19">
        <f>[12]Setembro!$H$32</f>
        <v>17.28</v>
      </c>
      <c r="AD16" s="19">
        <f>[12]Setembro!$H$33</f>
        <v>24.12</v>
      </c>
      <c r="AE16" s="19">
        <f>[12]Setembro!$H$34</f>
        <v>21.6</v>
      </c>
      <c r="AF16" s="39">
        <f t="shared" si="3"/>
        <v>31.319999999999997</v>
      </c>
    </row>
    <row r="17" spans="1:32" ht="17.100000000000001" customHeight="1" x14ac:dyDescent="0.2">
      <c r="A17" s="17" t="s">
        <v>8</v>
      </c>
      <c r="B17" s="19">
        <f>[13]Setembro!$H$5</f>
        <v>19.8</v>
      </c>
      <c r="C17" s="19">
        <f>[13]Setembro!$H$6</f>
        <v>26.28</v>
      </c>
      <c r="D17" s="19">
        <f>[13]Setembro!$H$7</f>
        <v>16.559999999999999</v>
      </c>
      <c r="E17" s="19">
        <f>[13]Setembro!$H$8</f>
        <v>30.6</v>
      </c>
      <c r="F17" s="19">
        <f>[13]Setembro!$H$9</f>
        <v>29.16</v>
      </c>
      <c r="G17" s="19">
        <f>[13]Setembro!$H$10</f>
        <v>24.12</v>
      </c>
      <c r="H17" s="19">
        <f>[13]Setembro!$H$11</f>
        <v>38.880000000000003</v>
      </c>
      <c r="I17" s="19">
        <f>[13]Setembro!$H$12</f>
        <v>18.36</v>
      </c>
      <c r="J17" s="19">
        <f>[13]Setembro!$H$13</f>
        <v>23.040000000000003</v>
      </c>
      <c r="K17" s="19">
        <f>[13]Setembro!$H$14</f>
        <v>22.68</v>
      </c>
      <c r="L17" s="19">
        <f>[13]Setembro!$H$15</f>
        <v>14.76</v>
      </c>
      <c r="M17" s="19">
        <f>[13]Setembro!$H$16</f>
        <v>19.8</v>
      </c>
      <c r="N17" s="19">
        <f>[13]Setembro!$H$17</f>
        <v>23.759999999999998</v>
      </c>
      <c r="O17" s="19">
        <f>[13]Setembro!$H$18</f>
        <v>19.8</v>
      </c>
      <c r="P17" s="19">
        <f>[13]Setembro!$H$19</f>
        <v>26.28</v>
      </c>
      <c r="Q17" s="19">
        <f>[13]Setembro!$H$20</f>
        <v>13.32</v>
      </c>
      <c r="R17" s="19">
        <f>[13]Setembro!$H$21</f>
        <v>14.4</v>
      </c>
      <c r="S17" s="19">
        <f>[13]Setembro!$H$22</f>
        <v>18.720000000000002</v>
      </c>
      <c r="T17" s="19">
        <f>[13]Setembro!$H$23</f>
        <v>30.6</v>
      </c>
      <c r="U17" s="19">
        <f>[13]Setembro!$H$24</f>
        <v>24.840000000000003</v>
      </c>
      <c r="V17" s="19">
        <f>[13]Setembro!$H$25</f>
        <v>19.079999999999998</v>
      </c>
      <c r="W17" s="19">
        <f>[13]Setembro!$H$26</f>
        <v>20.52</v>
      </c>
      <c r="X17" s="19">
        <f>[13]Setembro!$H$27</f>
        <v>23.759999999999998</v>
      </c>
      <c r="Y17" s="19">
        <f>[13]Setembro!$H$28</f>
        <v>39.24</v>
      </c>
      <c r="Z17" s="19">
        <f>[13]Setembro!$H$29</f>
        <v>21.6</v>
      </c>
      <c r="AA17" s="19">
        <f>[13]Setembro!$H$30</f>
        <v>25.92</v>
      </c>
      <c r="AB17" s="19">
        <f>[13]Setembro!$H$31</f>
        <v>18.36</v>
      </c>
      <c r="AC17" s="19">
        <f>[13]Setembro!$H$32</f>
        <v>25.92</v>
      </c>
      <c r="AD17" s="19">
        <f>[13]Setembro!$H$33</f>
        <v>42.480000000000004</v>
      </c>
      <c r="AE17" s="19">
        <f>[13]Setembro!$H$34</f>
        <v>20.52</v>
      </c>
      <c r="AF17" s="39">
        <f t="shared" si="3"/>
        <v>42.480000000000004</v>
      </c>
    </row>
    <row r="18" spans="1:32" ht="17.100000000000001" customHeight="1" x14ac:dyDescent="0.2">
      <c r="A18" s="17" t="s">
        <v>9</v>
      </c>
      <c r="B18" s="19">
        <f>[14]Setembro!$H$5</f>
        <v>20.52</v>
      </c>
      <c r="C18" s="19">
        <f>[14]Setembro!$H$6</f>
        <v>33.840000000000003</v>
      </c>
      <c r="D18" s="19">
        <f>[14]Setembro!$H$7</f>
        <v>9</v>
      </c>
      <c r="E18" s="19">
        <f>[14]Setembro!$H$8</f>
        <v>22.68</v>
      </c>
      <c r="F18" s="19">
        <f>[14]Setembro!$H$9</f>
        <v>24.48</v>
      </c>
      <c r="G18" s="19">
        <f>[14]Setembro!$H$10</f>
        <v>20.52</v>
      </c>
      <c r="H18" s="19">
        <f>[14]Setembro!$H$11</f>
        <v>24.48</v>
      </c>
      <c r="I18" s="19">
        <f>[14]Setembro!$H$12</f>
        <v>17.28</v>
      </c>
      <c r="J18" s="19">
        <f>[14]Setembro!$H$13</f>
        <v>24.840000000000003</v>
      </c>
      <c r="K18" s="19">
        <f>[14]Setembro!$H$14</f>
        <v>29.52</v>
      </c>
      <c r="L18" s="19">
        <f>[14]Setembro!$H$15</f>
        <v>15.840000000000002</v>
      </c>
      <c r="M18" s="19">
        <f>[14]Setembro!$H$16</f>
        <v>15.840000000000002</v>
      </c>
      <c r="N18" s="19">
        <f>[14]Setembro!$H$17</f>
        <v>21.96</v>
      </c>
      <c r="O18" s="19">
        <f>[14]Setembro!$H$18</f>
        <v>17.28</v>
      </c>
      <c r="P18" s="19">
        <f>[14]Setembro!$H$19</f>
        <v>20.16</v>
      </c>
      <c r="Q18" s="19">
        <f>[14]Setembro!$H$20</f>
        <v>17.28</v>
      </c>
      <c r="R18" s="19">
        <f>[14]Setembro!$H$21</f>
        <v>11.520000000000001</v>
      </c>
      <c r="S18" s="19">
        <f>[14]Setembro!$H$22</f>
        <v>19.8</v>
      </c>
      <c r="T18" s="19">
        <f>[14]Setembro!$H$23</f>
        <v>23.400000000000002</v>
      </c>
      <c r="U18" s="19">
        <f>[14]Setembro!$H$24</f>
        <v>20.52</v>
      </c>
      <c r="V18" s="19">
        <f>[14]Setembro!$H$25</f>
        <v>15.120000000000001</v>
      </c>
      <c r="W18" s="19">
        <f>[14]Setembro!$H$26</f>
        <v>18.720000000000002</v>
      </c>
      <c r="X18" s="19">
        <f>[14]Setembro!$H$27</f>
        <v>15.48</v>
      </c>
      <c r="Y18" s="19">
        <f>[14]Setembro!$H$28</f>
        <v>32.76</v>
      </c>
      <c r="Z18" s="19">
        <f>[14]Setembro!$H$29</f>
        <v>27.720000000000002</v>
      </c>
      <c r="AA18" s="19">
        <f>[14]Setembro!$H$30</f>
        <v>33.480000000000004</v>
      </c>
      <c r="AB18" s="19">
        <f>[14]Setembro!$H$31</f>
        <v>22.32</v>
      </c>
      <c r="AC18" s="19">
        <f>[14]Setembro!$H$32</f>
        <v>21.96</v>
      </c>
      <c r="AD18" s="19">
        <f>[14]Setembro!$H$33</f>
        <v>25.92</v>
      </c>
      <c r="AE18" s="19">
        <f>[14]Setembro!$H$34</f>
        <v>24.840000000000003</v>
      </c>
      <c r="AF18" s="39">
        <f t="shared" si="3"/>
        <v>33.840000000000003</v>
      </c>
    </row>
    <row r="19" spans="1:32" ht="17.100000000000001" customHeight="1" x14ac:dyDescent="0.2">
      <c r="A19" s="17" t="s">
        <v>49</v>
      </c>
      <c r="B19" s="19">
        <f>[15]Setembro!$H$5</f>
        <v>15.840000000000002</v>
      </c>
      <c r="C19" s="19">
        <f>[15]Setembro!$H$6</f>
        <v>21.6</v>
      </c>
      <c r="D19" s="19">
        <f>[15]Setembro!$H$7</f>
        <v>12.24</v>
      </c>
      <c r="E19" s="19">
        <f>[15]Setembro!$H$8</f>
        <v>18.720000000000002</v>
      </c>
      <c r="F19" s="19">
        <f>[15]Setembro!$H$9</f>
        <v>16.2</v>
      </c>
      <c r="G19" s="19">
        <f>[15]Setembro!$H$10</f>
        <v>15.48</v>
      </c>
      <c r="H19" s="19">
        <f>[15]Setembro!$H$11</f>
        <v>13.68</v>
      </c>
      <c r="I19" s="19">
        <f>[15]Setembro!$H$12</f>
        <v>15.120000000000001</v>
      </c>
      <c r="J19" s="19">
        <f>[15]Setembro!$H$13</f>
        <v>23.759999999999998</v>
      </c>
      <c r="K19" s="19">
        <f>[15]Setembro!$H$14</f>
        <v>25.2</v>
      </c>
      <c r="L19" s="19">
        <f>[15]Setembro!$H$15</f>
        <v>11.879999999999999</v>
      </c>
      <c r="M19" s="19">
        <f>[15]Setembro!$H$16</f>
        <v>8.64</v>
      </c>
      <c r="N19" s="19">
        <f>[15]Setembro!$H$17</f>
        <v>19.079999999999998</v>
      </c>
      <c r="O19" s="19">
        <f>[15]Setembro!$H$18</f>
        <v>13.68</v>
      </c>
      <c r="P19" s="19">
        <f>[15]Setembro!$H$19</f>
        <v>18.36</v>
      </c>
      <c r="Q19" s="19">
        <f>[15]Setembro!$H$20</f>
        <v>7.5600000000000005</v>
      </c>
      <c r="R19" s="19">
        <f>[15]Setembro!$H$21</f>
        <v>10.08</v>
      </c>
      <c r="S19" s="19">
        <f>[15]Setembro!$H$22</f>
        <v>16.920000000000002</v>
      </c>
      <c r="T19" s="19">
        <f>[15]Setembro!$H$23</f>
        <v>20.16</v>
      </c>
      <c r="U19" s="19">
        <f>[15]Setembro!$H$24</f>
        <v>13.32</v>
      </c>
      <c r="V19" s="19">
        <f>[15]Setembro!$H$25</f>
        <v>8.2799999999999994</v>
      </c>
      <c r="W19" s="19">
        <f>[15]Setembro!$H$26</f>
        <v>11.879999999999999</v>
      </c>
      <c r="X19" s="19">
        <f>[15]Setembro!$H$27</f>
        <v>16.920000000000002</v>
      </c>
      <c r="Y19" s="19">
        <f>[15]Setembro!$H$28</f>
        <v>16.559999999999999</v>
      </c>
      <c r="Z19" s="19">
        <f>[15]Setembro!$H$29</f>
        <v>21.240000000000002</v>
      </c>
      <c r="AA19" s="19">
        <f>[15]Setembro!$H$30</f>
        <v>16.2</v>
      </c>
      <c r="AB19" s="19">
        <f>[15]Setembro!$H$31</f>
        <v>14.4</v>
      </c>
      <c r="AC19" s="19">
        <f>[15]Setembro!$H$32</f>
        <v>19.440000000000001</v>
      </c>
      <c r="AD19" s="19">
        <f>[15]Setembro!$H$33</f>
        <v>20.16</v>
      </c>
      <c r="AE19" s="19">
        <f>[15]Setembro!$H$34</f>
        <v>23.040000000000003</v>
      </c>
      <c r="AF19" s="39">
        <f t="shared" si="3"/>
        <v>25.2</v>
      </c>
    </row>
    <row r="20" spans="1:32" ht="17.100000000000001" customHeight="1" x14ac:dyDescent="0.2">
      <c r="A20" s="17" t="s">
        <v>10</v>
      </c>
      <c r="B20" s="19">
        <f>[16]Setembro!$H$5</f>
        <v>14.4</v>
      </c>
      <c r="C20" s="19">
        <f>[16]Setembro!$H$6</f>
        <v>18</v>
      </c>
      <c r="D20" s="19">
        <f>[16]Setembro!$H$7</f>
        <v>0</v>
      </c>
      <c r="E20" s="19">
        <f>[16]Setembro!$H$8</f>
        <v>18</v>
      </c>
      <c r="F20" s="19">
        <f>[16]Setembro!$H$9</f>
        <v>18</v>
      </c>
      <c r="G20" s="19">
        <f>[16]Setembro!$H$10</f>
        <v>12.96</v>
      </c>
      <c r="H20" s="19">
        <f>[16]Setembro!$H$11</f>
        <v>18.36</v>
      </c>
      <c r="I20" s="19">
        <f>[16]Setembro!$H$12</f>
        <v>6.84</v>
      </c>
      <c r="J20" s="19">
        <f>[16]Setembro!$H$13</f>
        <v>20.88</v>
      </c>
      <c r="K20" s="19">
        <f>[16]Setembro!$H$14</f>
        <v>18.720000000000002</v>
      </c>
      <c r="L20" s="19">
        <f>[16]Setembro!$H$15</f>
        <v>9.3600000000000012</v>
      </c>
      <c r="M20" s="19">
        <f>[16]Setembro!$H$16</f>
        <v>10.44</v>
      </c>
      <c r="N20" s="19">
        <f>[16]Setembro!$H$17</f>
        <v>10.8</v>
      </c>
      <c r="O20" s="19">
        <f>[16]Setembro!$H$18</f>
        <v>15.840000000000002</v>
      </c>
      <c r="P20" s="19">
        <f>[16]Setembro!$H$19</f>
        <v>17.28</v>
      </c>
      <c r="Q20" s="19">
        <f>[16]Setembro!$H$20</f>
        <v>0.36000000000000004</v>
      </c>
      <c r="R20" s="19">
        <f>[16]Setembro!$H$21</f>
        <v>4.32</v>
      </c>
      <c r="S20" s="19">
        <f>[16]Setembro!$H$22</f>
        <v>13.68</v>
      </c>
      <c r="T20" s="19">
        <f>[16]Setembro!$H$23</f>
        <v>12.6</v>
      </c>
      <c r="U20" s="19">
        <f>[16]Setembro!$H$24</f>
        <v>8.2799999999999994</v>
      </c>
      <c r="V20" s="19">
        <f>[16]Setembro!$H$25</f>
        <v>12.96</v>
      </c>
      <c r="W20" s="19">
        <f>[16]Setembro!$H$26</f>
        <v>6.12</v>
      </c>
      <c r="X20" s="19">
        <f>[16]Setembro!$H$27</f>
        <v>8.64</v>
      </c>
      <c r="Y20" s="19">
        <f>[16]Setembro!$H$28</f>
        <v>16.559999999999999</v>
      </c>
      <c r="Z20" s="19">
        <f>[16]Setembro!$H$29</f>
        <v>11.879999999999999</v>
      </c>
      <c r="AA20" s="19">
        <f>[16]Setembro!$H$30</f>
        <v>23.040000000000003</v>
      </c>
      <c r="AB20" s="19">
        <f>[16]Setembro!$H$31</f>
        <v>9.3600000000000012</v>
      </c>
      <c r="AC20" s="19">
        <f>[16]Setembro!$H$32</f>
        <v>12.96</v>
      </c>
      <c r="AD20" s="19">
        <f>[16]Setembro!$H$33</f>
        <v>11.879999999999999</v>
      </c>
      <c r="AE20" s="19">
        <f>[16]Setembro!$H$34</f>
        <v>15.48</v>
      </c>
      <c r="AF20" s="39">
        <f t="shared" si="3"/>
        <v>23.040000000000003</v>
      </c>
    </row>
    <row r="21" spans="1:32" ht="17.100000000000001" customHeight="1" x14ac:dyDescent="0.2">
      <c r="A21" s="17" t="s">
        <v>11</v>
      </c>
      <c r="B21" s="19">
        <f>[17]Setembro!$H$5</f>
        <v>13.68</v>
      </c>
      <c r="C21" s="19">
        <f>[17]Setembro!$H$6</f>
        <v>12.96</v>
      </c>
      <c r="D21" s="19">
        <f>[17]Setembro!$H$7</f>
        <v>21.96</v>
      </c>
      <c r="E21" s="19">
        <f>[17]Setembro!$H$8</f>
        <v>14.4</v>
      </c>
      <c r="F21" s="19">
        <f>[17]Setembro!$H$9</f>
        <v>13.32</v>
      </c>
      <c r="G21" s="19">
        <f>[17]Setembro!$H$10</f>
        <v>14.04</v>
      </c>
      <c r="H21" s="19">
        <f>[17]Setembro!$H$11</f>
        <v>20.16</v>
      </c>
      <c r="I21" s="19">
        <f>[17]Setembro!$H$12</f>
        <v>11.16</v>
      </c>
      <c r="J21" s="19">
        <f>[17]Setembro!$H$13</f>
        <v>11.16</v>
      </c>
      <c r="K21" s="19">
        <f>[17]Setembro!$H$14</f>
        <v>12.24</v>
      </c>
      <c r="L21" s="19">
        <f>[17]Setembro!$H$15</f>
        <v>11.879999999999999</v>
      </c>
      <c r="M21" s="19">
        <f>[17]Setembro!$H$16</f>
        <v>7.5600000000000005</v>
      </c>
      <c r="N21" s="19">
        <f>[17]Setembro!$H$17</f>
        <v>10.08</v>
      </c>
      <c r="O21" s="19">
        <f>[17]Setembro!$H$18</f>
        <v>10.44</v>
      </c>
      <c r="P21" s="19">
        <f>[17]Setembro!$H$19</f>
        <v>14.04</v>
      </c>
      <c r="Q21" s="19">
        <f>[17]Setembro!$H$20</f>
        <v>9.3600000000000012</v>
      </c>
      <c r="R21" s="19">
        <f>[17]Setembro!$H$21</f>
        <v>9.7200000000000006</v>
      </c>
      <c r="S21" s="19">
        <f>[17]Setembro!$H$22</f>
        <v>10.8</v>
      </c>
      <c r="T21" s="19">
        <f>[17]Setembro!$H$23</f>
        <v>27.36</v>
      </c>
      <c r="U21" s="19">
        <f>[17]Setembro!$H$24</f>
        <v>17.28</v>
      </c>
      <c r="V21" s="19">
        <f>[17]Setembro!$H$25</f>
        <v>9.7200000000000006</v>
      </c>
      <c r="W21" s="19">
        <f>[17]Setembro!$H$26</f>
        <v>7.5600000000000005</v>
      </c>
      <c r="X21" s="19">
        <f>[17]Setembro!$H$27</f>
        <v>11.520000000000001</v>
      </c>
      <c r="Y21" s="19">
        <f>[17]Setembro!$H$28</f>
        <v>22.32</v>
      </c>
      <c r="Z21" s="19">
        <f>[17]Setembro!$H$29</f>
        <v>12.24</v>
      </c>
      <c r="AA21" s="19">
        <f>[17]Setembro!$H$30</f>
        <v>20.52</v>
      </c>
      <c r="AB21" s="19">
        <f>[17]Setembro!$H$31</f>
        <v>12.6</v>
      </c>
      <c r="AC21" s="19">
        <f>[17]Setembro!$H$32</f>
        <v>11.16</v>
      </c>
      <c r="AD21" s="19">
        <f>[17]Setembro!$H$33</f>
        <v>12.24</v>
      </c>
      <c r="AE21" s="19">
        <f>[17]Setembro!$H$34</f>
        <v>13.68</v>
      </c>
      <c r="AF21" s="39">
        <f t="shared" si="3"/>
        <v>27.36</v>
      </c>
    </row>
    <row r="22" spans="1:32" ht="17.100000000000001" customHeight="1" x14ac:dyDescent="0.2">
      <c r="A22" s="17" t="s">
        <v>12</v>
      </c>
      <c r="B22" s="19">
        <f>[18]Setembro!$H$5</f>
        <v>12.96</v>
      </c>
      <c r="C22" s="19">
        <f>[18]Setembro!$H$6</f>
        <v>12.96</v>
      </c>
      <c r="D22" s="19">
        <f>[18]Setembro!$H$7</f>
        <v>8.2799999999999994</v>
      </c>
      <c r="E22" s="19">
        <f>[18]Setembro!$H$8</f>
        <v>18.36</v>
      </c>
      <c r="F22" s="19">
        <f>[18]Setembro!$H$9</f>
        <v>7.5600000000000005</v>
      </c>
      <c r="G22" s="19">
        <f>[18]Setembro!$H$10</f>
        <v>12.6</v>
      </c>
      <c r="H22" s="19">
        <f>[18]Setembro!$H$11</f>
        <v>12.96</v>
      </c>
      <c r="I22" s="19">
        <f>[18]Setembro!$H$12</f>
        <v>8.64</v>
      </c>
      <c r="J22" s="19">
        <f>[18]Setembro!$H$13</f>
        <v>17.64</v>
      </c>
      <c r="K22" s="19">
        <f>[18]Setembro!$H$14</f>
        <v>15.840000000000002</v>
      </c>
      <c r="L22" s="19">
        <f>[18]Setembro!$H$15</f>
        <v>7.9200000000000008</v>
      </c>
      <c r="M22" s="19">
        <f>[18]Setembro!$H$16</f>
        <v>5.04</v>
      </c>
      <c r="N22" s="19">
        <f>[18]Setembro!$H$17</f>
        <v>15.48</v>
      </c>
      <c r="O22" s="19">
        <f>[18]Setembro!$H$18</f>
        <v>8.64</v>
      </c>
      <c r="P22" s="19">
        <f>[18]Setembro!$H$19</f>
        <v>14.04</v>
      </c>
      <c r="Q22" s="19">
        <f>[18]Setembro!$H$20</f>
        <v>10.8</v>
      </c>
      <c r="R22" s="19">
        <f>[18]Setembro!$H$21</f>
        <v>6.84</v>
      </c>
      <c r="S22" s="19">
        <f>[18]Setembro!$H$22</f>
        <v>11.879999999999999</v>
      </c>
      <c r="T22" s="19">
        <f>[18]Setembro!$H$23</f>
        <v>13.32</v>
      </c>
      <c r="U22" s="19">
        <f>[18]Setembro!$H$24</f>
        <v>12.96</v>
      </c>
      <c r="V22" s="19">
        <f>[18]Setembro!$H$25</f>
        <v>9</v>
      </c>
      <c r="W22" s="19">
        <f>[18]Setembro!$H$26</f>
        <v>6.12</v>
      </c>
      <c r="X22" s="19">
        <f>[18]Setembro!$H$27</f>
        <v>11.16</v>
      </c>
      <c r="Y22" s="19">
        <f>[18]Setembro!$H$28</f>
        <v>12.24</v>
      </c>
      <c r="Z22" s="19">
        <f>[18]Setembro!$H$29</f>
        <v>14.4</v>
      </c>
      <c r="AA22" s="19">
        <f>[18]Setembro!$H$30</f>
        <v>16.559999999999999</v>
      </c>
      <c r="AB22" s="19">
        <f>[18]Setembro!$H$31</f>
        <v>9</v>
      </c>
      <c r="AC22" s="19">
        <f>[18]Setembro!$H$32</f>
        <v>11.16</v>
      </c>
      <c r="AD22" s="19">
        <f>[18]Setembro!$H$33</f>
        <v>14.76</v>
      </c>
      <c r="AE22" s="19">
        <f>[18]Setembro!$H$34</f>
        <v>15.840000000000002</v>
      </c>
      <c r="AF22" s="39">
        <f t="shared" si="3"/>
        <v>18.36</v>
      </c>
    </row>
    <row r="23" spans="1:32" ht="17.100000000000001" customHeight="1" x14ac:dyDescent="0.2">
      <c r="A23" s="17" t="s">
        <v>13</v>
      </c>
      <c r="B23" s="19" t="str">
        <f>[19]Setembro!$H$5</f>
        <v>*</v>
      </c>
      <c r="C23" s="19" t="str">
        <f>[19]Setembro!$H$6</f>
        <v>*</v>
      </c>
      <c r="D23" s="19" t="str">
        <f>[19]Setembro!$H$7</f>
        <v>*</v>
      </c>
      <c r="E23" s="19" t="str">
        <f>[19]Setembro!$H$8</f>
        <v>*</v>
      </c>
      <c r="F23" s="19" t="str">
        <f>[19]Setembro!$H$9</f>
        <v>*</v>
      </c>
      <c r="G23" s="19" t="str">
        <f>[19]Setembro!$H$10</f>
        <v>*</v>
      </c>
      <c r="H23" s="19" t="str">
        <f>[19]Setembro!$H$11</f>
        <v>*</v>
      </c>
      <c r="I23" s="19" t="str">
        <f>[19]Setembro!$H$12</f>
        <v>*</v>
      </c>
      <c r="J23" s="19" t="str">
        <f>[19]Setembro!$H$13</f>
        <v>*</v>
      </c>
      <c r="K23" s="19" t="str">
        <f>[19]Setembro!$H$14</f>
        <v>*</v>
      </c>
      <c r="L23" s="19" t="str">
        <f>[19]Setembro!$H$15</f>
        <v>*</v>
      </c>
      <c r="M23" s="19" t="str">
        <f>[19]Setembro!$H$16</f>
        <v>*</v>
      </c>
      <c r="N23" s="19" t="str">
        <f>[19]Setembro!$H$17</f>
        <v>*</v>
      </c>
      <c r="O23" s="19" t="str">
        <f>[19]Setembro!$H$18</f>
        <v>*</v>
      </c>
      <c r="P23" s="19" t="str">
        <f>[19]Setembro!$H$19</f>
        <v>*</v>
      </c>
      <c r="Q23" s="19" t="str">
        <f>[19]Setembro!$H$20</f>
        <v>*</v>
      </c>
      <c r="R23" s="19" t="str">
        <f>[19]Setembro!$H$21</f>
        <v>*</v>
      </c>
      <c r="S23" s="19" t="str">
        <f>[19]Setembro!$H$22</f>
        <v>*</v>
      </c>
      <c r="T23" s="19" t="str">
        <f>[19]Setembro!$H$23</f>
        <v>*</v>
      </c>
      <c r="U23" s="19" t="str">
        <f>[19]Setembro!$H$24</f>
        <v>*</v>
      </c>
      <c r="V23" s="19" t="str">
        <f>[19]Setembro!$H$25</f>
        <v>*</v>
      </c>
      <c r="W23" s="19" t="str">
        <f>[19]Setembro!$H$26</f>
        <v>*</v>
      </c>
      <c r="X23" s="19" t="str">
        <f>[19]Setembro!$H$27</f>
        <v>*</v>
      </c>
      <c r="Y23" s="19" t="str">
        <f>[19]Setembro!$H$28</f>
        <v>*</v>
      </c>
      <c r="Z23" s="19" t="str">
        <f>[19]Setembro!$H$29</f>
        <v>*</v>
      </c>
      <c r="AA23" s="19" t="str">
        <f>[19]Setembro!$H$30</f>
        <v>*</v>
      </c>
      <c r="AB23" s="19" t="str">
        <f>[19]Setembro!$H$31</f>
        <v>*</v>
      </c>
      <c r="AC23" s="19" t="str">
        <f>[19]Setembro!$H$32</f>
        <v>*</v>
      </c>
      <c r="AD23" s="19" t="str">
        <f>[19]Setembro!$H$33</f>
        <v>*</v>
      </c>
      <c r="AE23" s="19" t="str">
        <f>[19]Setembro!$H$34</f>
        <v>*</v>
      </c>
      <c r="AF23" s="39" t="s">
        <v>139</v>
      </c>
    </row>
    <row r="24" spans="1:32" ht="17.100000000000001" customHeight="1" x14ac:dyDescent="0.2">
      <c r="A24" s="17" t="s">
        <v>14</v>
      </c>
      <c r="B24" s="19">
        <f>[20]Setembro!$H$5</f>
        <v>24.48</v>
      </c>
      <c r="C24" s="19">
        <f>[20]Setembro!$H$6</f>
        <v>19.079999999999998</v>
      </c>
      <c r="D24" s="19">
        <f>[20]Setembro!$H$7</f>
        <v>25.92</v>
      </c>
      <c r="E24" s="19">
        <f>[20]Setembro!$H$8</f>
        <v>22.32</v>
      </c>
      <c r="F24" s="19">
        <f>[20]Setembro!$H$9</f>
        <v>17.64</v>
      </c>
      <c r="G24" s="19">
        <f>[20]Setembro!$H$10</f>
        <v>21.240000000000002</v>
      </c>
      <c r="H24" s="19">
        <f>[20]Setembro!$H$11</f>
        <v>25.56</v>
      </c>
      <c r="I24" s="19">
        <f>[20]Setembro!$H$12</f>
        <v>17.28</v>
      </c>
      <c r="J24" s="19">
        <f>[20]Setembro!$H$13</f>
        <v>22.32</v>
      </c>
      <c r="K24" s="19">
        <f>[20]Setembro!$H$14</f>
        <v>15.840000000000002</v>
      </c>
      <c r="L24" s="19">
        <f>[20]Setembro!$H$15</f>
        <v>19.8</v>
      </c>
      <c r="M24" s="19">
        <f>[20]Setembro!$H$16</f>
        <v>20.52</v>
      </c>
      <c r="N24" s="19">
        <f>[20]Setembro!$H$17</f>
        <v>17.64</v>
      </c>
      <c r="O24" s="19">
        <f>[20]Setembro!$H$18</f>
        <v>14.76</v>
      </c>
      <c r="P24" s="19">
        <f>[20]Setembro!$H$19</f>
        <v>28.8</v>
      </c>
      <c r="Q24" s="19">
        <f>[20]Setembro!$H$20</f>
        <v>15.48</v>
      </c>
      <c r="R24" s="19">
        <f>[20]Setembro!$H$21</f>
        <v>10.08</v>
      </c>
      <c r="S24" s="19">
        <f>[20]Setembro!$H$22</f>
        <v>15.48</v>
      </c>
      <c r="T24" s="19">
        <f>[20]Setembro!$H$23</f>
        <v>29.16</v>
      </c>
      <c r="U24" s="19">
        <f>[20]Setembro!$H$24</f>
        <v>15.840000000000002</v>
      </c>
      <c r="V24" s="19">
        <f>[20]Setembro!$H$25</f>
        <v>15.48</v>
      </c>
      <c r="W24" s="19">
        <f>[20]Setembro!$H$26</f>
        <v>14.04</v>
      </c>
      <c r="X24" s="19">
        <f>[20]Setembro!$H$27</f>
        <v>11.16</v>
      </c>
      <c r="Y24" s="19">
        <f>[20]Setembro!$H$28</f>
        <v>27.36</v>
      </c>
      <c r="Z24" s="19">
        <f>[20]Setembro!$H$29</f>
        <v>13.68</v>
      </c>
      <c r="AA24" s="19">
        <f>[20]Setembro!$H$30</f>
        <v>11.16</v>
      </c>
      <c r="AB24" s="19">
        <f>[20]Setembro!$H$31</f>
        <v>27</v>
      </c>
      <c r="AC24" s="19">
        <f>[20]Setembro!$H$32</f>
        <v>6.84</v>
      </c>
      <c r="AD24" s="19">
        <f>[20]Setembro!$H$33</f>
        <v>15.120000000000001</v>
      </c>
      <c r="AE24" s="19">
        <f>[20]Setembro!$H$34</f>
        <v>21.6</v>
      </c>
      <c r="AF24" s="39">
        <f t="shared" si="3"/>
        <v>29.16</v>
      </c>
    </row>
    <row r="25" spans="1:32" ht="17.100000000000001" customHeight="1" x14ac:dyDescent="0.2">
      <c r="A25" s="17" t="s">
        <v>15</v>
      </c>
      <c r="B25" s="19">
        <f>[21]Setembro!$H$5</f>
        <v>20.52</v>
      </c>
      <c r="C25" s="19">
        <f>[21]Setembro!$H$6</f>
        <v>21.96</v>
      </c>
      <c r="D25" s="19">
        <f>[21]Setembro!$H$7</f>
        <v>19.440000000000001</v>
      </c>
      <c r="E25" s="19">
        <f>[21]Setembro!$H$8</f>
        <v>26.28</v>
      </c>
      <c r="F25" s="19">
        <f>[21]Setembro!$H$9</f>
        <v>29.16</v>
      </c>
      <c r="G25" s="19">
        <f>[21]Setembro!$H$10</f>
        <v>21.240000000000002</v>
      </c>
      <c r="H25" s="19">
        <f>[21]Setembro!$H$11</f>
        <v>23.040000000000003</v>
      </c>
      <c r="I25" s="19">
        <f>[21]Setembro!$H$12</f>
        <v>24.12</v>
      </c>
      <c r="J25" s="19">
        <f>[21]Setembro!$H$13</f>
        <v>23.040000000000003</v>
      </c>
      <c r="K25" s="19">
        <f>[21]Setembro!$H$14</f>
        <v>22.32</v>
      </c>
      <c r="L25" s="19">
        <f>[21]Setembro!$H$15</f>
        <v>12.6</v>
      </c>
      <c r="M25" s="19">
        <f>[21]Setembro!$H$16</f>
        <v>11.16</v>
      </c>
      <c r="N25" s="19">
        <f>[21]Setembro!$H$17</f>
        <v>21.240000000000002</v>
      </c>
      <c r="O25" s="19">
        <f>[21]Setembro!$H$18</f>
        <v>15.48</v>
      </c>
      <c r="P25" s="19">
        <f>[21]Setembro!$H$19</f>
        <v>20.52</v>
      </c>
      <c r="Q25" s="19">
        <f>[21]Setembro!$H$20</f>
        <v>11.520000000000001</v>
      </c>
      <c r="R25" s="19">
        <f>[21]Setembro!$H$21</f>
        <v>11.520000000000001</v>
      </c>
      <c r="S25" s="19">
        <f>[21]Setembro!$H$22</f>
        <v>17.64</v>
      </c>
      <c r="T25" s="19">
        <f>[21]Setembro!$H$23</f>
        <v>17.64</v>
      </c>
      <c r="U25" s="19">
        <f>[21]Setembro!$H$24</f>
        <v>16.2</v>
      </c>
      <c r="V25" s="19">
        <f>[21]Setembro!$H$25</f>
        <v>14.76</v>
      </c>
      <c r="W25" s="19">
        <f>[21]Setembro!$H$26</f>
        <v>23.759999999999998</v>
      </c>
      <c r="X25" s="19">
        <f>[21]Setembro!$H$27</f>
        <v>23.759999999999998</v>
      </c>
      <c r="Y25" s="19">
        <f>[21]Setembro!$H$28</f>
        <v>23.400000000000002</v>
      </c>
      <c r="Z25" s="19">
        <f>[21]Setembro!$H$29</f>
        <v>25.2</v>
      </c>
      <c r="AA25" s="19">
        <f>[21]Setembro!$H$30</f>
        <v>21.96</v>
      </c>
      <c r="AB25" s="19">
        <f>[21]Setembro!$H$31</f>
        <v>19.8</v>
      </c>
      <c r="AC25" s="19">
        <f>[21]Setembro!$H$32</f>
        <v>21.6</v>
      </c>
      <c r="AD25" s="19">
        <f>[21]Setembro!$H$33</f>
        <v>20.88</v>
      </c>
      <c r="AE25" s="19">
        <f>[21]Setembro!$H$34</f>
        <v>22.32</v>
      </c>
      <c r="AF25" s="39">
        <f t="shared" si="3"/>
        <v>29.16</v>
      </c>
    </row>
    <row r="26" spans="1:32" ht="17.100000000000001" customHeight="1" x14ac:dyDescent="0.2">
      <c r="A26" s="17" t="s">
        <v>16</v>
      </c>
      <c r="B26" s="19">
        <f>[22]Setembro!$H$5</f>
        <v>6.84</v>
      </c>
      <c r="C26" s="19">
        <f>[22]Setembro!$H$6</f>
        <v>11.520000000000001</v>
      </c>
      <c r="D26" s="19">
        <f>[22]Setembro!$H$7</f>
        <v>0.36000000000000004</v>
      </c>
      <c r="E26" s="19">
        <f>[22]Setembro!$H$8</f>
        <v>7.9200000000000008</v>
      </c>
      <c r="F26" s="19">
        <f>[22]Setembro!$H$9</f>
        <v>11.879999999999999</v>
      </c>
      <c r="G26" s="19">
        <f>[22]Setembro!$H$10</f>
        <v>5.04</v>
      </c>
      <c r="H26" s="19">
        <f>[22]Setembro!$H$11</f>
        <v>18</v>
      </c>
      <c r="I26" s="19">
        <f>[22]Setembro!$H$12</f>
        <v>0.72000000000000008</v>
      </c>
      <c r="J26" s="19">
        <f>[22]Setembro!$H$13</f>
        <v>19.440000000000001</v>
      </c>
      <c r="K26" s="19">
        <f>[22]Setembro!$H$14</f>
        <v>15.48</v>
      </c>
      <c r="L26" s="19">
        <f>[22]Setembro!$H$15</f>
        <v>2.8800000000000003</v>
      </c>
      <c r="M26" s="19">
        <f>[22]Setembro!$H$16</f>
        <v>0</v>
      </c>
      <c r="N26" s="19">
        <f>[22]Setembro!$H$17</f>
        <v>3.9600000000000004</v>
      </c>
      <c r="O26" s="19">
        <f>[22]Setembro!$H$18</f>
        <v>0.36000000000000004</v>
      </c>
      <c r="P26" s="19">
        <f>[22]Setembro!$H$19</f>
        <v>11.16</v>
      </c>
      <c r="Q26" s="19">
        <f>[22]Setembro!$H$20</f>
        <v>1.08</v>
      </c>
      <c r="R26" s="19">
        <f>[22]Setembro!$H$21</f>
        <v>0.36000000000000004</v>
      </c>
      <c r="S26" s="19">
        <f>[22]Setembro!$H$22</f>
        <v>3.9600000000000004</v>
      </c>
      <c r="T26" s="19">
        <f>[22]Setembro!$H$23</f>
        <v>14.04</v>
      </c>
      <c r="U26" s="19">
        <f>[22]Setembro!$H$24</f>
        <v>4.6800000000000006</v>
      </c>
      <c r="V26" s="19">
        <f>[22]Setembro!$H$25</f>
        <v>1.08</v>
      </c>
      <c r="W26" s="19">
        <f>[22]Setembro!$H$26</f>
        <v>3.24</v>
      </c>
      <c r="X26" s="19">
        <f>[22]Setembro!$H$27</f>
        <v>16.2</v>
      </c>
      <c r="Y26" s="19">
        <f>[22]Setembro!$H$28</f>
        <v>17.28</v>
      </c>
      <c r="Z26" s="19">
        <f>[22]Setembro!$H$29</f>
        <v>11.879999999999999</v>
      </c>
      <c r="AA26" s="19">
        <f>[22]Setembro!$H$30</f>
        <v>4.6800000000000006</v>
      </c>
      <c r="AB26" s="19">
        <f>[22]Setembro!$H$31</f>
        <v>0</v>
      </c>
      <c r="AC26" s="19">
        <f>[22]Setembro!$H$32</f>
        <v>14.04</v>
      </c>
      <c r="AD26" s="19">
        <f>[22]Setembro!$H$33</f>
        <v>5.4</v>
      </c>
      <c r="AE26" s="19">
        <f>[22]Setembro!$H$34</f>
        <v>16.920000000000002</v>
      </c>
      <c r="AF26" s="39">
        <f t="shared" si="3"/>
        <v>19.440000000000001</v>
      </c>
    </row>
    <row r="27" spans="1:32" ht="17.100000000000001" customHeight="1" x14ac:dyDescent="0.2">
      <c r="A27" s="17" t="s">
        <v>17</v>
      </c>
      <c r="B27" s="19">
        <f>[23]Setembro!$H$5</f>
        <v>0</v>
      </c>
      <c r="C27" s="19">
        <f>[23]Setembro!$H$6</f>
        <v>0</v>
      </c>
      <c r="D27" s="19">
        <f>[23]Setembro!$H$7</f>
        <v>0</v>
      </c>
      <c r="E27" s="19">
        <f>[23]Setembro!$H$8</f>
        <v>0</v>
      </c>
      <c r="F27" s="19">
        <f>[23]Setembro!$H$9</f>
        <v>0</v>
      </c>
      <c r="G27" s="19">
        <f>[23]Setembro!$H$10</f>
        <v>0</v>
      </c>
      <c r="H27" s="19">
        <f>[23]Setembro!$H$11</f>
        <v>0</v>
      </c>
      <c r="I27" s="19">
        <f>[23]Setembro!$H$12</f>
        <v>0</v>
      </c>
      <c r="J27" s="19">
        <f>[23]Setembro!$H$13</f>
        <v>0</v>
      </c>
      <c r="K27" s="19">
        <f>[23]Setembro!$H$14</f>
        <v>0</v>
      </c>
      <c r="L27" s="19">
        <f>[23]Setembro!$H$15</f>
        <v>0</v>
      </c>
      <c r="M27" s="19">
        <f>[23]Setembro!$H$16</f>
        <v>0</v>
      </c>
      <c r="N27" s="19">
        <f>[23]Setembro!$H$17</f>
        <v>0</v>
      </c>
      <c r="O27" s="19">
        <f>[23]Setembro!$H$18</f>
        <v>0</v>
      </c>
      <c r="P27" s="19">
        <f>[23]Setembro!$H$19</f>
        <v>0</v>
      </c>
      <c r="Q27" s="19">
        <f>[23]Setembro!$H$20</f>
        <v>0</v>
      </c>
      <c r="R27" s="19">
        <f>[23]Setembro!$H$21</f>
        <v>0</v>
      </c>
      <c r="S27" s="19">
        <f>[23]Setembro!$H$22</f>
        <v>0</v>
      </c>
      <c r="T27" s="19">
        <f>[23]Setembro!$H$23</f>
        <v>0</v>
      </c>
      <c r="U27" s="19">
        <f>[23]Setembro!$H$24</f>
        <v>0</v>
      </c>
      <c r="V27" s="19">
        <f>[23]Setembro!$H$25</f>
        <v>0</v>
      </c>
      <c r="W27" s="19">
        <f>[23]Setembro!$H$26</f>
        <v>0</v>
      </c>
      <c r="X27" s="19">
        <f>[23]Setembro!$H$27</f>
        <v>0</v>
      </c>
      <c r="Y27" s="19">
        <f>[23]Setembro!$H$28</f>
        <v>0</v>
      </c>
      <c r="Z27" s="19">
        <f>[23]Setembro!$H$29</f>
        <v>0</v>
      </c>
      <c r="AA27" s="19">
        <f>[23]Setembro!$H$30</f>
        <v>0</v>
      </c>
      <c r="AB27" s="19">
        <f>[23]Setembro!$H$31</f>
        <v>0</v>
      </c>
      <c r="AC27" s="19">
        <f>[23]Setembro!$H$32</f>
        <v>0</v>
      </c>
      <c r="AD27" s="19">
        <f>[23]Setembro!$H$33</f>
        <v>0</v>
      </c>
      <c r="AE27" s="19">
        <f>[23]Setembro!$H$34</f>
        <v>0</v>
      </c>
      <c r="AF27" s="39">
        <f>MAX(B27:AE27)</f>
        <v>0</v>
      </c>
    </row>
    <row r="28" spans="1:32" ht="17.100000000000001" customHeight="1" x14ac:dyDescent="0.2">
      <c r="A28" s="17" t="s">
        <v>18</v>
      </c>
      <c r="B28" s="19">
        <f>[24]Setembro!$H$5</f>
        <v>23.040000000000003</v>
      </c>
      <c r="C28" s="19">
        <f>[24]Setembro!$H$6</f>
        <v>30.240000000000002</v>
      </c>
      <c r="D28" s="19">
        <f>[24]Setembro!$H$7</f>
        <v>30.6</v>
      </c>
      <c r="E28" s="19">
        <f>[24]Setembro!$H$8</f>
        <v>21.240000000000002</v>
      </c>
      <c r="F28" s="19">
        <f>[24]Setembro!$H$9</f>
        <v>22.68</v>
      </c>
      <c r="G28" s="19">
        <f>[24]Setembro!$H$10</f>
        <v>22.32</v>
      </c>
      <c r="H28" s="19">
        <f>[24]Setembro!$H$11</f>
        <v>25.2</v>
      </c>
      <c r="I28" s="19">
        <f>[24]Setembro!$H$12</f>
        <v>24.12</v>
      </c>
      <c r="J28" s="19">
        <f>[24]Setembro!$H$13</f>
        <v>12.96</v>
      </c>
      <c r="K28" s="19">
        <f>[24]Setembro!$H$14</f>
        <v>31.319999999999997</v>
      </c>
      <c r="L28" s="19">
        <f>[24]Setembro!$H$15</f>
        <v>4.32</v>
      </c>
      <c r="M28" s="19">
        <f>[24]Setembro!$H$16</f>
        <v>13.32</v>
      </c>
      <c r="N28" s="19">
        <f>[24]Setembro!$H$17</f>
        <v>24.12</v>
      </c>
      <c r="O28" s="19">
        <f>[24]Setembro!$H$18</f>
        <v>18</v>
      </c>
      <c r="P28" s="19">
        <f>[24]Setembro!$H$19</f>
        <v>35.28</v>
      </c>
      <c r="Q28" s="19">
        <f>[24]Setembro!$H$20</f>
        <v>8.2799999999999994</v>
      </c>
      <c r="R28" s="19">
        <f>[24]Setembro!$H$21</f>
        <v>20.16</v>
      </c>
      <c r="S28" s="19">
        <f>[24]Setembro!$H$22</f>
        <v>21.96</v>
      </c>
      <c r="T28" s="19">
        <f>[24]Setembro!$H$23</f>
        <v>27.720000000000002</v>
      </c>
      <c r="U28" s="19">
        <f>[24]Setembro!$H$24</f>
        <v>32.4</v>
      </c>
      <c r="V28" s="19">
        <f>[24]Setembro!$H$25</f>
        <v>8.2799999999999994</v>
      </c>
      <c r="W28" s="19">
        <f>[24]Setembro!$H$26</f>
        <v>24.48</v>
      </c>
      <c r="X28" s="19">
        <f>[24]Setembro!$H$27</f>
        <v>15.120000000000001</v>
      </c>
      <c r="Y28" s="19">
        <f>[24]Setembro!$H$28</f>
        <v>22.32</v>
      </c>
      <c r="Z28" s="19">
        <f>[24]Setembro!$H$29</f>
        <v>22.32</v>
      </c>
      <c r="AA28" s="19">
        <f>[24]Setembro!$H$30</f>
        <v>30.96</v>
      </c>
      <c r="AB28" s="19">
        <f>[24]Setembro!$H$31</f>
        <v>23.040000000000003</v>
      </c>
      <c r="AC28" s="19">
        <f>[24]Setembro!$H$32</f>
        <v>22.68</v>
      </c>
      <c r="AD28" s="19">
        <f>[24]Setembro!$H$33</f>
        <v>24.12</v>
      </c>
      <c r="AE28" s="19">
        <f>[24]Setembro!$H$34</f>
        <v>23.040000000000003</v>
      </c>
      <c r="AF28" s="39">
        <f t="shared" si="3"/>
        <v>35.28</v>
      </c>
    </row>
    <row r="29" spans="1:32" ht="17.100000000000001" customHeight="1" x14ac:dyDescent="0.2">
      <c r="A29" s="17" t="s">
        <v>19</v>
      </c>
      <c r="B29" s="19">
        <f>[25]Setembro!$H$5</f>
        <v>24.840000000000003</v>
      </c>
      <c r="C29" s="19">
        <f>[25]Setembro!$H$6</f>
        <v>28.8</v>
      </c>
      <c r="D29" s="19">
        <f>[25]Setembro!$H$7</f>
        <v>36.36</v>
      </c>
      <c r="E29" s="19">
        <f>[25]Setembro!$H$8</f>
        <v>27.36</v>
      </c>
      <c r="F29" s="19">
        <f>[25]Setembro!$H$9</f>
        <v>29.16</v>
      </c>
      <c r="G29" s="19">
        <f>[25]Setembro!$H$10</f>
        <v>28.08</v>
      </c>
      <c r="H29" s="19">
        <f>[25]Setembro!$H$11</f>
        <v>24.840000000000003</v>
      </c>
      <c r="I29" s="19">
        <f>[25]Setembro!$H$12</f>
        <v>19.440000000000001</v>
      </c>
      <c r="J29" s="19">
        <f>[25]Setembro!$H$13</f>
        <v>30.96</v>
      </c>
      <c r="K29" s="19">
        <f>[25]Setembro!$H$14</f>
        <v>19.440000000000001</v>
      </c>
      <c r="L29" s="19">
        <f>[25]Setembro!$H$15</f>
        <v>12.6</v>
      </c>
      <c r="M29" s="19">
        <f>[25]Setembro!$H$16</f>
        <v>14.04</v>
      </c>
      <c r="N29" s="19">
        <f>[25]Setembro!$H$17</f>
        <v>22.68</v>
      </c>
      <c r="O29" s="19">
        <f>[25]Setembro!$H$18</f>
        <v>20.16</v>
      </c>
      <c r="P29" s="19">
        <f>[25]Setembro!$H$19</f>
        <v>16.920000000000002</v>
      </c>
      <c r="Q29" s="19">
        <f>[25]Setembro!$H$20</f>
        <v>13.32</v>
      </c>
      <c r="R29" s="19">
        <f>[25]Setembro!$H$21</f>
        <v>15.120000000000001</v>
      </c>
      <c r="S29" s="19">
        <f>[25]Setembro!$H$22</f>
        <v>22.32</v>
      </c>
      <c r="T29" s="19">
        <f>[25]Setembro!$H$23</f>
        <v>23.400000000000002</v>
      </c>
      <c r="U29" s="19">
        <f>[25]Setembro!$H$24</f>
        <v>16.559999999999999</v>
      </c>
      <c r="V29" s="19">
        <f>[25]Setembro!$H$25</f>
        <v>18.36</v>
      </c>
      <c r="W29" s="19">
        <f>[25]Setembro!$H$26</f>
        <v>19.8</v>
      </c>
      <c r="X29" s="19">
        <f>[25]Setembro!$H$27</f>
        <v>24.12</v>
      </c>
      <c r="Y29" s="19">
        <f>[25]Setembro!$H$28</f>
        <v>25.92</v>
      </c>
      <c r="Z29" s="19">
        <f>[25]Setembro!$H$29</f>
        <v>20.52</v>
      </c>
      <c r="AA29" s="19">
        <f>[25]Setembro!$H$30</f>
        <v>18</v>
      </c>
      <c r="AB29" s="19">
        <f>[25]Setembro!$H$31</f>
        <v>15.840000000000002</v>
      </c>
      <c r="AC29" s="19">
        <f>[25]Setembro!$H$32</f>
        <v>30.6</v>
      </c>
      <c r="AD29" s="19">
        <f>[25]Setembro!$H$33</f>
        <v>25.92</v>
      </c>
      <c r="AE29" s="19">
        <f>[25]Setembro!$H$34</f>
        <v>19.8</v>
      </c>
      <c r="AF29" s="39">
        <f t="shared" si="3"/>
        <v>36.36</v>
      </c>
    </row>
    <row r="30" spans="1:32" ht="17.100000000000001" customHeight="1" x14ac:dyDescent="0.2">
      <c r="A30" s="17" t="s">
        <v>31</v>
      </c>
      <c r="B30" s="19">
        <f>[26]Setembro!$H$5</f>
        <v>14.4</v>
      </c>
      <c r="C30" s="19">
        <f>[26]Setembro!$H$6</f>
        <v>21.240000000000002</v>
      </c>
      <c r="D30" s="19">
        <f>[26]Setembro!$H$7</f>
        <v>18.720000000000002</v>
      </c>
      <c r="E30" s="19">
        <f>[26]Setembro!$H$8</f>
        <v>23.040000000000003</v>
      </c>
      <c r="F30" s="19">
        <f>[26]Setembro!$H$9</f>
        <v>15.840000000000002</v>
      </c>
      <c r="G30" s="19">
        <f>[26]Setembro!$H$10</f>
        <v>21.6</v>
      </c>
      <c r="H30" s="19">
        <f>[26]Setembro!$H$11</f>
        <v>15.48</v>
      </c>
      <c r="I30" s="19">
        <f>[26]Setembro!$H$12</f>
        <v>12.24</v>
      </c>
      <c r="J30" s="19">
        <f>[26]Setembro!$H$13</f>
        <v>21.240000000000002</v>
      </c>
      <c r="K30" s="19">
        <f>[26]Setembro!$H$14</f>
        <v>24.48</v>
      </c>
      <c r="L30" s="19">
        <f>[26]Setembro!$H$15</f>
        <v>11.16</v>
      </c>
      <c r="M30" s="19">
        <f>[26]Setembro!$H$16</f>
        <v>12.96</v>
      </c>
      <c r="N30" s="19">
        <f>[26]Setembro!$H$17</f>
        <v>18</v>
      </c>
      <c r="O30" s="19">
        <f>[26]Setembro!$H$18</f>
        <v>15.48</v>
      </c>
      <c r="P30" s="19">
        <f>[26]Setembro!$H$19</f>
        <v>21.96</v>
      </c>
      <c r="Q30" s="19">
        <f>[26]Setembro!$H$20</f>
        <v>12.96</v>
      </c>
      <c r="R30" s="19">
        <f>[26]Setembro!$H$21</f>
        <v>11.879999999999999</v>
      </c>
      <c r="S30" s="19">
        <f>[26]Setembro!$H$22</f>
        <v>18</v>
      </c>
      <c r="T30" s="19">
        <f>[26]Setembro!$H$23</f>
        <v>18.720000000000002</v>
      </c>
      <c r="U30" s="19">
        <f>[26]Setembro!$H$24</f>
        <v>14.76</v>
      </c>
      <c r="V30" s="19">
        <f>[26]Setembro!$H$25</f>
        <v>11.879999999999999</v>
      </c>
      <c r="W30" s="19">
        <f>[26]Setembro!$H$26</f>
        <v>11.520000000000001</v>
      </c>
      <c r="X30" s="19">
        <f>[26]Setembro!$H$27</f>
        <v>17.64</v>
      </c>
      <c r="Y30" s="19">
        <f>[26]Setembro!$H$28</f>
        <v>12.96</v>
      </c>
      <c r="Z30" s="19">
        <f>[26]Setembro!$H$29</f>
        <v>21.240000000000002</v>
      </c>
      <c r="AA30" s="19">
        <f>[26]Setembro!$H$30</f>
        <v>19.440000000000001</v>
      </c>
      <c r="AB30" s="19">
        <f>[26]Setembro!$H$31</f>
        <v>24.12</v>
      </c>
      <c r="AC30" s="19">
        <f>[26]Setembro!$H$32</f>
        <v>18</v>
      </c>
      <c r="AD30" s="19">
        <f>[26]Setembro!$H$33</f>
        <v>24.12</v>
      </c>
      <c r="AE30" s="19">
        <f>[26]Setembro!$H$34</f>
        <v>21.240000000000002</v>
      </c>
      <c r="AF30" s="39">
        <f t="shared" si="3"/>
        <v>24.48</v>
      </c>
    </row>
    <row r="31" spans="1:32" ht="17.100000000000001" customHeight="1" x14ac:dyDescent="0.2">
      <c r="A31" s="17" t="s">
        <v>51</v>
      </c>
      <c r="B31" s="19">
        <f>[27]Setembro!$H$5</f>
        <v>34.92</v>
      </c>
      <c r="C31" s="19">
        <f>[27]Setembro!$H$6</f>
        <v>29.52</v>
      </c>
      <c r="D31" s="19">
        <f>[27]Setembro!$H$7</f>
        <v>33.119999999999997</v>
      </c>
      <c r="E31" s="19">
        <f>[27]Setembro!$H$8</f>
        <v>34.92</v>
      </c>
      <c r="F31" s="19">
        <f>[27]Setembro!$H$9</f>
        <v>28.08</v>
      </c>
      <c r="G31" s="19">
        <f>[27]Setembro!$H$10</f>
        <v>25.92</v>
      </c>
      <c r="H31" s="19">
        <f>[27]Setembro!$H$11</f>
        <v>32.04</v>
      </c>
      <c r="I31" s="19">
        <f>[27]Setembro!$H$12</f>
        <v>44.64</v>
      </c>
      <c r="J31" s="19">
        <f>[27]Setembro!$H$13</f>
        <v>30.96</v>
      </c>
      <c r="K31" s="19">
        <f>[27]Setembro!$H$14</f>
        <v>34.200000000000003</v>
      </c>
      <c r="L31" s="19">
        <f>[27]Setembro!$H$15</f>
        <v>16.2</v>
      </c>
      <c r="M31" s="19">
        <f>[27]Setembro!$H$16</f>
        <v>27.720000000000002</v>
      </c>
      <c r="N31" s="19">
        <f>[27]Setembro!$H$17</f>
        <v>26.64</v>
      </c>
      <c r="O31" s="19">
        <f>[27]Setembro!$H$18</f>
        <v>27.36</v>
      </c>
      <c r="P31" s="19">
        <f>[27]Setembro!$H$19</f>
        <v>34.56</v>
      </c>
      <c r="Q31" s="19">
        <f>[27]Setembro!$H$20</f>
        <v>20.88</v>
      </c>
      <c r="R31" s="19">
        <f>[27]Setembro!$H$21</f>
        <v>23.040000000000003</v>
      </c>
      <c r="S31" s="19">
        <f>[27]Setembro!$H$22</f>
        <v>24.12</v>
      </c>
      <c r="T31" s="19">
        <f>[27]Setembro!$H$23</f>
        <v>21.6</v>
      </c>
      <c r="U31" s="19">
        <f>[27]Setembro!$H$24</f>
        <v>45</v>
      </c>
      <c r="V31" s="19">
        <f>[27]Setembro!$H$25</f>
        <v>17.64</v>
      </c>
      <c r="W31" s="19">
        <f>[27]Setembro!$H$26</f>
        <v>21.240000000000002</v>
      </c>
      <c r="X31" s="19">
        <f>[27]Setembro!$H$27</f>
        <v>16.559999999999999</v>
      </c>
      <c r="Y31" s="19">
        <f>[27]Setembro!$H$28</f>
        <v>27</v>
      </c>
      <c r="Z31" s="19">
        <f>[27]Setembro!$H$29</f>
        <v>24.12</v>
      </c>
      <c r="AA31" s="19">
        <f>[27]Setembro!$H$30</f>
        <v>27.36</v>
      </c>
      <c r="AB31" s="19">
        <f>[27]Setembro!$H$31</f>
        <v>29.52</v>
      </c>
      <c r="AC31" s="19">
        <f>[27]Setembro!$H$32</f>
        <v>24.48</v>
      </c>
      <c r="AD31" s="19">
        <f>[27]Setembro!$H$33</f>
        <v>22.32</v>
      </c>
      <c r="AE31" s="19">
        <f>[27]Setembro!$H$34</f>
        <v>23.040000000000003</v>
      </c>
      <c r="AF31" s="39">
        <f>MAX(B31:AE31)</f>
        <v>45</v>
      </c>
    </row>
    <row r="32" spans="1:32" ht="17.100000000000001" customHeight="1" x14ac:dyDescent="0.2">
      <c r="A32" s="17" t="s">
        <v>20</v>
      </c>
      <c r="B32" s="19">
        <f>[28]Setembro!$H$5</f>
        <v>18</v>
      </c>
      <c r="C32" s="19">
        <f>[28]Setembro!$H$6</f>
        <v>21.96</v>
      </c>
      <c r="D32" s="19">
        <f>[28]Setembro!$H$7</f>
        <v>16.559999999999999</v>
      </c>
      <c r="E32" s="19">
        <f>[28]Setembro!$H$8</f>
        <v>12.6</v>
      </c>
      <c r="F32" s="19">
        <f>[28]Setembro!$H$9</f>
        <v>10.8</v>
      </c>
      <c r="G32" s="19">
        <f>[28]Setembro!$H$10</f>
        <v>16.559999999999999</v>
      </c>
      <c r="H32" s="19">
        <f>[28]Setembro!$H$11</f>
        <v>18.36</v>
      </c>
      <c r="I32" s="19">
        <f>[28]Setembro!$H$12</f>
        <v>10.8</v>
      </c>
      <c r="J32" s="19">
        <f>[28]Setembro!$H$13</f>
        <v>16.920000000000002</v>
      </c>
      <c r="K32" s="19">
        <f>[28]Setembro!$H$14</f>
        <v>13.32</v>
      </c>
      <c r="L32" s="19">
        <f>[28]Setembro!$H$15</f>
        <v>13.68</v>
      </c>
      <c r="M32" s="19">
        <f>[28]Setembro!$H$16</f>
        <v>13.68</v>
      </c>
      <c r="N32" s="19">
        <f>[28]Setembro!$H$17</f>
        <v>11.520000000000001</v>
      </c>
      <c r="O32" s="19">
        <f>[28]Setembro!$H$18</f>
        <v>12.6</v>
      </c>
      <c r="P32" s="19">
        <f>[28]Setembro!$H$19</f>
        <v>23.759999999999998</v>
      </c>
      <c r="Q32" s="19">
        <f>[28]Setembro!$H$20</f>
        <v>11.520000000000001</v>
      </c>
      <c r="R32" s="19">
        <f>[28]Setembro!$H$21</f>
        <v>6.48</v>
      </c>
      <c r="S32" s="19">
        <f>[28]Setembro!$H$22</f>
        <v>9</v>
      </c>
      <c r="T32" s="19">
        <f>[28]Setembro!$H$23</f>
        <v>21.6</v>
      </c>
      <c r="U32" s="19">
        <f>[28]Setembro!$H$24</f>
        <v>12.24</v>
      </c>
      <c r="V32" s="19">
        <f>[28]Setembro!$H$25</f>
        <v>14.04</v>
      </c>
      <c r="W32" s="19">
        <f>[28]Setembro!$H$26</f>
        <v>9.7200000000000006</v>
      </c>
      <c r="X32" s="19">
        <f>[28]Setembro!$H$27</f>
        <v>10.44</v>
      </c>
      <c r="Y32" s="19">
        <f>[28]Setembro!$H$28</f>
        <v>20.16</v>
      </c>
      <c r="Z32" s="19">
        <f>[28]Setembro!$H$29</f>
        <v>14.4</v>
      </c>
      <c r="AA32" s="19">
        <f>[28]Setembro!$H$30</f>
        <v>22.32</v>
      </c>
      <c r="AB32" s="19">
        <f>[28]Setembro!$H$31</f>
        <v>16.2</v>
      </c>
      <c r="AC32" s="19">
        <f>[28]Setembro!$H$32</f>
        <v>5.7600000000000007</v>
      </c>
      <c r="AD32" s="19">
        <f>[28]Setembro!$H$33</f>
        <v>10.08</v>
      </c>
      <c r="AE32" s="19">
        <f>[28]Setembro!$H$34</f>
        <v>23.040000000000003</v>
      </c>
      <c r="AF32" s="39">
        <f>MAX(B32:AE32)</f>
        <v>23.759999999999998</v>
      </c>
    </row>
    <row r="33" spans="1:35" s="5" customFormat="1" ht="17.100000000000001" customHeight="1" x14ac:dyDescent="0.2">
      <c r="A33" s="32" t="s">
        <v>33</v>
      </c>
      <c r="B33" s="33">
        <f t="shared" ref="B33:AF33" si="4">MAX(B5:B32)</f>
        <v>34.92</v>
      </c>
      <c r="C33" s="33">
        <f t="shared" si="4"/>
        <v>33.840000000000003</v>
      </c>
      <c r="D33" s="33">
        <f t="shared" si="4"/>
        <v>36.36</v>
      </c>
      <c r="E33" s="33">
        <f t="shared" si="4"/>
        <v>34.92</v>
      </c>
      <c r="F33" s="33">
        <f t="shared" si="4"/>
        <v>31.680000000000003</v>
      </c>
      <c r="G33" s="33">
        <f t="shared" si="4"/>
        <v>30.6</v>
      </c>
      <c r="H33" s="33">
        <f t="shared" si="4"/>
        <v>38.880000000000003</v>
      </c>
      <c r="I33" s="33">
        <f t="shared" si="4"/>
        <v>44.64</v>
      </c>
      <c r="J33" s="33">
        <f t="shared" si="4"/>
        <v>30.96</v>
      </c>
      <c r="K33" s="33">
        <f t="shared" si="4"/>
        <v>34.200000000000003</v>
      </c>
      <c r="L33" s="33">
        <f t="shared" si="4"/>
        <v>19.8</v>
      </c>
      <c r="M33" s="33">
        <f t="shared" si="4"/>
        <v>27.720000000000002</v>
      </c>
      <c r="N33" s="33">
        <f t="shared" si="4"/>
        <v>26.64</v>
      </c>
      <c r="O33" s="33">
        <f t="shared" si="4"/>
        <v>27.36</v>
      </c>
      <c r="P33" s="33">
        <f t="shared" si="4"/>
        <v>35.28</v>
      </c>
      <c r="Q33" s="33">
        <f t="shared" si="4"/>
        <v>20.88</v>
      </c>
      <c r="R33" s="33">
        <f t="shared" si="4"/>
        <v>23.040000000000003</v>
      </c>
      <c r="S33" s="33">
        <f t="shared" si="4"/>
        <v>24.48</v>
      </c>
      <c r="T33" s="33">
        <f t="shared" si="4"/>
        <v>30.6</v>
      </c>
      <c r="U33" s="33">
        <f t="shared" si="4"/>
        <v>45</v>
      </c>
      <c r="V33" s="33">
        <f t="shared" si="4"/>
        <v>20.88</v>
      </c>
      <c r="W33" s="33">
        <f t="shared" si="4"/>
        <v>24.840000000000003</v>
      </c>
      <c r="X33" s="33">
        <f t="shared" si="4"/>
        <v>26.28</v>
      </c>
      <c r="Y33" s="33">
        <f t="shared" si="4"/>
        <v>44.28</v>
      </c>
      <c r="Z33" s="33">
        <f t="shared" si="4"/>
        <v>27.720000000000002</v>
      </c>
      <c r="AA33" s="33">
        <f t="shared" si="4"/>
        <v>46.800000000000004</v>
      </c>
      <c r="AB33" s="33">
        <f t="shared" si="4"/>
        <v>29.52</v>
      </c>
      <c r="AC33" s="33">
        <f t="shared" si="4"/>
        <v>30.6</v>
      </c>
      <c r="AD33" s="33">
        <f t="shared" si="4"/>
        <v>42.480000000000004</v>
      </c>
      <c r="AE33" s="33">
        <f t="shared" si="4"/>
        <v>32.76</v>
      </c>
      <c r="AF33" s="39">
        <f t="shared" si="4"/>
        <v>46.800000000000004</v>
      </c>
    </row>
    <row r="35" spans="1:35" x14ac:dyDescent="0.2">
      <c r="A35" s="82"/>
      <c r="B35" s="82"/>
      <c r="C35" s="83"/>
      <c r="D35" s="83" t="s">
        <v>138</v>
      </c>
      <c r="E35" s="83"/>
      <c r="F35" s="83"/>
      <c r="G35" s="83"/>
      <c r="H35" s="2"/>
      <c r="I35" s="2"/>
      <c r="J35" s="2"/>
      <c r="K35" s="2"/>
      <c r="L35" s="2"/>
      <c r="M35" s="2" t="s">
        <v>52</v>
      </c>
      <c r="N35" s="2"/>
      <c r="O35" s="2"/>
      <c r="P35" s="2"/>
      <c r="Q35" s="2"/>
      <c r="R35" s="2"/>
      <c r="S35" s="2"/>
      <c r="T35" s="2"/>
      <c r="U35" s="2"/>
      <c r="V35" s="2" t="s">
        <v>135</v>
      </c>
      <c r="W35" s="2"/>
      <c r="X35" s="2"/>
      <c r="Y35" s="2"/>
      <c r="Z35" s="2"/>
      <c r="AA35" s="2"/>
      <c r="AB35" s="2"/>
      <c r="AC35" s="2"/>
      <c r="AD35" s="9"/>
      <c r="AE35" s="2"/>
      <c r="AF35" s="2"/>
      <c r="AG35" s="9"/>
      <c r="AH35" s="2"/>
    </row>
    <row r="36" spans="1:35" x14ac:dyDescent="0.2">
      <c r="B36" s="2"/>
      <c r="C36" s="2"/>
      <c r="D36" s="2"/>
      <c r="E36" s="2"/>
      <c r="F36" s="2"/>
      <c r="G36" s="2"/>
      <c r="H36" s="2"/>
      <c r="I36" s="2"/>
      <c r="J36" s="20"/>
      <c r="K36" s="20"/>
      <c r="L36" s="20"/>
      <c r="M36" s="20" t="s">
        <v>53</v>
      </c>
      <c r="N36" s="20"/>
      <c r="O36" s="20"/>
      <c r="P36" s="20"/>
      <c r="Q36" s="2"/>
      <c r="R36" s="2"/>
      <c r="S36" s="2"/>
      <c r="T36" s="2"/>
      <c r="U36" s="2"/>
      <c r="V36" s="20" t="s">
        <v>136</v>
      </c>
      <c r="W36" s="20"/>
      <c r="X36" s="2"/>
      <c r="Y36" s="2"/>
      <c r="Z36" s="2"/>
      <c r="AA36" s="2"/>
      <c r="AB36" s="2"/>
      <c r="AC36" s="2"/>
      <c r="AD36" s="9"/>
      <c r="AE36" s="1"/>
      <c r="AF36"/>
      <c r="AG36" s="2"/>
      <c r="AH36" s="2"/>
      <c r="AI36" s="2"/>
    </row>
    <row r="37" spans="1:35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31"/>
      <c r="R37" s="31"/>
      <c r="S37" s="31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G37" s="1"/>
      <c r="AH37" s="15"/>
    </row>
    <row r="39" spans="1:35" x14ac:dyDescent="0.2">
      <c r="C39" s="3" t="s">
        <v>54</v>
      </c>
      <c r="X39" s="3" t="s">
        <v>54</v>
      </c>
    </row>
    <row r="40" spans="1:35" x14ac:dyDescent="0.2">
      <c r="G40" s="3" t="s">
        <v>54</v>
      </c>
      <c r="L40" s="3" t="s">
        <v>54</v>
      </c>
    </row>
  </sheetData>
  <mergeCells count="33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workbookViewId="0">
      <selection activeCell="AH8" sqref="AH8"/>
    </sheetView>
  </sheetViews>
  <sheetFormatPr defaultRowHeight="12.75" x14ac:dyDescent="0.2"/>
  <cols>
    <col min="1" max="1" width="20.7109375" style="2" bestFit="1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1" width="3.5703125" style="2" bestFit="1" customWidth="1"/>
    <col min="32" max="32" width="15.28515625" style="6" bestFit="1" customWidth="1"/>
    <col min="33" max="33" width="9.140625" style="1"/>
  </cols>
  <sheetData>
    <row r="1" spans="1:34" ht="20.100000000000001" customHeight="1" x14ac:dyDescent="0.2">
      <c r="A1" s="94" t="s">
        <v>29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</row>
    <row r="2" spans="1:34" s="4" customFormat="1" ht="14.25" customHeight="1" x14ac:dyDescent="0.2">
      <c r="A2" s="90" t="s">
        <v>21</v>
      </c>
      <c r="B2" s="88" t="s">
        <v>137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</row>
    <row r="3" spans="1:34" s="5" customFormat="1" ht="11.25" customHeight="1" x14ac:dyDescent="0.2">
      <c r="A3" s="90"/>
      <c r="B3" s="91">
        <v>1</v>
      </c>
      <c r="C3" s="91">
        <f>SUM(B3+1)</f>
        <v>2</v>
      </c>
      <c r="D3" s="91">
        <f t="shared" ref="D3:AD3" si="0">SUM(C3+1)</f>
        <v>3</v>
      </c>
      <c r="E3" s="91">
        <f t="shared" si="0"/>
        <v>4</v>
      </c>
      <c r="F3" s="91">
        <f t="shared" si="0"/>
        <v>5</v>
      </c>
      <c r="G3" s="91">
        <f t="shared" si="0"/>
        <v>6</v>
      </c>
      <c r="H3" s="91">
        <f t="shared" si="0"/>
        <v>7</v>
      </c>
      <c r="I3" s="91">
        <f t="shared" si="0"/>
        <v>8</v>
      </c>
      <c r="J3" s="91">
        <f t="shared" si="0"/>
        <v>9</v>
      </c>
      <c r="K3" s="91">
        <f t="shared" si="0"/>
        <v>10</v>
      </c>
      <c r="L3" s="91">
        <f t="shared" si="0"/>
        <v>11</v>
      </c>
      <c r="M3" s="91">
        <f t="shared" si="0"/>
        <v>12</v>
      </c>
      <c r="N3" s="91">
        <f t="shared" si="0"/>
        <v>13</v>
      </c>
      <c r="O3" s="91">
        <f t="shared" si="0"/>
        <v>14</v>
      </c>
      <c r="P3" s="91">
        <f t="shared" si="0"/>
        <v>15</v>
      </c>
      <c r="Q3" s="91">
        <f t="shared" si="0"/>
        <v>16</v>
      </c>
      <c r="R3" s="91">
        <f t="shared" si="0"/>
        <v>17</v>
      </c>
      <c r="S3" s="91">
        <f t="shared" si="0"/>
        <v>18</v>
      </c>
      <c r="T3" s="91">
        <f t="shared" si="0"/>
        <v>19</v>
      </c>
      <c r="U3" s="91">
        <f t="shared" si="0"/>
        <v>20</v>
      </c>
      <c r="V3" s="91">
        <f t="shared" si="0"/>
        <v>21</v>
      </c>
      <c r="W3" s="91">
        <f t="shared" si="0"/>
        <v>22</v>
      </c>
      <c r="X3" s="91">
        <f t="shared" si="0"/>
        <v>23</v>
      </c>
      <c r="Y3" s="91">
        <f t="shared" si="0"/>
        <v>24</v>
      </c>
      <c r="Z3" s="91">
        <f t="shared" si="0"/>
        <v>25</v>
      </c>
      <c r="AA3" s="91">
        <f t="shared" si="0"/>
        <v>26</v>
      </c>
      <c r="AB3" s="91">
        <f t="shared" si="0"/>
        <v>27</v>
      </c>
      <c r="AC3" s="91">
        <f t="shared" si="0"/>
        <v>28</v>
      </c>
      <c r="AD3" s="91">
        <f t="shared" si="0"/>
        <v>29</v>
      </c>
      <c r="AE3" s="91">
        <v>30</v>
      </c>
      <c r="AF3" s="16" t="s">
        <v>43</v>
      </c>
      <c r="AG3" s="10"/>
    </row>
    <row r="4" spans="1:34" s="5" customFormat="1" ht="12" customHeight="1" x14ac:dyDescent="0.2">
      <c r="A4" s="90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16" t="s">
        <v>39</v>
      </c>
      <c r="AG4" s="10"/>
    </row>
    <row r="5" spans="1:34" s="5" customFormat="1" ht="13.5" customHeight="1" x14ac:dyDescent="0.2">
      <c r="A5" s="17" t="s">
        <v>47</v>
      </c>
      <c r="B5" s="22" t="str">
        <f>[1]Setembro!$I$5</f>
        <v>SE</v>
      </c>
      <c r="C5" s="22" t="str">
        <f>[1]Setembro!$I$6</f>
        <v>S</v>
      </c>
      <c r="D5" s="22" t="str">
        <f>[1]Setembro!$I$7</f>
        <v>SE</v>
      </c>
      <c r="E5" s="22" t="str">
        <f>[1]Setembro!$I$8</f>
        <v>SO</v>
      </c>
      <c r="F5" s="22" t="str">
        <f>[1]Setembro!$I$9</f>
        <v>SO</v>
      </c>
      <c r="G5" s="22" t="str">
        <f>[1]Setembro!$I$10</f>
        <v>SE</v>
      </c>
      <c r="H5" s="22" t="str">
        <f>[1]Setembro!$I$11</f>
        <v>O</v>
      </c>
      <c r="I5" s="22" t="str">
        <f>[1]Setembro!$I$12</f>
        <v>O</v>
      </c>
      <c r="J5" s="22" t="str">
        <f>[1]Setembro!$I$13</f>
        <v>SE</v>
      </c>
      <c r="K5" s="22" t="str">
        <f>[1]Setembro!$I$14</f>
        <v>NO</v>
      </c>
      <c r="L5" s="22" t="str">
        <f>[1]Setembro!$I$15</f>
        <v>N</v>
      </c>
      <c r="M5" s="22" t="str">
        <f>[1]Setembro!$I$16</f>
        <v>NO</v>
      </c>
      <c r="N5" s="22" t="str">
        <f>[1]Setembro!$I$17</f>
        <v>O</v>
      </c>
      <c r="O5" s="22" t="str">
        <f>[1]Setembro!$I$18</f>
        <v>N</v>
      </c>
      <c r="P5" s="22" t="str">
        <f>[1]Setembro!$I$19</f>
        <v>NO</v>
      </c>
      <c r="Q5" s="22" t="str">
        <f>[1]Setembro!$I$20</f>
        <v>NO</v>
      </c>
      <c r="R5" s="22" t="str">
        <f>[1]Setembro!$I$21</f>
        <v>O</v>
      </c>
      <c r="S5" s="22" t="str">
        <f>[1]Setembro!$I$22</f>
        <v>O</v>
      </c>
      <c r="T5" s="22" t="str">
        <f>[1]Setembro!$I$23</f>
        <v>N</v>
      </c>
      <c r="U5" s="22" t="str">
        <f>[1]Setembro!$I$24</f>
        <v>S</v>
      </c>
      <c r="V5" s="22" t="str">
        <f>[1]Setembro!$I$25</f>
        <v>NO</v>
      </c>
      <c r="W5" s="22" t="str">
        <f>[1]Setembro!$I$26</f>
        <v>S</v>
      </c>
      <c r="X5" s="22" t="str">
        <f>[1]Setembro!$I$27</f>
        <v>O</v>
      </c>
      <c r="Y5" s="22" t="str">
        <f>[1]Setembro!$I$28</f>
        <v>NE</v>
      </c>
      <c r="Z5" s="22" t="str">
        <f>[1]Setembro!$I$29</f>
        <v>SE</v>
      </c>
      <c r="AA5" s="22" t="str">
        <f>[1]Setembro!$I$30</f>
        <v>NE</v>
      </c>
      <c r="AB5" s="22" t="str">
        <f>[1]Setembro!$I$31</f>
        <v>O</v>
      </c>
      <c r="AC5" s="22" t="str">
        <f>[1]Setembro!$I$32</f>
        <v>SE</v>
      </c>
      <c r="AD5" s="22" t="str">
        <f>[1]Setembro!$I$33</f>
        <v>O</v>
      </c>
      <c r="AE5" s="22" t="str">
        <f>[1]Setembro!$I$34</f>
        <v>SE</v>
      </c>
      <c r="AF5" s="84" t="str">
        <f>[1]Setembro!$I$35</f>
        <v>O</v>
      </c>
      <c r="AG5" s="10"/>
    </row>
    <row r="6" spans="1:34" s="1" customFormat="1" ht="11.25" customHeight="1" x14ac:dyDescent="0.2">
      <c r="A6" s="17" t="s">
        <v>0</v>
      </c>
      <c r="B6" s="19" t="str">
        <f>[2]Setembro!$I$5</f>
        <v>SO</v>
      </c>
      <c r="C6" s="19" t="str">
        <f>[2]Setembro!$I$6</f>
        <v>SO</v>
      </c>
      <c r="D6" s="19" t="str">
        <f>[2]Setembro!$I$7</f>
        <v>SO</v>
      </c>
      <c r="E6" s="19" t="str">
        <f>[2]Setembro!$I$8</f>
        <v>SO</v>
      </c>
      <c r="F6" s="19" t="str">
        <f>[2]Setembro!$I$9</f>
        <v>SO</v>
      </c>
      <c r="G6" s="19" t="str">
        <f>[2]Setembro!$I$10</f>
        <v>SO</v>
      </c>
      <c r="H6" s="19" t="str">
        <f>[2]Setembro!$I$11</f>
        <v>SO</v>
      </c>
      <c r="I6" s="19" t="str">
        <f>[2]Setembro!$I$12</f>
        <v>SO</v>
      </c>
      <c r="J6" s="19" t="str">
        <f>[2]Setembro!$I$13</f>
        <v>SO</v>
      </c>
      <c r="K6" s="19" t="str">
        <f>[2]Setembro!$I$14</f>
        <v>SO</v>
      </c>
      <c r="L6" s="19" t="str">
        <f>[2]Setembro!$I$15</f>
        <v>SO</v>
      </c>
      <c r="M6" s="19" t="str">
        <f>[2]Setembro!$I$16</f>
        <v>SO</v>
      </c>
      <c r="N6" s="19" t="str">
        <f>[2]Setembro!$I$17</f>
        <v>SO</v>
      </c>
      <c r="O6" s="19" t="str">
        <f>[2]Setembro!$I$18</f>
        <v>SO</v>
      </c>
      <c r="P6" s="19" t="str">
        <f>[2]Setembro!$I$19</f>
        <v>SO</v>
      </c>
      <c r="Q6" s="19" t="str">
        <f>[2]Setembro!$I$20</f>
        <v>SO</v>
      </c>
      <c r="R6" s="19" t="str">
        <f>[2]Setembro!$I$21</f>
        <v>SO</v>
      </c>
      <c r="S6" s="19" t="str">
        <f>[2]Setembro!$I$22</f>
        <v>SO</v>
      </c>
      <c r="T6" s="23" t="str">
        <f>[2]Setembro!$I$23</f>
        <v>SO</v>
      </c>
      <c r="U6" s="23" t="str">
        <f>[2]Setembro!$I$24</f>
        <v>SO</v>
      </c>
      <c r="V6" s="23" t="str">
        <f>[2]Setembro!$I$25</f>
        <v>SO</v>
      </c>
      <c r="W6" s="23" t="str">
        <f>[2]Setembro!$I$26</f>
        <v>SO</v>
      </c>
      <c r="X6" s="23" t="str">
        <f>[2]Setembro!$I$27</f>
        <v>SO</v>
      </c>
      <c r="Y6" s="23" t="str">
        <f>[2]Setembro!$I$28</f>
        <v>SO</v>
      </c>
      <c r="Z6" s="23" t="str">
        <f>[2]Setembro!$I$29</f>
        <v>SO</v>
      </c>
      <c r="AA6" s="23" t="str">
        <f>[2]Setembro!$I$30</f>
        <v>SO</v>
      </c>
      <c r="AB6" s="23" t="str">
        <f>[2]Setembro!$I$31</f>
        <v>SO</v>
      </c>
      <c r="AC6" s="23" t="str">
        <f>[2]Setembro!$I$32</f>
        <v>SO</v>
      </c>
      <c r="AD6" s="23" t="str">
        <f>[2]Setembro!$I$33</f>
        <v>SO</v>
      </c>
      <c r="AE6" s="23" t="str">
        <f>[2]Setembro!$I$34</f>
        <v>SO</v>
      </c>
      <c r="AF6" s="51" t="str">
        <f>[2]Setembro!$I$35</f>
        <v>SO</v>
      </c>
      <c r="AG6" s="2"/>
    </row>
    <row r="7" spans="1:34" ht="12" customHeight="1" x14ac:dyDescent="0.2">
      <c r="A7" s="17" t="s">
        <v>1</v>
      </c>
      <c r="B7" s="21" t="str">
        <f>[3]Setembro!$I$5</f>
        <v>SE</v>
      </c>
      <c r="C7" s="21" t="str">
        <f>[3]Setembro!$I$6</f>
        <v>N</v>
      </c>
      <c r="D7" s="21" t="str">
        <f>[3]Setembro!$I$7</f>
        <v>NO</v>
      </c>
      <c r="E7" s="21" t="str">
        <f>[3]Setembro!$I$8</f>
        <v>L</v>
      </c>
      <c r="F7" s="21" t="str">
        <f>[3]Setembro!$I$9</f>
        <v>SE</v>
      </c>
      <c r="G7" s="21" t="str">
        <f>[3]Setembro!$I$10</f>
        <v>L</v>
      </c>
      <c r="H7" s="21" t="str">
        <f>[3]Setembro!$I$11</f>
        <v>SE</v>
      </c>
      <c r="I7" s="21" t="str">
        <f>[3]Setembro!$I$12</f>
        <v>SE</v>
      </c>
      <c r="J7" s="21" t="str">
        <f>[3]Setembro!$I$13</f>
        <v>SE</v>
      </c>
      <c r="K7" s="21" t="str">
        <f>[3]Setembro!$I$14</f>
        <v>NO</v>
      </c>
      <c r="L7" s="21" t="str">
        <f>[3]Setembro!$I$15</f>
        <v>SE</v>
      </c>
      <c r="M7" s="21" t="str">
        <f>[3]Setembro!$I$16</f>
        <v>S</v>
      </c>
      <c r="N7" s="21" t="str">
        <f>[3]Setembro!$I$17</f>
        <v>SE</v>
      </c>
      <c r="O7" s="21" t="str">
        <f>[3]Setembro!$I$18</f>
        <v>SE</v>
      </c>
      <c r="P7" s="21" t="str">
        <f>[3]Setembro!$I$19</f>
        <v>S</v>
      </c>
      <c r="Q7" s="21" t="str">
        <f>[3]Setembro!$I$20</f>
        <v>*</v>
      </c>
      <c r="R7" s="21" t="str">
        <f>[3]Setembro!$I$21</f>
        <v>*</v>
      </c>
      <c r="S7" s="21" t="str">
        <f>[3]Setembro!$I$22</f>
        <v>*</v>
      </c>
      <c r="T7" s="24" t="str">
        <f>[3]Setembro!$I$23</f>
        <v>*</v>
      </c>
      <c r="U7" s="24" t="str">
        <f>[3]Setembro!$I$24</f>
        <v>*</v>
      </c>
      <c r="V7" s="24" t="str">
        <f>[3]Setembro!$I$25</f>
        <v>*</v>
      </c>
      <c r="W7" s="24" t="str">
        <f>[3]Setembro!$I$26</f>
        <v>*</v>
      </c>
      <c r="X7" s="24" t="str">
        <f>[3]Setembro!$I$27</f>
        <v>*</v>
      </c>
      <c r="Y7" s="24" t="str">
        <f>[3]Setembro!$I$28</f>
        <v>*</v>
      </c>
      <c r="Z7" s="24" t="str">
        <f>[3]Setembro!$I$29</f>
        <v>*</v>
      </c>
      <c r="AA7" s="24" t="str">
        <f>[3]Setembro!$I$30</f>
        <v>*</v>
      </c>
      <c r="AB7" s="24" t="str">
        <f>[3]Setembro!$I$31</f>
        <v>*</v>
      </c>
      <c r="AC7" s="24" t="str">
        <f>[3]Setembro!$I$32</f>
        <v>*</v>
      </c>
      <c r="AD7" s="24" t="str">
        <f>[3]Setembro!$I$33</f>
        <v>*</v>
      </c>
      <c r="AE7" s="24" t="str">
        <f>[3]Setembro!$I$34</f>
        <v>*</v>
      </c>
      <c r="AF7" s="51" t="str">
        <f>[3]Setembro!$I$35</f>
        <v>SE</v>
      </c>
      <c r="AG7" s="2"/>
    </row>
    <row r="8" spans="1:34" ht="12" customHeight="1" x14ac:dyDescent="0.2">
      <c r="A8" s="17" t="s">
        <v>55</v>
      </c>
      <c r="B8" s="21" t="str">
        <f>[4]Setembro!$I$5</f>
        <v>NE</v>
      </c>
      <c r="C8" s="21" t="str">
        <f>[4]Setembro!$I$6</f>
        <v>NE</v>
      </c>
      <c r="D8" s="21" t="str">
        <f>[4]Setembro!$I$7</f>
        <v>NE</v>
      </c>
      <c r="E8" s="21" t="str">
        <f>[4]Setembro!$I$8</f>
        <v>L</v>
      </c>
      <c r="F8" s="21" t="str">
        <f>[4]Setembro!$I$9</f>
        <v>L</v>
      </c>
      <c r="G8" s="21" t="str">
        <f>[4]Setembro!$I$10</f>
        <v>L</v>
      </c>
      <c r="H8" s="21" t="str">
        <f>[4]Setembro!$I$11</f>
        <v>L</v>
      </c>
      <c r="I8" s="21" t="str">
        <f>[4]Setembro!$I$12</f>
        <v>L</v>
      </c>
      <c r="J8" s="21" t="str">
        <f>[4]Setembro!$I$13</f>
        <v>L</v>
      </c>
      <c r="K8" s="21" t="str">
        <f>[4]Setembro!$I$14</f>
        <v>NE</v>
      </c>
      <c r="L8" s="21" t="str">
        <f>[4]Setembro!$I$15</f>
        <v>NE</v>
      </c>
      <c r="M8" s="21" t="str">
        <f>[4]Setembro!$I$16</f>
        <v>L</v>
      </c>
      <c r="N8" s="21" t="str">
        <f>[4]Setembro!$I$17</f>
        <v>L</v>
      </c>
      <c r="O8" s="21" t="str">
        <f>[4]Setembro!$I$18</f>
        <v>L</v>
      </c>
      <c r="P8" s="21" t="str">
        <f>[4]Setembro!$I$19</f>
        <v>L</v>
      </c>
      <c r="Q8" s="21" t="str">
        <f>[4]Setembro!$I$20</f>
        <v>SO</v>
      </c>
      <c r="R8" s="21" t="str">
        <f>[4]Setembro!$I$21</f>
        <v>SE</v>
      </c>
      <c r="S8" s="21" t="str">
        <f>[4]Setembro!$I$22</f>
        <v>L</v>
      </c>
      <c r="T8" s="24" t="str">
        <f>[4]Setembro!$I$23</f>
        <v>SE</v>
      </c>
      <c r="U8" s="24" t="str">
        <f>[4]Setembro!$I$24</f>
        <v>NO</v>
      </c>
      <c r="V8" s="24" t="str">
        <f>[4]Setembro!$I$25</f>
        <v>SO</v>
      </c>
      <c r="W8" s="24" t="str">
        <f>[4]Setembro!$I$26</f>
        <v>L</v>
      </c>
      <c r="X8" s="24" t="str">
        <f>[4]Setembro!$I$27</f>
        <v>L</v>
      </c>
      <c r="Y8" s="24" t="str">
        <f>[4]Setembro!$I$28</f>
        <v>SE</v>
      </c>
      <c r="Z8" s="24" t="str">
        <f>[4]Setembro!$I$29</f>
        <v>NE</v>
      </c>
      <c r="AA8" s="24" t="str">
        <f>[4]Setembro!$I$30</f>
        <v>NE</v>
      </c>
      <c r="AB8" s="24" t="str">
        <f>[4]Setembro!$I$31</f>
        <v>L</v>
      </c>
      <c r="AC8" s="24" t="str">
        <f>[4]Setembro!$I$32</f>
        <v>L</v>
      </c>
      <c r="AD8" s="24" t="str">
        <f>[4]Setembro!$I$33</f>
        <v>L</v>
      </c>
      <c r="AE8" s="24" t="str">
        <f>[4]Setembro!$I$34</f>
        <v>NE</v>
      </c>
      <c r="AF8" s="51" t="str">
        <f>[4]Setembro!$I$35</f>
        <v>L</v>
      </c>
      <c r="AG8" s="2"/>
    </row>
    <row r="9" spans="1:34" ht="11.25" customHeight="1" x14ac:dyDescent="0.2">
      <c r="A9" s="17" t="s">
        <v>48</v>
      </c>
      <c r="B9" s="25" t="str">
        <f>[5]Setembro!$I$5</f>
        <v>NE</v>
      </c>
      <c r="C9" s="25" t="str">
        <f>[5]Setembro!$I$6</f>
        <v>N</v>
      </c>
      <c r="D9" s="25" t="str">
        <f>[5]Setembro!$I$7</f>
        <v>NE</v>
      </c>
      <c r="E9" s="25" t="str">
        <f>[5]Setembro!$I$8</f>
        <v>NE</v>
      </c>
      <c r="F9" s="25" t="str">
        <f>[5]Setembro!$I$9</f>
        <v>NE</v>
      </c>
      <c r="G9" s="25" t="str">
        <f>[5]Setembro!$I$10</f>
        <v>NE</v>
      </c>
      <c r="H9" s="25" t="str">
        <f>[5]Setembro!$I$11</f>
        <v>NE</v>
      </c>
      <c r="I9" s="25" t="str">
        <f>[5]Setembro!$I$12</f>
        <v>NE</v>
      </c>
      <c r="J9" s="25" t="str">
        <f>[5]Setembro!$I$13</f>
        <v>N</v>
      </c>
      <c r="K9" s="25" t="str">
        <f>[5]Setembro!$I$14</f>
        <v>NE</v>
      </c>
      <c r="L9" s="25" t="str">
        <f>[5]Setembro!$I$15</f>
        <v>SO</v>
      </c>
      <c r="M9" s="25" t="str">
        <f>[5]Setembro!$I$16</f>
        <v>SO</v>
      </c>
      <c r="N9" s="25" t="str">
        <f>[5]Setembro!$I$17</f>
        <v>NE</v>
      </c>
      <c r="O9" s="25" t="str">
        <f>[5]Setembro!$I$18</f>
        <v>NE</v>
      </c>
      <c r="P9" s="25" t="str">
        <f>[5]Setembro!$I$19</f>
        <v>S</v>
      </c>
      <c r="Q9" s="25" t="str">
        <f>[5]Setembro!$I$20</f>
        <v>S</v>
      </c>
      <c r="R9" s="25" t="str">
        <f>[5]Setembro!$I$21</f>
        <v>NE</v>
      </c>
      <c r="S9" s="25" t="str">
        <f>[5]Setembro!$I$22</f>
        <v>NE</v>
      </c>
      <c r="T9" s="24" t="str">
        <f>[5]Setembro!$I$23</f>
        <v>NE</v>
      </c>
      <c r="U9" s="24" t="str">
        <f>[5]Setembro!$I$24</f>
        <v>SO</v>
      </c>
      <c r="V9" s="24" t="str">
        <f>[5]Setembro!$I$25</f>
        <v>SO</v>
      </c>
      <c r="W9" s="24" t="str">
        <f>[5]Setembro!$I$26</f>
        <v>N</v>
      </c>
      <c r="X9" s="24" t="str">
        <f>[5]Setembro!$I$27</f>
        <v>NE</v>
      </c>
      <c r="Y9" s="24" t="str">
        <f>[5]Setembro!$I$28</f>
        <v>NE</v>
      </c>
      <c r="Z9" s="24" t="str">
        <f>[5]Setembro!$I$29</f>
        <v>NE</v>
      </c>
      <c r="AA9" s="24" t="str">
        <f>[5]Setembro!$I$30</f>
        <v>N</v>
      </c>
      <c r="AB9" s="24" t="str">
        <f>[5]Setembro!$I$31</f>
        <v>N</v>
      </c>
      <c r="AC9" s="24" t="str">
        <f>[5]Setembro!$I$32</f>
        <v>NE</v>
      </c>
      <c r="AD9" s="24" t="str">
        <f>[5]Setembro!$I$33</f>
        <v>NE</v>
      </c>
      <c r="AE9" s="24" t="str">
        <f>[5]Setembro!$I$34</f>
        <v>NE</v>
      </c>
      <c r="AF9" s="51" t="str">
        <f>[5]Setembro!$I$35</f>
        <v>NE</v>
      </c>
      <c r="AG9" s="2"/>
      <c r="AH9" s="50" t="s">
        <v>54</v>
      </c>
    </row>
    <row r="10" spans="1:34" ht="12.75" customHeight="1" x14ac:dyDescent="0.2">
      <c r="A10" s="17" t="s">
        <v>2</v>
      </c>
      <c r="B10" s="26" t="str">
        <f>[6]Setembro!$I$5</f>
        <v>L</v>
      </c>
      <c r="C10" s="26" t="str">
        <f>[6]Setembro!$I$6</f>
        <v>L</v>
      </c>
      <c r="D10" s="26" t="str">
        <f>[6]Setembro!$I$7</f>
        <v>L</v>
      </c>
      <c r="E10" s="26" t="str">
        <f>[6]Setembro!$I$8</f>
        <v>L</v>
      </c>
      <c r="F10" s="26" t="str">
        <f>[6]Setembro!$I$9</f>
        <v>L</v>
      </c>
      <c r="G10" s="26" t="str">
        <f>[6]Setembro!$I$10</f>
        <v>L</v>
      </c>
      <c r="H10" s="26" t="str">
        <f>[6]Setembro!$I$11</f>
        <v>L</v>
      </c>
      <c r="I10" s="26" t="str">
        <f>[6]Setembro!$I$12</f>
        <v>L</v>
      </c>
      <c r="J10" s="26" t="str">
        <f>[6]Setembro!$I$13</f>
        <v>L</v>
      </c>
      <c r="K10" s="26" t="str">
        <f>[6]Setembro!$I$14</f>
        <v>L</v>
      </c>
      <c r="L10" s="26" t="str">
        <f>[6]Setembro!$I$15</f>
        <v>L</v>
      </c>
      <c r="M10" s="26" t="str">
        <f>[6]Setembro!$I$16</f>
        <v>L</v>
      </c>
      <c r="N10" s="26" t="str">
        <f>[6]Setembro!$I$17</f>
        <v>L</v>
      </c>
      <c r="O10" s="26" t="str">
        <f>[6]Setembro!$I$18</f>
        <v>L</v>
      </c>
      <c r="P10" s="26" t="str">
        <f>[6]Setembro!$I$19</f>
        <v>L</v>
      </c>
      <c r="Q10" s="26" t="str">
        <f>[6]Setembro!$I$20</f>
        <v>L</v>
      </c>
      <c r="R10" s="26" t="str">
        <f>[6]Setembro!$I$21</f>
        <v>L</v>
      </c>
      <c r="S10" s="26" t="str">
        <f>[6]Setembro!$I$22</f>
        <v>L</v>
      </c>
      <c r="T10" s="23" t="str">
        <f>[6]Setembro!$I$23</f>
        <v>L</v>
      </c>
      <c r="U10" s="23" t="str">
        <f>[6]Setembro!$I$24</f>
        <v>L</v>
      </c>
      <c r="V10" s="26" t="str">
        <f>[6]Setembro!$I$25</f>
        <v>L</v>
      </c>
      <c r="W10" s="23" t="str">
        <f>[6]Setembro!$I$26</f>
        <v>L</v>
      </c>
      <c r="X10" s="23" t="str">
        <f>[6]Setembro!$I$27</f>
        <v>L</v>
      </c>
      <c r="Y10" s="23" t="str">
        <f>[6]Setembro!$I$28</f>
        <v>L</v>
      </c>
      <c r="Z10" s="23" t="str">
        <f>[6]Setembro!$I$29</f>
        <v>L</v>
      </c>
      <c r="AA10" s="23" t="str">
        <f>[6]Setembro!$I$30</f>
        <v>L</v>
      </c>
      <c r="AB10" s="23" t="str">
        <f>[6]Setembro!$I$31</f>
        <v>L</v>
      </c>
      <c r="AC10" s="23" t="str">
        <f>[6]Setembro!$I$32</f>
        <v>L</v>
      </c>
      <c r="AD10" s="23" t="str">
        <f>[6]Setembro!$I$33</f>
        <v>L</v>
      </c>
      <c r="AE10" s="23" t="str">
        <f>[6]Setembro!$I$34</f>
        <v>L</v>
      </c>
      <c r="AF10" s="51" t="str">
        <f>[6]Setembro!$I$35</f>
        <v>L</v>
      </c>
      <c r="AG10" s="2"/>
    </row>
    <row r="11" spans="1:34" ht="11.25" customHeight="1" x14ac:dyDescent="0.2">
      <c r="A11" s="17" t="s">
        <v>3</v>
      </c>
      <c r="B11" s="26" t="str">
        <f>[7]Setembro!$I$5</f>
        <v>L</v>
      </c>
      <c r="C11" s="26" t="str">
        <f>[7]Setembro!$I$6</f>
        <v>NO</v>
      </c>
      <c r="D11" s="26" t="str">
        <f>[7]Setembro!$I$7</f>
        <v>L</v>
      </c>
      <c r="E11" s="26" t="str">
        <f>[7]Setembro!$I$8</f>
        <v>L</v>
      </c>
      <c r="F11" s="26" t="str">
        <f>[7]Setembro!$I$9</f>
        <v>L</v>
      </c>
      <c r="G11" s="26" t="str">
        <f>[7]Setembro!$I$10</f>
        <v>L</v>
      </c>
      <c r="H11" s="26" t="str">
        <f>[7]Setembro!$I$11</f>
        <v>L</v>
      </c>
      <c r="I11" s="26" t="str">
        <f>[7]Setembro!$I$12</f>
        <v>SE</v>
      </c>
      <c r="J11" s="26" t="str">
        <f>[7]Setembro!$I$13</f>
        <v>SO</v>
      </c>
      <c r="K11" s="26" t="str">
        <f>[7]Setembro!$I$14</f>
        <v>SO</v>
      </c>
      <c r="L11" s="26" t="str">
        <f>[7]Setembro!$I$15</f>
        <v>SO</v>
      </c>
      <c r="M11" s="26" t="str">
        <f>[7]Setembro!$I$16</f>
        <v>O</v>
      </c>
      <c r="N11" s="26" t="str">
        <f>[7]Setembro!$I$17</f>
        <v>SO</v>
      </c>
      <c r="O11" s="26" t="str">
        <f>[7]Setembro!$I$18</f>
        <v>SO</v>
      </c>
      <c r="P11" s="26" t="str">
        <f>[7]Setembro!$I$19</f>
        <v>SE</v>
      </c>
      <c r="Q11" s="26" t="str">
        <f>[7]Setembro!$I$20</f>
        <v>O</v>
      </c>
      <c r="R11" s="26" t="str">
        <f>[7]Setembro!$I$21</f>
        <v>L</v>
      </c>
      <c r="S11" s="26" t="str">
        <f>[7]Setembro!$I$22</f>
        <v>L</v>
      </c>
      <c r="T11" s="23" t="str">
        <f>[7]Setembro!$I$23</f>
        <v>SO</v>
      </c>
      <c r="U11" s="23" t="str">
        <f>[7]Setembro!$I$24</f>
        <v>SE</v>
      </c>
      <c r="V11" s="23" t="str">
        <f>[7]Setembro!$I$25</f>
        <v>O</v>
      </c>
      <c r="W11" s="23" t="str">
        <f>[7]Setembro!$I$26</f>
        <v>L</v>
      </c>
      <c r="X11" s="23" t="str">
        <f>[7]Setembro!$I$27</f>
        <v>L</v>
      </c>
      <c r="Y11" s="23" t="str">
        <f>[7]Setembro!$I$28</f>
        <v>N</v>
      </c>
      <c r="Z11" s="23" t="str">
        <f>[7]Setembro!$I$29</f>
        <v>L</v>
      </c>
      <c r="AA11" s="23" t="str">
        <f>[7]Setembro!$I$30</f>
        <v>O</v>
      </c>
      <c r="AB11" s="23" t="str">
        <f>[7]Setembro!$I$31</f>
        <v>L</v>
      </c>
      <c r="AC11" s="23" t="str">
        <f>[7]Setembro!$I$32</f>
        <v>NE</v>
      </c>
      <c r="AD11" s="23" t="str">
        <f>[7]Setembro!$I$33</f>
        <v>O</v>
      </c>
      <c r="AE11" s="23" t="str">
        <f>[7]Setembro!$I$34</f>
        <v>L</v>
      </c>
      <c r="AF11" s="51" t="str">
        <f>[7]Setembro!$I$35</f>
        <v>L</v>
      </c>
      <c r="AG11" s="2"/>
    </row>
    <row r="12" spans="1:34" ht="10.5" customHeight="1" x14ac:dyDescent="0.2">
      <c r="A12" s="17" t="s">
        <v>4</v>
      </c>
      <c r="B12" s="26" t="str">
        <f>[8]Setembro!$I$5</f>
        <v>O</v>
      </c>
      <c r="C12" s="26" t="str">
        <f>[8]Setembro!$I$6</f>
        <v>N</v>
      </c>
      <c r="D12" s="26" t="str">
        <f>[8]Setembro!$I$7</f>
        <v>L</v>
      </c>
      <c r="E12" s="26" t="str">
        <f>[8]Setembro!$I$8</f>
        <v>L</v>
      </c>
      <c r="F12" s="26" t="str">
        <f>[8]Setembro!$I$9</f>
        <v>L</v>
      </c>
      <c r="G12" s="26" t="str">
        <f>[8]Setembro!$I$10</f>
        <v>L</v>
      </c>
      <c r="H12" s="26" t="str">
        <f>[8]Setembro!$I$11</f>
        <v>S</v>
      </c>
      <c r="I12" s="26" t="str">
        <f>[8]Setembro!$I$12</f>
        <v>L</v>
      </c>
      <c r="J12" s="26" t="str">
        <f>[8]Setembro!$I$13</f>
        <v>L</v>
      </c>
      <c r="K12" s="26" t="str">
        <f>[8]Setembro!$I$14</f>
        <v>N</v>
      </c>
      <c r="L12" s="26" t="str">
        <f>[8]Setembro!$I$15</f>
        <v>L</v>
      </c>
      <c r="M12" s="26" t="str">
        <f>[8]Setembro!$I$16</f>
        <v>L</v>
      </c>
      <c r="N12" s="26" t="str">
        <f>[8]Setembro!$I$17</f>
        <v>L</v>
      </c>
      <c r="O12" s="26" t="str">
        <f>[8]Setembro!$I$18</f>
        <v>L</v>
      </c>
      <c r="P12" s="26" t="str">
        <f>[8]Setembro!$I$19</f>
        <v>S</v>
      </c>
      <c r="Q12" s="26" t="str">
        <f>[8]Setembro!$I$20</f>
        <v>S</v>
      </c>
      <c r="R12" s="26" t="str">
        <f>[8]Setembro!$I$21</f>
        <v>L</v>
      </c>
      <c r="S12" s="26" t="str">
        <f>[8]Setembro!$I$22</f>
        <v>L</v>
      </c>
      <c r="T12" s="23" t="str">
        <f>[8]Setembro!$I$23</f>
        <v>NO</v>
      </c>
      <c r="U12" s="23" t="str">
        <f>[8]Setembro!$I$24</f>
        <v>NE</v>
      </c>
      <c r="V12" s="23" t="str">
        <f>[8]Setembro!$I$25</f>
        <v>S</v>
      </c>
      <c r="W12" s="23" t="str">
        <f>[8]Setembro!$I$26</f>
        <v>L</v>
      </c>
      <c r="X12" s="23" t="str">
        <f>[8]Setembro!$I$27</f>
        <v>L</v>
      </c>
      <c r="Y12" s="23" t="str">
        <f>[8]Setembro!$I$28</f>
        <v>N</v>
      </c>
      <c r="Z12" s="23" t="str">
        <f>[8]Setembro!$I$29</f>
        <v>NE</v>
      </c>
      <c r="AA12" s="23" t="str">
        <f>[8]Setembro!$I$30</f>
        <v>N</v>
      </c>
      <c r="AB12" s="23" t="str">
        <f>[8]Setembro!$I$31</f>
        <v>L</v>
      </c>
      <c r="AC12" s="23" t="str">
        <f>[8]Setembro!$I$32</f>
        <v>NE</v>
      </c>
      <c r="AD12" s="23" t="str">
        <f>[8]Setembro!$I$33</f>
        <v>NO</v>
      </c>
      <c r="AE12" s="23" t="str">
        <f>[8]Setembro!$I$34</f>
        <v>NO</v>
      </c>
      <c r="AF12" s="51" t="str">
        <f>[8]Setembro!$I$35</f>
        <v>L</v>
      </c>
      <c r="AG12" s="2"/>
    </row>
    <row r="13" spans="1:34" ht="10.5" customHeight="1" x14ac:dyDescent="0.2">
      <c r="A13" s="17" t="s">
        <v>5</v>
      </c>
      <c r="B13" s="23" t="str">
        <f>[9]Setembro!$I$5</f>
        <v>SE</v>
      </c>
      <c r="C13" s="23" t="str">
        <f>[9]Setembro!$I$6</f>
        <v>NE</v>
      </c>
      <c r="D13" s="23" t="str">
        <f>[9]Setembro!$I$7</f>
        <v>L</v>
      </c>
      <c r="E13" s="23" t="str">
        <f>[9]Setembro!$I$8</f>
        <v>L</v>
      </c>
      <c r="F13" s="23" t="str">
        <f>[9]Setembro!$I$9</f>
        <v>NE</v>
      </c>
      <c r="G13" s="23" t="str">
        <f>[9]Setembro!$I$10</f>
        <v>L</v>
      </c>
      <c r="H13" s="23" t="str">
        <f>[9]Setembro!$I$11</f>
        <v>SE</v>
      </c>
      <c r="I13" s="23" t="str">
        <f>[9]Setembro!$I$12</f>
        <v>L</v>
      </c>
      <c r="J13" s="23" t="str">
        <f>[9]Setembro!$I$13</f>
        <v>NE</v>
      </c>
      <c r="K13" s="23" t="str">
        <f>[9]Setembro!$I$14</f>
        <v>NE</v>
      </c>
      <c r="L13" s="23" t="str">
        <f>[9]Setembro!$I$15</f>
        <v>SO</v>
      </c>
      <c r="M13" s="23" t="str">
        <f>[9]Setembro!$I$16</f>
        <v>SO</v>
      </c>
      <c r="N13" s="23" t="str">
        <f>[9]Setembro!$I$17</f>
        <v>O</v>
      </c>
      <c r="O13" s="23" t="str">
        <f>[9]Setembro!$I$18</f>
        <v>L</v>
      </c>
      <c r="P13" s="23" t="str">
        <f>[9]Setembro!$I$19</f>
        <v>SO</v>
      </c>
      <c r="Q13" s="23" t="str">
        <f>[9]Setembro!$I$20</f>
        <v>S</v>
      </c>
      <c r="R13" s="23" t="str">
        <f>[9]Setembro!$I$21</f>
        <v>L</v>
      </c>
      <c r="S13" s="23" t="str">
        <f>[9]Setembro!$I$22</f>
        <v>L</v>
      </c>
      <c r="T13" s="23" t="str">
        <f>[9]Setembro!$I$23</f>
        <v>O</v>
      </c>
      <c r="U13" s="23" t="str">
        <f>[9]Setembro!$I$24</f>
        <v>SO</v>
      </c>
      <c r="V13" s="23" t="str">
        <f>[9]Setembro!$I$25</f>
        <v>S</v>
      </c>
      <c r="W13" s="23" t="str">
        <f>[9]Setembro!$I$26</f>
        <v>L</v>
      </c>
      <c r="X13" s="23" t="str">
        <f>[9]Setembro!$I$27</f>
        <v>NE</v>
      </c>
      <c r="Y13" s="23" t="str">
        <f>[9]Setembro!$I$28</f>
        <v>NE</v>
      </c>
      <c r="Z13" s="23" t="str">
        <f>[9]Setembro!$I$29</f>
        <v>NE</v>
      </c>
      <c r="AA13" s="23" t="str">
        <f>[9]Setembro!$I$30</f>
        <v>NE</v>
      </c>
      <c r="AB13" s="23" t="str">
        <f>[9]Setembro!$I$31</f>
        <v>SE</v>
      </c>
      <c r="AC13" s="23" t="str">
        <f>[9]Setembro!$I$32</f>
        <v>L</v>
      </c>
      <c r="AD13" s="23" t="str">
        <f>[9]Setembro!$I$33</f>
        <v>NE</v>
      </c>
      <c r="AE13" s="23" t="str">
        <f>[9]Setembro!$I$34</f>
        <v>NE</v>
      </c>
      <c r="AF13" s="51" t="str">
        <f>[9]Setembro!$I$35</f>
        <v>L</v>
      </c>
      <c r="AG13" s="2"/>
    </row>
    <row r="14" spans="1:34" ht="12" customHeight="1" x14ac:dyDescent="0.2">
      <c r="A14" s="17" t="s">
        <v>50</v>
      </c>
      <c r="B14" s="23" t="str">
        <f>[10]Setembro!$I$5</f>
        <v>O</v>
      </c>
      <c r="C14" s="23" t="str">
        <f>[10]Setembro!$I$6</f>
        <v>NE</v>
      </c>
      <c r="D14" s="23" t="str">
        <f>[10]Setembro!$I$7</f>
        <v>NE</v>
      </c>
      <c r="E14" s="23" t="str">
        <f>[10]Setembro!$I$8</f>
        <v>NE</v>
      </c>
      <c r="F14" s="23" t="str">
        <f>[10]Setembro!$I$9</f>
        <v>L</v>
      </c>
      <c r="G14" s="23" t="str">
        <f>[10]Setembro!$I$10</f>
        <v>L</v>
      </c>
      <c r="H14" s="23" t="str">
        <f>[10]Setembro!$I$11</f>
        <v>NE</v>
      </c>
      <c r="I14" s="23" t="str">
        <f>[10]Setembro!$I$12</f>
        <v>NE</v>
      </c>
      <c r="J14" s="23" t="str">
        <f>[10]Setembro!$I$13</f>
        <v>NE</v>
      </c>
      <c r="K14" s="23" t="str">
        <f>[10]Setembro!$I$14</f>
        <v>NE</v>
      </c>
      <c r="L14" s="23" t="str">
        <f>[10]Setembro!$I$15</f>
        <v>NE</v>
      </c>
      <c r="M14" s="23" t="str">
        <f>[10]Setembro!$I$16</f>
        <v>NE</v>
      </c>
      <c r="N14" s="23" t="str">
        <f>[10]Setembro!$I$17</f>
        <v>L</v>
      </c>
      <c r="O14" s="23" t="str">
        <f>[10]Setembro!$I$18</f>
        <v>NE</v>
      </c>
      <c r="P14" s="23" t="str">
        <f>[10]Setembro!$I$19</f>
        <v>S</v>
      </c>
      <c r="Q14" s="23" t="str">
        <f>[10]Setembro!$I$20</f>
        <v>SE</v>
      </c>
      <c r="R14" s="23" t="str">
        <f>[10]Setembro!$I$21</f>
        <v>NE</v>
      </c>
      <c r="S14" s="23" t="str">
        <f>[10]Setembro!$I$22</f>
        <v>NE</v>
      </c>
      <c r="T14" s="23" t="str">
        <f>[10]Setembro!$I$23</f>
        <v>NO</v>
      </c>
      <c r="U14" s="23" t="str">
        <f>[10]Setembro!$I$24</f>
        <v>NE</v>
      </c>
      <c r="V14" s="23" t="str">
        <f>[10]Setembro!$I$25</f>
        <v>S</v>
      </c>
      <c r="W14" s="23" t="str">
        <f>[10]Setembro!$I$26</f>
        <v>L</v>
      </c>
      <c r="X14" s="23" t="str">
        <f>[10]Setembro!$I$27</f>
        <v>NE</v>
      </c>
      <c r="Y14" s="23" t="str">
        <f>[10]Setembro!$I$28</f>
        <v>NE</v>
      </c>
      <c r="Z14" s="23" t="str">
        <f>[10]Setembro!$I$29</f>
        <v>NE</v>
      </c>
      <c r="AA14" s="23" t="str">
        <f>[10]Setembro!$I$30</f>
        <v>N</v>
      </c>
      <c r="AB14" s="23" t="str">
        <f>[10]Setembro!$I$31</f>
        <v>NE</v>
      </c>
      <c r="AC14" s="23" t="str">
        <f>[10]Setembro!$I$32</f>
        <v>NE</v>
      </c>
      <c r="AD14" s="23" t="str">
        <f>[10]Setembro!$I$33</f>
        <v>NE</v>
      </c>
      <c r="AE14" s="23" t="str">
        <f>[10]Setembro!$I$34</f>
        <v>NE</v>
      </c>
      <c r="AF14" s="51" t="str">
        <f>[10]Setembro!$I$35</f>
        <v>NE</v>
      </c>
      <c r="AG14" s="2"/>
    </row>
    <row r="15" spans="1:34" ht="9.75" customHeight="1" x14ac:dyDescent="0.2">
      <c r="A15" s="17" t="s">
        <v>6</v>
      </c>
      <c r="B15" s="23" t="str">
        <f>[11]Setembro!$I$5</f>
        <v>SE</v>
      </c>
      <c r="C15" s="23" t="str">
        <f>[11]Setembro!$I$6</f>
        <v>NO</v>
      </c>
      <c r="D15" s="23" t="str">
        <f>[11]Setembro!$I$7</f>
        <v>SE</v>
      </c>
      <c r="E15" s="23" t="str">
        <f>[11]Setembro!$I$8</f>
        <v>NO</v>
      </c>
      <c r="F15" s="23" t="str">
        <f>[11]Setembro!$I$9</f>
        <v>SE</v>
      </c>
      <c r="G15" s="23" t="str">
        <f>[11]Setembro!$I$10</f>
        <v>SE</v>
      </c>
      <c r="H15" s="23" t="str">
        <f>[11]Setembro!$I$11</f>
        <v>SO</v>
      </c>
      <c r="I15" s="23" t="str">
        <f>[11]Setembro!$I$12</f>
        <v>L</v>
      </c>
      <c r="J15" s="23" t="str">
        <f>[11]Setembro!$I$13</f>
        <v>SE</v>
      </c>
      <c r="K15" s="23" t="str">
        <f>[11]Setembro!$I$14</f>
        <v>NO</v>
      </c>
      <c r="L15" s="23" t="str">
        <f>[11]Setembro!$I$15</f>
        <v>SE</v>
      </c>
      <c r="M15" s="23" t="str">
        <f>[11]Setembro!$I$16</f>
        <v>L</v>
      </c>
      <c r="N15" s="23" t="str">
        <f>[11]Setembro!$I$17</f>
        <v>SE</v>
      </c>
      <c r="O15" s="23" t="str">
        <f>[11]Setembro!$I$18</f>
        <v>NO</v>
      </c>
      <c r="P15" s="23" t="str">
        <f>[11]Setembro!$I$19</f>
        <v>SE</v>
      </c>
      <c r="Q15" s="23" t="str">
        <f>[11]Setembro!$I$20</f>
        <v>SO</v>
      </c>
      <c r="R15" s="23" t="str">
        <f>[11]Setembro!$I$21</f>
        <v>SE</v>
      </c>
      <c r="S15" s="23" t="str">
        <f>[11]Setembro!$I$22</f>
        <v>N</v>
      </c>
      <c r="T15" s="23" t="str">
        <f>[11]Setembro!$I$23</f>
        <v>NO</v>
      </c>
      <c r="U15" s="23" t="str">
        <f>[11]Setembro!$I$24</f>
        <v>NE</v>
      </c>
      <c r="V15" s="23" t="str">
        <f>[11]Setembro!$I$25</f>
        <v>S</v>
      </c>
      <c r="W15" s="23" t="str">
        <f>[11]Setembro!$I$26</f>
        <v>SE</v>
      </c>
      <c r="X15" s="23" t="str">
        <f>[11]Setembro!$I$27</f>
        <v>SE</v>
      </c>
      <c r="Y15" s="23" t="str">
        <f>[11]Setembro!$I$28</f>
        <v>NO</v>
      </c>
      <c r="Z15" s="23" t="str">
        <f>[11]Setembro!$I$29</f>
        <v>SE</v>
      </c>
      <c r="AA15" s="23" t="str">
        <f>[11]Setembro!$I$30</f>
        <v>NO</v>
      </c>
      <c r="AB15" s="23" t="str">
        <f>[11]Setembro!$I$31</f>
        <v>O</v>
      </c>
      <c r="AC15" s="23" t="str">
        <f>[11]Setembro!$I$32</f>
        <v>SE</v>
      </c>
      <c r="AD15" s="23" t="str">
        <f>[11]Setembro!$I$33</f>
        <v>NO</v>
      </c>
      <c r="AE15" s="23" t="str">
        <f>[11]Setembro!$I$34</f>
        <v>NO</v>
      </c>
      <c r="AF15" s="51" t="str">
        <f>[11]Setembro!$I$35</f>
        <v>SE</v>
      </c>
      <c r="AG15" s="2"/>
    </row>
    <row r="16" spans="1:34" ht="10.5" customHeight="1" x14ac:dyDescent="0.2">
      <c r="A16" s="17" t="s">
        <v>7</v>
      </c>
      <c r="B16" s="26" t="str">
        <f>[12]Setembro!$I$5</f>
        <v>N</v>
      </c>
      <c r="C16" s="26" t="str">
        <f>[12]Setembro!$I$6</f>
        <v>NE</v>
      </c>
      <c r="D16" s="26" t="str">
        <f>[12]Setembro!$I$7</f>
        <v>N</v>
      </c>
      <c r="E16" s="26" t="str">
        <f>[12]Setembro!$I$8</f>
        <v>L</v>
      </c>
      <c r="F16" s="26" t="str">
        <f>[12]Setembro!$I$9</f>
        <v>L</v>
      </c>
      <c r="G16" s="26" t="str">
        <f>[12]Setembro!$I$10</f>
        <v>NE</v>
      </c>
      <c r="H16" s="26" t="str">
        <f>[12]Setembro!$I$11</f>
        <v>SE</v>
      </c>
      <c r="I16" s="26" t="str">
        <f>[12]Setembro!$I$12</f>
        <v>NE</v>
      </c>
      <c r="J16" s="26" t="str">
        <f>[12]Setembro!$I$13</f>
        <v>NE</v>
      </c>
      <c r="K16" s="26" t="str">
        <f>[12]Setembro!$I$14</f>
        <v>N</v>
      </c>
      <c r="L16" s="26" t="str">
        <f>[12]Setembro!$I$15</f>
        <v>NO</v>
      </c>
      <c r="M16" s="26" t="str">
        <f>[12]Setembro!$I$16</f>
        <v>S</v>
      </c>
      <c r="N16" s="26" t="str">
        <f>[12]Setembro!$I$17</f>
        <v>NE</v>
      </c>
      <c r="O16" s="26" t="str">
        <f>[12]Setembro!$I$18</f>
        <v>NE</v>
      </c>
      <c r="P16" s="26" t="str">
        <f>[12]Setembro!$I$19</f>
        <v>SO</v>
      </c>
      <c r="Q16" s="26" t="str">
        <f>[12]Setembro!$I$20</f>
        <v>S</v>
      </c>
      <c r="R16" s="26" t="str">
        <f>[12]Setembro!$I$21</f>
        <v>NE</v>
      </c>
      <c r="S16" s="26" t="str">
        <f>[12]Setembro!$I$22</f>
        <v>NE</v>
      </c>
      <c r="T16" s="23" t="str">
        <f>[12]Setembro!$I$23</f>
        <v>SE</v>
      </c>
      <c r="U16" s="23" t="str">
        <f>[12]Setembro!$I$24</f>
        <v>SO</v>
      </c>
      <c r="V16" s="23" t="str">
        <f>[12]Setembro!$I$25</f>
        <v>S</v>
      </c>
      <c r="W16" s="23" t="str">
        <f>[12]Setembro!$I$26</f>
        <v>SE</v>
      </c>
      <c r="X16" s="23" t="str">
        <f>[12]Setembro!$I$27</f>
        <v>NE</v>
      </c>
      <c r="Y16" s="23" t="str">
        <f>[12]Setembro!$I$28</f>
        <v>NE</v>
      </c>
      <c r="Z16" s="23" t="str">
        <f>[12]Setembro!$I$29</f>
        <v>N</v>
      </c>
      <c r="AA16" s="23" t="str">
        <f>[12]Setembro!$I$30</f>
        <v>N</v>
      </c>
      <c r="AB16" s="23" t="str">
        <f>[12]Setembro!$I$31</f>
        <v>NE</v>
      </c>
      <c r="AC16" s="23" t="str">
        <f>[12]Setembro!$I$32</f>
        <v>NE</v>
      </c>
      <c r="AD16" s="23" t="str">
        <f>[12]Setembro!$I$33</f>
        <v>NE</v>
      </c>
      <c r="AE16" s="23" t="str">
        <f>[12]Setembro!$I$34</f>
        <v>NE</v>
      </c>
      <c r="AF16" s="51" t="str">
        <f>[12]Setembro!$I$35</f>
        <v>NE</v>
      </c>
      <c r="AG16" s="2"/>
    </row>
    <row r="17" spans="1:35" ht="11.25" customHeight="1" x14ac:dyDescent="0.2">
      <c r="A17" s="17" t="s">
        <v>8</v>
      </c>
      <c r="B17" s="26" t="str">
        <f>[13]Setembro!$I$5</f>
        <v>N</v>
      </c>
      <c r="C17" s="26" t="str">
        <f>[13]Setembro!$I$6</f>
        <v>NE</v>
      </c>
      <c r="D17" s="26" t="str">
        <f>[13]Setembro!$I$7</f>
        <v>NE</v>
      </c>
      <c r="E17" s="26" t="str">
        <f>[13]Setembro!$I$8</f>
        <v>NE</v>
      </c>
      <c r="F17" s="26" t="str">
        <f>[13]Setembro!$I$9</f>
        <v>NE</v>
      </c>
      <c r="G17" s="26" t="str">
        <f>[13]Setembro!$I$10</f>
        <v>NE</v>
      </c>
      <c r="H17" s="26" t="str">
        <f>[13]Setembro!$I$11</f>
        <v>NE</v>
      </c>
      <c r="I17" s="26" t="str">
        <f>[13]Setembro!$I$12</f>
        <v>NE</v>
      </c>
      <c r="J17" s="26" t="str">
        <f>[13]Setembro!$I$13</f>
        <v>NE</v>
      </c>
      <c r="K17" s="26" t="str">
        <f>[13]Setembro!$I$14</f>
        <v>N</v>
      </c>
      <c r="L17" s="26" t="str">
        <f>[13]Setembro!$I$15</f>
        <v>NO</v>
      </c>
      <c r="M17" s="26" t="str">
        <f>[13]Setembro!$I$16</f>
        <v>S</v>
      </c>
      <c r="N17" s="26" t="str">
        <f>[13]Setembro!$I$17</f>
        <v>NE</v>
      </c>
      <c r="O17" s="26" t="str">
        <f>[13]Setembro!$I$18</f>
        <v>NE</v>
      </c>
      <c r="P17" s="26" t="str">
        <f>[13]Setembro!$I$19</f>
        <v>SO</v>
      </c>
      <c r="Q17" s="23" t="str">
        <f>[13]Setembro!$I$20</f>
        <v>S</v>
      </c>
      <c r="R17" s="23" t="str">
        <f>[13]Setembro!$I$21</f>
        <v>L</v>
      </c>
      <c r="S17" s="23" t="str">
        <f>[13]Setembro!$I$22</f>
        <v>NE</v>
      </c>
      <c r="T17" s="23" t="str">
        <f>[13]Setembro!$I$23</f>
        <v>L</v>
      </c>
      <c r="U17" s="23" t="str">
        <f>[13]Setembro!$I$24</f>
        <v>SE</v>
      </c>
      <c r="V17" s="23" t="str">
        <f>[13]Setembro!$I$25</f>
        <v>S</v>
      </c>
      <c r="W17" s="23" t="str">
        <f>[13]Setembro!$I$26</f>
        <v>NE</v>
      </c>
      <c r="X17" s="23" t="str">
        <f>[13]Setembro!$I$27</f>
        <v>NE</v>
      </c>
      <c r="Y17" s="23" t="str">
        <f>[13]Setembro!$I$28</f>
        <v>NE</v>
      </c>
      <c r="Z17" s="23" t="str">
        <f>[13]Setembro!$I$29</f>
        <v>N</v>
      </c>
      <c r="AA17" s="23" t="str">
        <f>[13]Setembro!$I$30</f>
        <v>NE</v>
      </c>
      <c r="AB17" s="23" t="str">
        <f>[13]Setembro!$I$31</f>
        <v>NE</v>
      </c>
      <c r="AC17" s="23" t="str">
        <f>[13]Setembro!$I$32</f>
        <v>NE</v>
      </c>
      <c r="AD17" s="23" t="str">
        <f>[13]Setembro!$I$33</f>
        <v>N</v>
      </c>
      <c r="AE17" s="23" t="str">
        <f>[13]Setembro!$I$34</f>
        <v>N</v>
      </c>
      <c r="AF17" s="51" t="str">
        <f>[13]Setembro!$I$35</f>
        <v>NE</v>
      </c>
      <c r="AG17" s="2"/>
    </row>
    <row r="18" spans="1:35" ht="11.25" customHeight="1" x14ac:dyDescent="0.2">
      <c r="A18" s="17" t="s">
        <v>9</v>
      </c>
      <c r="B18" s="26" t="str">
        <f>[14]Setembro!$I$5</f>
        <v>L</v>
      </c>
      <c r="C18" s="26" t="str">
        <f>[14]Setembro!$I$6</f>
        <v>L</v>
      </c>
      <c r="D18" s="26" t="str">
        <f>[14]Setembro!$I$7</f>
        <v>L</v>
      </c>
      <c r="E18" s="26" t="str">
        <f>[14]Setembro!$I$8</f>
        <v>L</v>
      </c>
      <c r="F18" s="26" t="str">
        <f>[14]Setembro!$I$9</f>
        <v>L</v>
      </c>
      <c r="G18" s="26" t="str">
        <f>[14]Setembro!$I$10</f>
        <v>L</v>
      </c>
      <c r="H18" s="26" t="str">
        <f>[14]Setembro!$I$11</f>
        <v>L</v>
      </c>
      <c r="I18" s="26" t="str">
        <f>[14]Setembro!$I$12</f>
        <v>L</v>
      </c>
      <c r="J18" s="26" t="str">
        <f>[14]Setembro!$I$13</f>
        <v>L</v>
      </c>
      <c r="K18" s="26" t="str">
        <f>[14]Setembro!$I$14</f>
        <v>L</v>
      </c>
      <c r="L18" s="26" t="str">
        <f>[14]Setembro!$I$15</f>
        <v>L</v>
      </c>
      <c r="M18" s="26" t="str">
        <f>[14]Setembro!$I$16</f>
        <v>L</v>
      </c>
      <c r="N18" s="26" t="str">
        <f>[14]Setembro!$I$17</f>
        <v>L</v>
      </c>
      <c r="O18" s="26" t="str">
        <f>[14]Setembro!$I$18</f>
        <v>L</v>
      </c>
      <c r="P18" s="26" t="str">
        <f>[14]Setembro!$I$19</f>
        <v>L</v>
      </c>
      <c r="Q18" s="26" t="str">
        <f>[14]Setembro!$I$20</f>
        <v>L</v>
      </c>
      <c r="R18" s="26" t="str">
        <f>[14]Setembro!$I$21</f>
        <v>L</v>
      </c>
      <c r="S18" s="26" t="str">
        <f>[14]Setembro!$I$22</f>
        <v>L</v>
      </c>
      <c r="T18" s="23" t="str">
        <f>[14]Setembro!$I$23</f>
        <v>L</v>
      </c>
      <c r="U18" s="23" t="str">
        <f>[14]Setembro!$I$24</f>
        <v>L</v>
      </c>
      <c r="V18" s="23" t="str">
        <f>[14]Setembro!$I$25</f>
        <v>L</v>
      </c>
      <c r="W18" s="23" t="str">
        <f>[14]Setembro!$I$26</f>
        <v>L</v>
      </c>
      <c r="X18" s="23" t="str">
        <f>[14]Setembro!$I$27</f>
        <v>L</v>
      </c>
      <c r="Y18" s="23" t="str">
        <f>[14]Setembro!$I$28</f>
        <v>L</v>
      </c>
      <c r="Z18" s="23" t="str">
        <f>[14]Setembro!$I$29</f>
        <v>L</v>
      </c>
      <c r="AA18" s="23" t="str">
        <f>[14]Setembro!$I$30</f>
        <v>L</v>
      </c>
      <c r="AB18" s="23" t="str">
        <f>[14]Setembro!$I$31</f>
        <v>L</v>
      </c>
      <c r="AC18" s="23" t="str">
        <f>[14]Setembro!$I$32</f>
        <v>L</v>
      </c>
      <c r="AD18" s="23" t="str">
        <f>[14]Setembro!$I$33</f>
        <v>L</v>
      </c>
      <c r="AE18" s="23" t="str">
        <f>[14]Setembro!$I$34</f>
        <v>L</v>
      </c>
      <c r="AF18" s="51" t="str">
        <f>[14]Setembro!$I$35</f>
        <v>L</v>
      </c>
      <c r="AG18" s="2"/>
      <c r="AH18" s="50" t="s">
        <v>54</v>
      </c>
    </row>
    <row r="19" spans="1:35" ht="12" customHeight="1" x14ac:dyDescent="0.2">
      <c r="A19" s="17" t="s">
        <v>49</v>
      </c>
      <c r="B19" s="26" t="str">
        <f>[15]Setembro!$I$5</f>
        <v>N</v>
      </c>
      <c r="C19" s="26" t="str">
        <f>[15]Setembro!$I$6</f>
        <v>N</v>
      </c>
      <c r="D19" s="26" t="str">
        <f>[15]Setembro!$I$7</f>
        <v>N</v>
      </c>
      <c r="E19" s="26" t="str">
        <f>[15]Setembro!$I$8</f>
        <v>NE</v>
      </c>
      <c r="F19" s="26" t="str">
        <f>[15]Setembro!$I$9</f>
        <v>L</v>
      </c>
      <c r="G19" s="26" t="str">
        <f>[15]Setembro!$I$10</f>
        <v>N</v>
      </c>
      <c r="H19" s="26" t="str">
        <f>[15]Setembro!$I$11</f>
        <v>SE</v>
      </c>
      <c r="I19" s="26" t="str">
        <f>[15]Setembro!$I$12</f>
        <v>L</v>
      </c>
      <c r="J19" s="26" t="str">
        <f>[15]Setembro!$I$13</f>
        <v>N</v>
      </c>
      <c r="K19" s="26" t="str">
        <f>[15]Setembro!$I$14</f>
        <v>N</v>
      </c>
      <c r="L19" s="26" t="str">
        <f>[15]Setembro!$I$15</f>
        <v>SO</v>
      </c>
      <c r="M19" s="26" t="str">
        <f>[15]Setembro!$I$16</f>
        <v>SO</v>
      </c>
      <c r="N19" s="26" t="str">
        <f>[15]Setembro!$I$17</f>
        <v>NE</v>
      </c>
      <c r="O19" s="26" t="str">
        <f>[15]Setembro!$I$18</f>
        <v>SE</v>
      </c>
      <c r="P19" s="26" t="str">
        <f>[15]Setembro!$I$19</f>
        <v>SO</v>
      </c>
      <c r="Q19" s="26" t="str">
        <f>[15]Setembro!$I$20</f>
        <v>S</v>
      </c>
      <c r="R19" s="26" t="str">
        <f>[15]Setembro!$I$21</f>
        <v>NE</v>
      </c>
      <c r="S19" s="26" t="str">
        <f>[15]Setembro!$I$22</f>
        <v>N</v>
      </c>
      <c r="T19" s="23" t="str">
        <f>[15]Setembro!$I$23</f>
        <v>NO</v>
      </c>
      <c r="U19" s="23" t="str">
        <f>[15]Setembro!$I$24</f>
        <v>SO</v>
      </c>
      <c r="V19" s="23" t="str">
        <f>[15]Setembro!$I$25</f>
        <v>S</v>
      </c>
      <c r="W19" s="23" t="str">
        <f>[15]Setembro!$I$26</f>
        <v>SE</v>
      </c>
      <c r="X19" s="23" t="str">
        <f>[15]Setembro!$I$27</f>
        <v>SE</v>
      </c>
      <c r="Y19" s="23" t="str">
        <f>[15]Setembro!$I$28</f>
        <v>L</v>
      </c>
      <c r="Z19" s="23" t="str">
        <f>[15]Setembro!$I$29</f>
        <v>L</v>
      </c>
      <c r="AA19" s="23" t="str">
        <f>[15]Setembro!$I$30</f>
        <v>L</v>
      </c>
      <c r="AB19" s="23" t="str">
        <f>[15]Setembro!$I$31</f>
        <v>L</v>
      </c>
      <c r="AC19" s="23" t="str">
        <f>[15]Setembro!$I$32</f>
        <v>L</v>
      </c>
      <c r="AD19" s="23" t="str">
        <f>[15]Setembro!$I$33</f>
        <v>L</v>
      </c>
      <c r="AE19" s="23" t="str">
        <f>[15]Setembro!$I$34</f>
        <v>L</v>
      </c>
      <c r="AF19" s="51" t="str">
        <f>[15]Setembro!$I$35</f>
        <v>N</v>
      </c>
      <c r="AG19" s="2"/>
    </row>
    <row r="20" spans="1:35" ht="11.25" customHeight="1" x14ac:dyDescent="0.2">
      <c r="A20" s="17" t="s">
        <v>10</v>
      </c>
      <c r="B20" s="19" t="str">
        <f>[16]Setembro!$I$5</f>
        <v>N</v>
      </c>
      <c r="C20" s="19" t="str">
        <f>[16]Setembro!$I$6</f>
        <v>N</v>
      </c>
      <c r="D20" s="19" t="str">
        <f>[16]Setembro!$I$7</f>
        <v>N</v>
      </c>
      <c r="E20" s="19" t="str">
        <f>[16]Setembro!$I$8</f>
        <v>L</v>
      </c>
      <c r="F20" s="19" t="str">
        <f>[16]Setembro!$I$9</f>
        <v>L</v>
      </c>
      <c r="G20" s="19" t="str">
        <f>[16]Setembro!$I$10</f>
        <v>NE</v>
      </c>
      <c r="H20" s="19" t="str">
        <f>[16]Setembro!$I$11</f>
        <v>NE</v>
      </c>
      <c r="I20" s="19" t="str">
        <f>[16]Setembro!$I$12</f>
        <v>NE</v>
      </c>
      <c r="J20" s="19" t="str">
        <f>[16]Setembro!$I$13</f>
        <v>NE</v>
      </c>
      <c r="K20" s="19" t="str">
        <f>[16]Setembro!$I$14</f>
        <v>NE</v>
      </c>
      <c r="L20" s="19" t="str">
        <f>[16]Setembro!$I$15</f>
        <v>N</v>
      </c>
      <c r="M20" s="19" t="str">
        <f>[16]Setembro!$I$16</f>
        <v>SO</v>
      </c>
      <c r="N20" s="19" t="str">
        <f>[16]Setembro!$I$17</f>
        <v>L</v>
      </c>
      <c r="O20" s="19" t="str">
        <f>[16]Setembro!$I$18</f>
        <v>NE</v>
      </c>
      <c r="P20" s="19" t="str">
        <f>[16]Setembro!$I$19</f>
        <v>SO</v>
      </c>
      <c r="Q20" s="19" t="str">
        <f>[16]Setembro!$I$20</f>
        <v>S</v>
      </c>
      <c r="R20" s="19" t="str">
        <f>[16]Setembro!$I$21</f>
        <v>L</v>
      </c>
      <c r="S20" s="19" t="str">
        <f>[16]Setembro!$I$22</f>
        <v>NE</v>
      </c>
      <c r="T20" s="23" t="str">
        <f>[16]Setembro!$I$23</f>
        <v>SE</v>
      </c>
      <c r="U20" s="23" t="str">
        <f>[16]Setembro!$I$24</f>
        <v>SO</v>
      </c>
      <c r="V20" s="23" t="str">
        <f>[16]Setembro!$I$25</f>
        <v>S</v>
      </c>
      <c r="W20" s="23" t="str">
        <f>[16]Setembro!$I$26</f>
        <v>NE</v>
      </c>
      <c r="X20" s="23" t="str">
        <f>[16]Setembro!$I$27</f>
        <v>L</v>
      </c>
      <c r="Y20" s="23" t="str">
        <f>[16]Setembro!$I$28</f>
        <v>L</v>
      </c>
      <c r="Z20" s="23" t="str">
        <f>[16]Setembro!$I$29</f>
        <v>N</v>
      </c>
      <c r="AA20" s="23" t="str">
        <f>[16]Setembro!$I$30</f>
        <v>N</v>
      </c>
      <c r="AB20" s="23" t="str">
        <f>[16]Setembro!$I$31</f>
        <v>NE</v>
      </c>
      <c r="AC20" s="23" t="str">
        <f>[16]Setembro!$I$32</f>
        <v>NE</v>
      </c>
      <c r="AD20" s="23" t="str">
        <f>[16]Setembro!$I$33</f>
        <v>NE</v>
      </c>
      <c r="AE20" s="23" t="str">
        <f>[16]Setembro!$I$34</f>
        <v>N</v>
      </c>
      <c r="AF20" s="51" t="str">
        <f>[16]Setembro!$I$35</f>
        <v>NE</v>
      </c>
      <c r="AG20" s="2"/>
    </row>
    <row r="21" spans="1:35" ht="12.75" customHeight="1" x14ac:dyDescent="0.2">
      <c r="A21" s="17" t="s">
        <v>11</v>
      </c>
      <c r="B21" s="26" t="str">
        <f>[17]Setembro!$I$5</f>
        <v>SO</v>
      </c>
      <c r="C21" s="26" t="str">
        <f>[17]Setembro!$I$6</f>
        <v>L</v>
      </c>
      <c r="D21" s="26" t="str">
        <f>[17]Setembro!$I$7</f>
        <v>NE</v>
      </c>
      <c r="E21" s="26" t="str">
        <f>[17]Setembro!$I$8</f>
        <v>SO</v>
      </c>
      <c r="F21" s="26" t="str">
        <f>[17]Setembro!$I$9</f>
        <v>SO</v>
      </c>
      <c r="G21" s="26" t="str">
        <f>[17]Setembro!$I$10</f>
        <v>SO</v>
      </c>
      <c r="H21" s="26" t="str">
        <f>[17]Setembro!$I$11</f>
        <v>SO</v>
      </c>
      <c r="I21" s="26" t="str">
        <f>[17]Setembro!$I$12</f>
        <v>SO</v>
      </c>
      <c r="J21" s="26" t="str">
        <f>[17]Setembro!$I$13</f>
        <v>L</v>
      </c>
      <c r="K21" s="26" t="str">
        <f>[17]Setembro!$I$14</f>
        <v>L</v>
      </c>
      <c r="L21" s="26" t="str">
        <f>[17]Setembro!$I$15</f>
        <v>NE</v>
      </c>
      <c r="M21" s="26" t="str">
        <f>[17]Setembro!$I$16</f>
        <v>NE</v>
      </c>
      <c r="N21" s="26" t="str">
        <f>[17]Setembro!$I$17</f>
        <v>SO</v>
      </c>
      <c r="O21" s="26" t="str">
        <f>[17]Setembro!$I$18</f>
        <v>NE</v>
      </c>
      <c r="P21" s="26" t="str">
        <f>[17]Setembro!$I$19</f>
        <v>N</v>
      </c>
      <c r="Q21" s="26" t="str">
        <f>[17]Setembro!$I$20</f>
        <v>O</v>
      </c>
      <c r="R21" s="26" t="str">
        <f>[17]Setembro!$I$21</f>
        <v>NE</v>
      </c>
      <c r="S21" s="26" t="str">
        <f>[17]Setembro!$I$22</f>
        <v>NE</v>
      </c>
      <c r="T21" s="23" t="str">
        <f>[17]Setembro!$I$23</f>
        <v>SO</v>
      </c>
      <c r="U21" s="23" t="str">
        <f>[17]Setembro!$I$24</f>
        <v>NE</v>
      </c>
      <c r="V21" s="23" t="str">
        <f>[17]Setembro!$I$25</f>
        <v>NE</v>
      </c>
      <c r="W21" s="23" t="str">
        <f>[17]Setembro!$I$26</f>
        <v>S</v>
      </c>
      <c r="X21" s="23" t="str">
        <f>[17]Setembro!$I$27</f>
        <v>SO</v>
      </c>
      <c r="Y21" s="23" t="str">
        <f>[17]Setembro!$I$28</f>
        <v>SO</v>
      </c>
      <c r="Z21" s="23" t="str">
        <f>[17]Setembro!$I$29</f>
        <v>L</v>
      </c>
      <c r="AA21" s="23" t="str">
        <f>[17]Setembro!$I$30</f>
        <v>L</v>
      </c>
      <c r="AB21" s="23" t="str">
        <f>[17]Setembro!$I$31</f>
        <v>SO</v>
      </c>
      <c r="AC21" s="23" t="str">
        <f>[17]Setembro!$I$32</f>
        <v>L</v>
      </c>
      <c r="AD21" s="23" t="str">
        <f>[17]Setembro!$I$33</f>
        <v>L</v>
      </c>
      <c r="AE21" s="23" t="str">
        <f>[17]Setembro!$I$34</f>
        <v>L</v>
      </c>
      <c r="AF21" s="51" t="str">
        <f>[17]Setembro!$I$35</f>
        <v>SO</v>
      </c>
      <c r="AG21" s="2"/>
    </row>
    <row r="22" spans="1:35" ht="12.75" customHeight="1" x14ac:dyDescent="0.2">
      <c r="A22" s="17" t="s">
        <v>12</v>
      </c>
      <c r="B22" s="26" t="str">
        <f>[18]Setembro!$I$5</f>
        <v>N</v>
      </c>
      <c r="C22" s="26" t="str">
        <f>[18]Setembro!$I$6</f>
        <v>N</v>
      </c>
      <c r="D22" s="26" t="str">
        <f>[18]Setembro!$I$7</f>
        <v>O</v>
      </c>
      <c r="E22" s="26" t="str">
        <f>[18]Setembro!$I$8</f>
        <v>NE</v>
      </c>
      <c r="F22" s="26" t="str">
        <f>[18]Setembro!$I$9</f>
        <v>L</v>
      </c>
      <c r="G22" s="26" t="str">
        <f>[18]Setembro!$I$10</f>
        <v>SE</v>
      </c>
      <c r="H22" s="26" t="str">
        <f>[18]Setembro!$I$11</f>
        <v>SE</v>
      </c>
      <c r="I22" s="26" t="str">
        <f>[18]Setembro!$I$12</f>
        <v>S</v>
      </c>
      <c r="J22" s="26" t="str">
        <f>[18]Setembro!$I$13</f>
        <v>N</v>
      </c>
      <c r="K22" s="26" t="str">
        <f>[18]Setembro!$I$14</f>
        <v>N</v>
      </c>
      <c r="L22" s="26" t="str">
        <f>[18]Setembro!$I$15</f>
        <v>O</v>
      </c>
      <c r="M22" s="26" t="str">
        <f>[18]Setembro!$I$16</f>
        <v>S</v>
      </c>
      <c r="N22" s="26" t="str">
        <f>[18]Setembro!$I$17</f>
        <v>S</v>
      </c>
      <c r="O22" s="26" t="str">
        <f>[18]Setembro!$I$18</f>
        <v>N</v>
      </c>
      <c r="P22" s="26" t="str">
        <f>[18]Setembro!$I$19</f>
        <v>S</v>
      </c>
      <c r="Q22" s="26" t="str">
        <f>[18]Setembro!$I$20</f>
        <v>S</v>
      </c>
      <c r="R22" s="26" t="str">
        <f>[18]Setembro!$I$21</f>
        <v>S</v>
      </c>
      <c r="S22" s="26" t="str">
        <f>[18]Setembro!$I$22</f>
        <v>N</v>
      </c>
      <c r="T22" s="26" t="str">
        <f>[18]Setembro!$I$23</f>
        <v>NO</v>
      </c>
      <c r="U22" s="26" t="str">
        <f>[18]Setembro!$I$24</f>
        <v>SO</v>
      </c>
      <c r="V22" s="26" t="str">
        <f>[18]Setembro!$I$25</f>
        <v>SO</v>
      </c>
      <c r="W22" s="26" t="str">
        <f>[18]Setembro!$I$26</f>
        <v>S</v>
      </c>
      <c r="X22" s="26" t="str">
        <f>[18]Setembro!$I$27</f>
        <v>S</v>
      </c>
      <c r="Y22" s="26" t="str">
        <f>[18]Setembro!$I$28</f>
        <v>N</v>
      </c>
      <c r="Z22" s="26" t="str">
        <f>[18]Setembro!$I$29</f>
        <v>N</v>
      </c>
      <c r="AA22" s="26" t="str">
        <f>[18]Setembro!$I$30</f>
        <v>N</v>
      </c>
      <c r="AB22" s="26" t="str">
        <f>[18]Setembro!$I$31</f>
        <v>SE</v>
      </c>
      <c r="AC22" s="26" t="str">
        <f>[18]Setembro!$I$32</f>
        <v>N</v>
      </c>
      <c r="AD22" s="26" t="str">
        <f>[18]Setembro!$I$33</f>
        <v>N</v>
      </c>
      <c r="AE22" s="26" t="str">
        <f>[18]Setembro!$I$34</f>
        <v>N</v>
      </c>
      <c r="AF22" s="84" t="str">
        <f>[18]Setembro!$I$35</f>
        <v>N</v>
      </c>
      <c r="AG22" s="2"/>
      <c r="AH22" s="50" t="s">
        <v>54</v>
      </c>
    </row>
    <row r="23" spans="1:35" ht="12" customHeight="1" x14ac:dyDescent="0.2">
      <c r="A23" s="17" t="s">
        <v>13</v>
      </c>
      <c r="B23" s="23" t="str">
        <f>[19]Setembro!$I$5</f>
        <v>*</v>
      </c>
      <c r="C23" s="23" t="str">
        <f>[19]Setembro!$I$6</f>
        <v>*</v>
      </c>
      <c r="D23" s="23" t="str">
        <f>[19]Setembro!$I$7</f>
        <v>*</v>
      </c>
      <c r="E23" s="23" t="str">
        <f>[19]Setembro!$I$8</f>
        <v>*</v>
      </c>
      <c r="F23" s="23" t="str">
        <f>[19]Setembro!$I$9</f>
        <v>*</v>
      </c>
      <c r="G23" s="23" t="str">
        <f>[19]Setembro!$I$10</f>
        <v>*</v>
      </c>
      <c r="H23" s="23" t="str">
        <f>[19]Setembro!$I$11</f>
        <v>*</v>
      </c>
      <c r="I23" s="23" t="str">
        <f>[19]Setembro!$I$12</f>
        <v>*</v>
      </c>
      <c r="J23" s="23" t="str">
        <f>[19]Setembro!$I$13</f>
        <v>*</v>
      </c>
      <c r="K23" s="23" t="str">
        <f>[19]Setembro!$I$14</f>
        <v>*</v>
      </c>
      <c r="L23" s="23" t="str">
        <f>[19]Setembro!$I$15</f>
        <v>*</v>
      </c>
      <c r="M23" s="23" t="str">
        <f>[19]Setembro!$I$16</f>
        <v>*</v>
      </c>
      <c r="N23" s="23" t="str">
        <f>[19]Setembro!$I$17</f>
        <v>*</v>
      </c>
      <c r="O23" s="23" t="str">
        <f>[19]Setembro!$I$18</f>
        <v>*</v>
      </c>
      <c r="P23" s="23" t="str">
        <f>[19]Setembro!$I$19</f>
        <v>*</v>
      </c>
      <c r="Q23" s="23" t="str">
        <f>[19]Setembro!$I$20</f>
        <v>*</v>
      </c>
      <c r="R23" s="23" t="str">
        <f>[19]Setembro!$I$21</f>
        <v>*</v>
      </c>
      <c r="S23" s="23" t="str">
        <f>[19]Setembro!$I$22</f>
        <v>*</v>
      </c>
      <c r="T23" s="23" t="str">
        <f>[19]Setembro!$I$23</f>
        <v>*</v>
      </c>
      <c r="U23" s="23" t="str">
        <f>[19]Setembro!$I$24</f>
        <v>*</v>
      </c>
      <c r="V23" s="23" t="str">
        <f>[19]Setembro!$I$25</f>
        <v>*</v>
      </c>
      <c r="W23" s="23" t="str">
        <f>[19]Setembro!$I$26</f>
        <v>*</v>
      </c>
      <c r="X23" s="23" t="str">
        <f>[19]Setembro!$I$27</f>
        <v>*</v>
      </c>
      <c r="Y23" s="23" t="str">
        <f>[19]Setembro!$I$28</f>
        <v>*</v>
      </c>
      <c r="Z23" s="23" t="str">
        <f>[19]Setembro!$I$29</f>
        <v>*</v>
      </c>
      <c r="AA23" s="23" t="str">
        <f>[19]Setembro!$I$30</f>
        <v>*</v>
      </c>
      <c r="AB23" s="23" t="str">
        <f>[19]Setembro!$I$31</f>
        <v>*</v>
      </c>
      <c r="AC23" s="23" t="str">
        <f>[19]Setembro!$I$32</f>
        <v>*</v>
      </c>
      <c r="AD23" s="23" t="str">
        <f>[19]Setembro!$I$33</f>
        <v>*</v>
      </c>
      <c r="AE23" s="23" t="str">
        <f>[19]Setembro!$I$34</f>
        <v>*</v>
      </c>
      <c r="AF23" s="51" t="s">
        <v>139</v>
      </c>
      <c r="AG23" s="2"/>
    </row>
    <row r="24" spans="1:35" ht="11.25" customHeight="1" x14ac:dyDescent="0.2">
      <c r="A24" s="17" t="s">
        <v>14</v>
      </c>
      <c r="B24" s="26" t="str">
        <f>[20]Setembro!$I$5</f>
        <v>SE</v>
      </c>
      <c r="C24" s="26" t="str">
        <f>[20]Setembro!$I$6</f>
        <v>N</v>
      </c>
      <c r="D24" s="26" t="str">
        <f>[20]Setembro!$I$7</f>
        <v>N</v>
      </c>
      <c r="E24" s="26" t="str">
        <f>[20]Setembro!$I$8</f>
        <v>SE</v>
      </c>
      <c r="F24" s="26" t="str">
        <f>[20]Setembro!$I$9</f>
        <v>SE</v>
      </c>
      <c r="G24" s="26" t="str">
        <f>[20]Setembro!$I$10</f>
        <v>L</v>
      </c>
      <c r="H24" s="26" t="str">
        <f>[20]Setembro!$I$11</f>
        <v>NE</v>
      </c>
      <c r="I24" s="26" t="str">
        <f>[20]Setembro!$I$12</f>
        <v>NE</v>
      </c>
      <c r="J24" s="26" t="str">
        <f>[20]Setembro!$I$13</f>
        <v>L</v>
      </c>
      <c r="K24" s="26" t="str">
        <f>[20]Setembro!$I$14</f>
        <v>NE</v>
      </c>
      <c r="L24" s="26" t="str">
        <f>[20]Setembro!$I$15</f>
        <v>NE</v>
      </c>
      <c r="M24" s="26" t="str">
        <f>[20]Setembro!$I$16</f>
        <v>NE</v>
      </c>
      <c r="N24" s="26" t="str">
        <f>[20]Setembro!$I$17</f>
        <v>L</v>
      </c>
      <c r="O24" s="26" t="str">
        <f>[20]Setembro!$I$18</f>
        <v>NE</v>
      </c>
      <c r="P24" s="26" t="str">
        <f>[20]Setembro!$I$19</f>
        <v>SO</v>
      </c>
      <c r="Q24" s="26" t="str">
        <f>[20]Setembro!$I$20</f>
        <v>SO</v>
      </c>
      <c r="R24" s="26" t="str">
        <f>[20]Setembro!$I$21</f>
        <v>SE</v>
      </c>
      <c r="S24" s="26" t="str">
        <f>[20]Setembro!$I$22</f>
        <v>NE</v>
      </c>
      <c r="T24" s="26" t="str">
        <f>[20]Setembro!$I$23</f>
        <v>NO</v>
      </c>
      <c r="U24" s="26" t="str">
        <f>[20]Setembro!$I$24</f>
        <v>NE</v>
      </c>
      <c r="V24" s="26" t="str">
        <f>[20]Setembro!$I$25</f>
        <v>SO</v>
      </c>
      <c r="W24" s="26" t="str">
        <f>[20]Setembro!$I$26</f>
        <v>L</v>
      </c>
      <c r="X24" s="26" t="str">
        <f>[20]Setembro!$I$27</f>
        <v>SE</v>
      </c>
      <c r="Y24" s="26" t="str">
        <f>[20]Setembro!$I$28</f>
        <v>N</v>
      </c>
      <c r="Z24" s="26" t="str">
        <f>[20]Setembro!$I$29</f>
        <v>NE</v>
      </c>
      <c r="AA24" s="26" t="str">
        <f>[20]Setembro!$I$30</f>
        <v>N</v>
      </c>
      <c r="AB24" s="26" t="str">
        <f>[20]Setembro!$I$31</f>
        <v>SE</v>
      </c>
      <c r="AC24" s="26" t="str">
        <f>[20]Setembro!$I$32</f>
        <v>L</v>
      </c>
      <c r="AD24" s="26" t="str">
        <f>[20]Setembro!$I$33</f>
        <v>N</v>
      </c>
      <c r="AE24" s="26" t="str">
        <f>[20]Setembro!$I$34</f>
        <v>SE</v>
      </c>
      <c r="AF24" s="84" t="str">
        <f>[20]Setembro!$I$35</f>
        <v>NE</v>
      </c>
      <c r="AG24" s="2"/>
      <c r="AI24" s="50" t="s">
        <v>54</v>
      </c>
    </row>
    <row r="25" spans="1:35" ht="12" customHeight="1" x14ac:dyDescent="0.2">
      <c r="A25" s="17" t="s">
        <v>15</v>
      </c>
      <c r="B25" s="26" t="str">
        <f>[21]Setembro!$I$5</f>
        <v>NE</v>
      </c>
      <c r="C25" s="26" t="str">
        <f>[21]Setembro!$I$6</f>
        <v>N</v>
      </c>
      <c r="D25" s="26" t="str">
        <f>[21]Setembro!$I$7</f>
        <v>NO</v>
      </c>
      <c r="E25" s="26" t="str">
        <f>[21]Setembro!$I$8</f>
        <v>NE</v>
      </c>
      <c r="F25" s="26" t="str">
        <f>[21]Setembro!$I$9</f>
        <v>NE</v>
      </c>
      <c r="G25" s="26" t="str">
        <f>[21]Setembro!$I$10</f>
        <v>NE</v>
      </c>
      <c r="H25" s="26" t="str">
        <f>[21]Setembro!$I$11</f>
        <v>L</v>
      </c>
      <c r="I25" s="26" t="str">
        <f>[21]Setembro!$I$12</f>
        <v>NE</v>
      </c>
      <c r="J25" s="26" t="str">
        <f>[21]Setembro!$I$13</f>
        <v>NE</v>
      </c>
      <c r="K25" s="26" t="str">
        <f>[21]Setembro!$I$14</f>
        <v>N</v>
      </c>
      <c r="L25" s="26" t="str">
        <f>[21]Setembro!$I$15</f>
        <v>O</v>
      </c>
      <c r="M25" s="26" t="str">
        <f>[21]Setembro!$I$16</f>
        <v>S</v>
      </c>
      <c r="N25" s="26" t="str">
        <f>[21]Setembro!$I$17</f>
        <v>NE</v>
      </c>
      <c r="O25" s="26" t="str">
        <f>[21]Setembro!$I$18</f>
        <v>NE</v>
      </c>
      <c r="P25" s="26" t="str">
        <f>[21]Setembro!$I$19</f>
        <v>SO</v>
      </c>
      <c r="Q25" s="26" t="str">
        <f>[21]Setembro!$I$20</f>
        <v>SE</v>
      </c>
      <c r="R25" s="26" t="str">
        <f>[21]Setembro!$I$21</f>
        <v>NE</v>
      </c>
      <c r="S25" s="26" t="str">
        <f>[21]Setembro!$I$22</f>
        <v>NE</v>
      </c>
      <c r="T25" s="26" t="str">
        <f>[21]Setembro!$I$23</f>
        <v>NE</v>
      </c>
      <c r="U25" s="26" t="str">
        <f>[21]Setembro!$I$24</f>
        <v>SO</v>
      </c>
      <c r="V25" s="26" t="str">
        <f>[21]Setembro!$I$25</f>
        <v>S</v>
      </c>
      <c r="W25" s="26" t="str">
        <f>[21]Setembro!$I$26</f>
        <v>NE</v>
      </c>
      <c r="X25" s="26" t="str">
        <f>[21]Setembro!$I$27</f>
        <v>NE</v>
      </c>
      <c r="Y25" s="26" t="str">
        <f>[21]Setembro!$I$28</f>
        <v>NE</v>
      </c>
      <c r="Z25" s="26" t="str">
        <f>[21]Setembro!$I$29</f>
        <v>NE</v>
      </c>
      <c r="AA25" s="26" t="str">
        <f>[21]Setembro!$I$30</f>
        <v>NE</v>
      </c>
      <c r="AB25" s="26" t="str">
        <f>[21]Setembro!$I$31</f>
        <v>NE</v>
      </c>
      <c r="AC25" s="26" t="str">
        <f>[21]Setembro!$I$32</f>
        <v>NE</v>
      </c>
      <c r="AD25" s="26" t="str">
        <f>[21]Setembro!$I$33</f>
        <v>N</v>
      </c>
      <c r="AE25" s="26" t="str">
        <f>[21]Setembro!$I$34</f>
        <v>NE</v>
      </c>
      <c r="AF25" s="84" t="str">
        <f>[21]Setembro!$I$35</f>
        <v>NE</v>
      </c>
      <c r="AG25" s="2"/>
    </row>
    <row r="26" spans="1:35" ht="12.75" customHeight="1" x14ac:dyDescent="0.2">
      <c r="A26" s="17" t="s">
        <v>16</v>
      </c>
      <c r="B26" s="27" t="str">
        <f>[22]Setembro!$I$5</f>
        <v>SO</v>
      </c>
      <c r="C26" s="27" t="str">
        <f>[22]Setembro!$I$6</f>
        <v>SO</v>
      </c>
      <c r="D26" s="27" t="str">
        <f>[22]Setembro!$I$7</f>
        <v>SO</v>
      </c>
      <c r="E26" s="27" t="str">
        <f>[22]Setembro!$I$8</f>
        <v>SO</v>
      </c>
      <c r="F26" s="27" t="str">
        <f>[22]Setembro!$I$9</f>
        <v>SO</v>
      </c>
      <c r="G26" s="27" t="str">
        <f>[22]Setembro!$I$10</f>
        <v>SO</v>
      </c>
      <c r="H26" s="27" t="str">
        <f>[22]Setembro!$I$11</f>
        <v>SO</v>
      </c>
      <c r="I26" s="27" t="str">
        <f>[22]Setembro!$I$12</f>
        <v>SO</v>
      </c>
      <c r="J26" s="27" t="str">
        <f>[22]Setembro!$I$13</f>
        <v>SO</v>
      </c>
      <c r="K26" s="27" t="str">
        <f>[22]Setembro!$I$14</f>
        <v>SO</v>
      </c>
      <c r="L26" s="27" t="str">
        <f>[22]Setembro!$I$15</f>
        <v>SO</v>
      </c>
      <c r="M26" s="27" t="str">
        <f>[22]Setembro!$I$16</f>
        <v>SO</v>
      </c>
      <c r="N26" s="27" t="str">
        <f>[22]Setembro!$I$17</f>
        <v>SO</v>
      </c>
      <c r="O26" s="27" t="str">
        <f>[22]Setembro!$I$18</f>
        <v>SO</v>
      </c>
      <c r="P26" s="27" t="str">
        <f>[22]Setembro!$I$19</f>
        <v>SO</v>
      </c>
      <c r="Q26" s="27" t="str">
        <f>[22]Setembro!$I$20</f>
        <v>SO</v>
      </c>
      <c r="R26" s="27" t="str">
        <f>[22]Setembro!$I$21</f>
        <v>SO</v>
      </c>
      <c r="S26" s="27" t="str">
        <f>[22]Setembro!$I$22</f>
        <v>SO</v>
      </c>
      <c r="T26" s="27" t="str">
        <f>[22]Setembro!$I$23</f>
        <v>SO</v>
      </c>
      <c r="U26" s="27" t="str">
        <f>[22]Setembro!$I$24</f>
        <v>SO</v>
      </c>
      <c r="V26" s="27" t="str">
        <f>[22]Setembro!$I$25</f>
        <v>SO</v>
      </c>
      <c r="W26" s="27" t="str">
        <f>[22]Setembro!$I$26</f>
        <v>SO</v>
      </c>
      <c r="X26" s="27" t="str">
        <f>[22]Setembro!$I$27</f>
        <v>SO</v>
      </c>
      <c r="Y26" s="27" t="str">
        <f>[22]Setembro!$I$28</f>
        <v>SO</v>
      </c>
      <c r="Z26" s="27" t="str">
        <f>[22]Setembro!$I$29</f>
        <v>SO</v>
      </c>
      <c r="AA26" s="27" t="str">
        <f>[22]Setembro!$I$30</f>
        <v>SO</v>
      </c>
      <c r="AB26" s="27" t="str">
        <f>[22]Setembro!$I$31</f>
        <v>SO</v>
      </c>
      <c r="AC26" s="27" t="str">
        <f>[22]Setembro!$I$32</f>
        <v>SO</v>
      </c>
      <c r="AD26" s="27" t="str">
        <f>[22]Setembro!$I$33</f>
        <v>SO</v>
      </c>
      <c r="AE26" s="27" t="str">
        <f>[22]Setembro!$I$34</f>
        <v>SO</v>
      </c>
      <c r="AF26" s="85" t="str">
        <f>[22]Setembro!$I$35</f>
        <v>SO</v>
      </c>
      <c r="AG26" s="2"/>
    </row>
    <row r="27" spans="1:35" ht="11.25" customHeight="1" x14ac:dyDescent="0.2">
      <c r="A27" s="17" t="s">
        <v>17</v>
      </c>
      <c r="B27" s="26" t="str">
        <f>[23]Setembro!$I$5</f>
        <v>N</v>
      </c>
      <c r="C27" s="26" t="str">
        <f>[23]Setembro!$I$6</f>
        <v>O</v>
      </c>
      <c r="D27" s="26" t="str">
        <f>[23]Setembro!$I$7</f>
        <v>NO</v>
      </c>
      <c r="E27" s="26" t="str">
        <f>[23]Setembro!$I$8</f>
        <v>NE</v>
      </c>
      <c r="F27" s="26" t="str">
        <f>[23]Setembro!$I$9</f>
        <v>NE</v>
      </c>
      <c r="G27" s="26" t="str">
        <f>[23]Setembro!$I$10</f>
        <v>NE</v>
      </c>
      <c r="H27" s="26" t="str">
        <f>[23]Setembro!$I$11</f>
        <v>NE</v>
      </c>
      <c r="I27" s="26" t="str">
        <f>[23]Setembro!$I$12</f>
        <v>NE</v>
      </c>
      <c r="J27" s="26" t="str">
        <f>[23]Setembro!$I$13</f>
        <v>N</v>
      </c>
      <c r="K27" s="26" t="str">
        <f>[23]Setembro!$I$14</f>
        <v>O</v>
      </c>
      <c r="L27" s="26" t="str">
        <f>[23]Setembro!$I$15</f>
        <v>O</v>
      </c>
      <c r="M27" s="26" t="str">
        <f>[23]Setembro!$I$16</f>
        <v>SE</v>
      </c>
      <c r="N27" s="26" t="str">
        <f>[23]Setembro!$I$17</f>
        <v>N</v>
      </c>
      <c r="O27" s="26" t="str">
        <f>[23]Setembro!$I$18</f>
        <v>N</v>
      </c>
      <c r="P27" s="26" t="str">
        <f>[23]Setembro!$I$19</f>
        <v>SE</v>
      </c>
      <c r="Q27" s="26" t="str">
        <f>[23]Setembro!$I$20</f>
        <v>SE</v>
      </c>
      <c r="R27" s="26" t="str">
        <f>[23]Setembro!$I$21</f>
        <v>NE</v>
      </c>
      <c r="S27" s="26" t="str">
        <f>[23]Setembro!$I$22</f>
        <v>O</v>
      </c>
      <c r="T27" s="26" t="str">
        <f>[23]Setembro!$I$23</f>
        <v>SE</v>
      </c>
      <c r="U27" s="26" t="str">
        <f>[23]Setembro!$I$24</f>
        <v>O</v>
      </c>
      <c r="V27" s="26" t="str">
        <f>[23]Setembro!$I$25</f>
        <v>S</v>
      </c>
      <c r="W27" s="26" t="str">
        <f>[23]Setembro!$I$26</f>
        <v>O</v>
      </c>
      <c r="X27" s="26" t="str">
        <f>[23]Setembro!$I$27</f>
        <v>NE</v>
      </c>
      <c r="Y27" s="26" t="str">
        <f>[23]Setembro!$I$28</f>
        <v>NO</v>
      </c>
      <c r="Z27" s="26" t="str">
        <f>[23]Setembro!$I$29</f>
        <v>N</v>
      </c>
      <c r="AA27" s="26" t="str">
        <f>[23]Setembro!$I$30</f>
        <v>NO</v>
      </c>
      <c r="AB27" s="26" t="str">
        <f>[23]Setembro!$I$31</f>
        <v>N</v>
      </c>
      <c r="AC27" s="26" t="str">
        <f>[23]Setembro!$I$32</f>
        <v>L</v>
      </c>
      <c r="AD27" s="26" t="str">
        <f>[23]Setembro!$I$33</f>
        <v>O</v>
      </c>
      <c r="AE27" s="26" t="str">
        <f>[23]Setembro!$I$34</f>
        <v>SO</v>
      </c>
      <c r="AF27" s="84" t="str">
        <f>[23]Setembro!$I$35</f>
        <v>O</v>
      </c>
      <c r="AG27" s="2"/>
    </row>
    <row r="28" spans="1:35" ht="12" customHeight="1" x14ac:dyDescent="0.2">
      <c r="A28" s="17" t="s">
        <v>18</v>
      </c>
      <c r="B28" s="26" t="str">
        <f>[24]Setembro!$I$5</f>
        <v>L</v>
      </c>
      <c r="C28" s="26" t="str">
        <f>[24]Setembro!$I$6</f>
        <v>NO</v>
      </c>
      <c r="D28" s="26" t="str">
        <f>[24]Setembro!$I$7</f>
        <v>NO</v>
      </c>
      <c r="E28" s="26" t="str">
        <f>[24]Setembro!$I$8</f>
        <v>L</v>
      </c>
      <c r="F28" s="26" t="str">
        <f>[24]Setembro!$I$9</f>
        <v>L</v>
      </c>
      <c r="G28" s="26" t="str">
        <f>[24]Setembro!$I$10</f>
        <v>L</v>
      </c>
      <c r="H28" s="26" t="str">
        <f>[24]Setembro!$I$11</f>
        <v>L</v>
      </c>
      <c r="I28" s="26" t="str">
        <f>[24]Setembro!$I$12</f>
        <v>L</v>
      </c>
      <c r="J28" s="26" t="str">
        <f>[24]Setembro!$I$13</f>
        <v>L</v>
      </c>
      <c r="K28" s="26" t="str">
        <f>[24]Setembro!$I$14</f>
        <v>NO</v>
      </c>
      <c r="L28" s="26" t="str">
        <f>[24]Setembro!$I$15</f>
        <v>S</v>
      </c>
      <c r="M28" s="26" t="str">
        <f>[24]Setembro!$I$16</f>
        <v>S</v>
      </c>
      <c r="N28" s="26" t="str">
        <f>[24]Setembro!$I$17</f>
        <v>L</v>
      </c>
      <c r="O28" s="26" t="str">
        <f>[24]Setembro!$I$18</f>
        <v>SE</v>
      </c>
      <c r="P28" s="26" t="str">
        <f>[24]Setembro!$I$19</f>
        <v>S</v>
      </c>
      <c r="Q28" s="26" t="str">
        <f>[24]Setembro!$I$20</f>
        <v>SE</v>
      </c>
      <c r="R28" s="26" t="str">
        <f>[24]Setembro!$I$21</f>
        <v>L</v>
      </c>
      <c r="S28" s="26" t="str">
        <f>[24]Setembro!$I$22</f>
        <v>L</v>
      </c>
      <c r="T28" s="26" t="str">
        <f>[24]Setembro!$I$23</f>
        <v>NO</v>
      </c>
      <c r="U28" s="26" t="str">
        <f>[24]Setembro!$I$24</f>
        <v>SE</v>
      </c>
      <c r="V28" s="26" t="str">
        <f>[24]Setembro!$I$25</f>
        <v>S</v>
      </c>
      <c r="W28" s="26" t="str">
        <f>[24]Setembro!$I$26</f>
        <v>SE</v>
      </c>
      <c r="X28" s="26" t="str">
        <f>[24]Setembro!$I$27</f>
        <v>L</v>
      </c>
      <c r="Y28" s="26" t="str">
        <f>[24]Setembro!$I$28</f>
        <v>L</v>
      </c>
      <c r="Z28" s="26" t="str">
        <f>[24]Setembro!$I$29</f>
        <v>L</v>
      </c>
      <c r="AA28" s="26" t="str">
        <f>[24]Setembro!$I$30</f>
        <v>NO</v>
      </c>
      <c r="AB28" s="26" t="str">
        <f>[24]Setembro!$I$31</f>
        <v>L</v>
      </c>
      <c r="AC28" s="26" t="str">
        <f>[24]Setembro!$I$32</f>
        <v>L</v>
      </c>
      <c r="AD28" s="26" t="str">
        <f>[24]Setembro!$I$33</f>
        <v>NO</v>
      </c>
      <c r="AE28" s="26" t="str">
        <f>[24]Setembro!$I$34</f>
        <v>NO</v>
      </c>
      <c r="AF28" s="84" t="str">
        <f>[24]Setembro!$I$35</f>
        <v>L</v>
      </c>
      <c r="AG28" s="2"/>
    </row>
    <row r="29" spans="1:35" ht="12.75" customHeight="1" x14ac:dyDescent="0.2">
      <c r="A29" s="17" t="s">
        <v>19</v>
      </c>
      <c r="B29" s="26" t="str">
        <f>[25]Setembro!$I$5</f>
        <v>NE</v>
      </c>
      <c r="C29" s="26" t="str">
        <f>[25]Setembro!$I$6</f>
        <v>N</v>
      </c>
      <c r="D29" s="26" t="str">
        <f>[25]Setembro!$I$7</f>
        <v>SE</v>
      </c>
      <c r="E29" s="26" t="str">
        <f>[25]Setembro!$I$8</f>
        <v>L</v>
      </c>
      <c r="F29" s="26" t="str">
        <f>[25]Setembro!$I$9</f>
        <v>NE</v>
      </c>
      <c r="G29" s="26" t="str">
        <f>[25]Setembro!$I$10</f>
        <v>NE</v>
      </c>
      <c r="H29" s="26" t="str">
        <f>[25]Setembro!$I$11</f>
        <v>NE</v>
      </c>
      <c r="I29" s="26" t="str">
        <f>[25]Setembro!$I$12</f>
        <v>NE</v>
      </c>
      <c r="J29" s="26" t="str">
        <f>[25]Setembro!$I$13</f>
        <v>NE</v>
      </c>
      <c r="K29" s="26" t="str">
        <f>[25]Setembro!$I$14</f>
        <v>N</v>
      </c>
      <c r="L29" s="26" t="str">
        <f>[25]Setembro!$I$15</f>
        <v>NO</v>
      </c>
      <c r="M29" s="26" t="str">
        <f>[25]Setembro!$I$16</f>
        <v>SO</v>
      </c>
      <c r="N29" s="26" t="str">
        <f>[25]Setembro!$I$17</f>
        <v>L</v>
      </c>
      <c r="O29" s="26" t="str">
        <f>[25]Setembro!$I$18</f>
        <v>NE</v>
      </c>
      <c r="P29" s="26" t="str">
        <f>[25]Setembro!$I$19</f>
        <v>SO</v>
      </c>
      <c r="Q29" s="26" t="str">
        <f>[25]Setembro!$I$20</f>
        <v>S</v>
      </c>
      <c r="R29" s="26" t="str">
        <f>[25]Setembro!$I$21</f>
        <v>SE</v>
      </c>
      <c r="S29" s="26" t="str">
        <f>[25]Setembro!$I$22</f>
        <v>N</v>
      </c>
      <c r="T29" s="26" t="str">
        <f>[25]Setembro!$I$23</f>
        <v>SE</v>
      </c>
      <c r="U29" s="26" t="str">
        <f>[25]Setembro!$I$24</f>
        <v>SO</v>
      </c>
      <c r="V29" s="26" t="str">
        <f>[25]Setembro!$I$25</f>
        <v>S</v>
      </c>
      <c r="W29" s="26" t="str">
        <f>[25]Setembro!$I$26</f>
        <v>NE</v>
      </c>
      <c r="X29" s="26" t="str">
        <f>[25]Setembro!$I$27</f>
        <v>NE</v>
      </c>
      <c r="Y29" s="26" t="str">
        <f>[25]Setembro!$I$28</f>
        <v>L</v>
      </c>
      <c r="Z29" s="26" t="str">
        <f>[25]Setembro!$I$29</f>
        <v>NE</v>
      </c>
      <c r="AA29" s="26" t="str">
        <f>[25]Setembro!$I$30</f>
        <v>L</v>
      </c>
      <c r="AB29" s="26" t="str">
        <f>[25]Setembro!$I$31</f>
        <v>NE</v>
      </c>
      <c r="AC29" s="26" t="str">
        <f>[25]Setembro!$I$32</f>
        <v>NE</v>
      </c>
      <c r="AD29" s="26" t="str">
        <f>[25]Setembro!$I$33</f>
        <v>NE</v>
      </c>
      <c r="AE29" s="26" t="str">
        <f>[25]Setembro!$I$34</f>
        <v>NE</v>
      </c>
      <c r="AF29" s="84" t="str">
        <f>[25]Setembro!$I$35</f>
        <v>NE</v>
      </c>
      <c r="AG29" s="2"/>
    </row>
    <row r="30" spans="1:35" ht="11.25" customHeight="1" x14ac:dyDescent="0.2">
      <c r="A30" s="17" t="s">
        <v>31</v>
      </c>
      <c r="B30" s="26" t="str">
        <f>[26]Setembro!$I$5</f>
        <v>SE</v>
      </c>
      <c r="C30" s="26" t="str">
        <f>[26]Setembro!$I$6</f>
        <v>NO</v>
      </c>
      <c r="D30" s="26" t="str">
        <f>[26]Setembro!$I$7</f>
        <v>NO</v>
      </c>
      <c r="E30" s="26" t="str">
        <f>[26]Setembro!$I$8</f>
        <v>N</v>
      </c>
      <c r="F30" s="26" t="str">
        <f>[26]Setembro!$I$9</f>
        <v>L</v>
      </c>
      <c r="G30" s="26" t="str">
        <f>[26]Setembro!$I$10</f>
        <v>NE</v>
      </c>
      <c r="H30" s="26" t="str">
        <f>[26]Setembro!$I$11</f>
        <v>S</v>
      </c>
      <c r="I30" s="26" t="str">
        <f>[26]Setembro!$I$12</f>
        <v>SE</v>
      </c>
      <c r="J30" s="26" t="str">
        <f>[26]Setembro!$I$13</f>
        <v>NE</v>
      </c>
      <c r="K30" s="26" t="str">
        <f>[26]Setembro!$I$14</f>
        <v>N</v>
      </c>
      <c r="L30" s="26" t="str">
        <f>[26]Setembro!$I$15</f>
        <v>NO</v>
      </c>
      <c r="M30" s="26" t="str">
        <f>[26]Setembro!$I$16</f>
        <v>SE</v>
      </c>
      <c r="N30" s="26" t="str">
        <f>[26]Setembro!$I$17</f>
        <v>NE</v>
      </c>
      <c r="O30" s="26" t="str">
        <f>[26]Setembro!$I$18</f>
        <v>NE</v>
      </c>
      <c r="P30" s="26" t="str">
        <f>[26]Setembro!$I$19</f>
        <v>S</v>
      </c>
      <c r="Q30" s="26" t="str">
        <f>[26]Setembro!$I$20</f>
        <v>SE</v>
      </c>
      <c r="R30" s="26" t="str">
        <f>[26]Setembro!$I$21</f>
        <v>SE</v>
      </c>
      <c r="S30" s="26" t="str">
        <f>[26]Setembro!$I$22</f>
        <v>NO</v>
      </c>
      <c r="T30" s="26" t="str">
        <f>[26]Setembro!$I$23</f>
        <v>NO</v>
      </c>
      <c r="U30" s="26" t="str">
        <f>[26]Setembro!$I$24</f>
        <v>S</v>
      </c>
      <c r="V30" s="26" t="str">
        <f>[26]Setembro!$I$25</f>
        <v>S</v>
      </c>
      <c r="W30" s="26" t="str">
        <f>[26]Setembro!$I$26</f>
        <v>SE</v>
      </c>
      <c r="X30" s="26" t="str">
        <f>[26]Setembro!$I$27</f>
        <v>NE</v>
      </c>
      <c r="Y30" s="26" t="str">
        <f>[26]Setembro!$I$28</f>
        <v>NE</v>
      </c>
      <c r="Z30" s="26" t="str">
        <f>[26]Setembro!$I$29</f>
        <v>N</v>
      </c>
      <c r="AA30" s="26" t="str">
        <f>[26]Setembro!$I$30</f>
        <v>NO</v>
      </c>
      <c r="AB30" s="26" t="str">
        <f>[26]Setembro!$I$31</f>
        <v>NE</v>
      </c>
      <c r="AC30" s="26" t="str">
        <f>[26]Setembro!$I$32</f>
        <v>NO</v>
      </c>
      <c r="AD30" s="26" t="str">
        <f>[26]Setembro!$I$33</f>
        <v>NO</v>
      </c>
      <c r="AE30" s="26" t="str">
        <f>[26]Setembro!$I$34</f>
        <v>NO</v>
      </c>
      <c r="AF30" s="84" t="str">
        <f>[26]Setembro!$I$35</f>
        <v>NO</v>
      </c>
      <c r="AG30" s="2"/>
    </row>
    <row r="31" spans="1:35" ht="11.25" customHeight="1" x14ac:dyDescent="0.2">
      <c r="A31" s="17" t="s">
        <v>51</v>
      </c>
      <c r="B31" s="26" t="str">
        <f>[27]Setembro!$I$5</f>
        <v>L</v>
      </c>
      <c r="C31" s="26" t="str">
        <f>[27]Setembro!$I$6</f>
        <v>NE</v>
      </c>
      <c r="D31" s="26" t="str">
        <f>[27]Setembro!$I$7</f>
        <v>L</v>
      </c>
      <c r="E31" s="26" t="str">
        <f>[27]Setembro!$I$8</f>
        <v>NO</v>
      </c>
      <c r="F31" s="26" t="str">
        <f>[27]Setembro!$I$9</f>
        <v>SE</v>
      </c>
      <c r="G31" s="26" t="str">
        <f>[27]Setembro!$I$10</f>
        <v>N</v>
      </c>
      <c r="H31" s="26" t="str">
        <f>[27]Setembro!$I$11</f>
        <v>NE</v>
      </c>
      <c r="I31" s="26" t="str">
        <f>[27]Setembro!$I$12</f>
        <v>L</v>
      </c>
      <c r="J31" s="26" t="str">
        <f>[27]Setembro!$I$13</f>
        <v>L</v>
      </c>
      <c r="K31" s="26" t="str">
        <f>[27]Setembro!$I$14</f>
        <v>L</v>
      </c>
      <c r="L31" s="26" t="str">
        <f>[27]Setembro!$I$15</f>
        <v>L</v>
      </c>
      <c r="M31" s="26" t="str">
        <f>[27]Setembro!$I$16</f>
        <v>L</v>
      </c>
      <c r="N31" s="26" t="str">
        <f>[27]Setembro!$I$17</f>
        <v>L</v>
      </c>
      <c r="O31" s="26" t="str">
        <f>[27]Setembro!$I$18</f>
        <v>L</v>
      </c>
      <c r="P31" s="26" t="str">
        <f>[27]Setembro!$I$19</f>
        <v>S</v>
      </c>
      <c r="Q31" s="26" t="str">
        <f>[27]Setembro!$I$20</f>
        <v>SO</v>
      </c>
      <c r="R31" s="26" t="str">
        <f>[27]Setembro!$I$21</f>
        <v>S</v>
      </c>
      <c r="S31" s="26" t="str">
        <f>[27]Setembro!$I$22</f>
        <v>SE</v>
      </c>
      <c r="T31" s="26" t="str">
        <f>[27]Setembro!$I$23</f>
        <v>NE</v>
      </c>
      <c r="U31" s="26" t="str">
        <f>[27]Setembro!$I$24</f>
        <v>NE</v>
      </c>
      <c r="V31" s="26" t="str">
        <f>[27]Setembro!$I$25</f>
        <v>SE</v>
      </c>
      <c r="W31" s="26" t="str">
        <f>[27]Setembro!$I$26</f>
        <v>SE</v>
      </c>
      <c r="X31" s="26" t="str">
        <f>[27]Setembro!$I$27</f>
        <v>L</v>
      </c>
      <c r="Y31" s="26" t="str">
        <f>[27]Setembro!$I$28</f>
        <v>NE</v>
      </c>
      <c r="Z31" s="26" t="str">
        <f>[27]Setembro!$I$29</f>
        <v>N</v>
      </c>
      <c r="AA31" s="26" t="str">
        <f>[27]Setembro!$I$30</f>
        <v>NE</v>
      </c>
      <c r="AB31" s="26" t="str">
        <f>[27]Setembro!$I$31</f>
        <v>NE</v>
      </c>
      <c r="AC31" s="26" t="str">
        <f>[27]Setembro!$I$32</f>
        <v>NE</v>
      </c>
      <c r="AD31" s="26" t="str">
        <f>[27]Setembro!$I$33</f>
        <v>NO</v>
      </c>
      <c r="AE31" s="26" t="str">
        <f>[27]Setembro!$I$34</f>
        <v>NE</v>
      </c>
      <c r="AF31" s="84" t="str">
        <f>[27]Setembro!$I$35</f>
        <v>L</v>
      </c>
      <c r="AG31" s="2"/>
    </row>
    <row r="32" spans="1:35" ht="11.25" customHeight="1" x14ac:dyDescent="0.2">
      <c r="A32" s="17" t="s">
        <v>20</v>
      </c>
      <c r="B32" s="23" t="str">
        <f>[28]Setembro!$I$5</f>
        <v>L</v>
      </c>
      <c r="C32" s="23" t="str">
        <f>[28]Setembro!$I$6</f>
        <v>NE</v>
      </c>
      <c r="D32" s="23" t="str">
        <f>[28]Setembro!$I$7</f>
        <v>NE</v>
      </c>
      <c r="E32" s="23" t="str">
        <f>[28]Setembro!$I$8</f>
        <v>L</v>
      </c>
      <c r="F32" s="23" t="str">
        <f>[28]Setembro!$I$9</f>
        <v>SE</v>
      </c>
      <c r="G32" s="23" t="str">
        <f>[28]Setembro!$I$10</f>
        <v>NE</v>
      </c>
      <c r="H32" s="23" t="str">
        <f>[28]Setembro!$I$11</f>
        <v>NE</v>
      </c>
      <c r="I32" s="23" t="str">
        <f>[28]Setembro!$I$12</f>
        <v>S</v>
      </c>
      <c r="J32" s="23" t="str">
        <f>[28]Setembro!$I$13</f>
        <v>NE</v>
      </c>
      <c r="K32" s="23" t="str">
        <f>[28]Setembro!$I$14</f>
        <v>NE</v>
      </c>
      <c r="L32" s="23" t="str">
        <f>[28]Setembro!$I$15</f>
        <v>N</v>
      </c>
      <c r="M32" s="23" t="str">
        <f>[28]Setembro!$I$16</f>
        <v>NE</v>
      </c>
      <c r="N32" s="23" t="str">
        <f>[28]Setembro!$I$17</f>
        <v>NE</v>
      </c>
      <c r="O32" s="23" t="str">
        <f>[28]Setembro!$I$18</f>
        <v>SE</v>
      </c>
      <c r="P32" s="23" t="str">
        <f>[28]Setembro!$I$19</f>
        <v>S</v>
      </c>
      <c r="Q32" s="23" t="str">
        <f>[28]Setembro!$I$20</f>
        <v>S</v>
      </c>
      <c r="R32" s="23" t="str">
        <f>[28]Setembro!$I$21</f>
        <v>S</v>
      </c>
      <c r="S32" s="23" t="str">
        <f>[28]Setembro!$I$22</f>
        <v>S</v>
      </c>
      <c r="T32" s="23" t="str">
        <f>[28]Setembro!$I$23</f>
        <v>S</v>
      </c>
      <c r="U32" s="23" t="str">
        <f>[28]Setembro!$I$24</f>
        <v>NE</v>
      </c>
      <c r="V32" s="23" t="str">
        <f>[28]Setembro!$I$25</f>
        <v>S</v>
      </c>
      <c r="W32" s="23" t="str">
        <f>[28]Setembro!$I$26</f>
        <v>S</v>
      </c>
      <c r="X32" s="23" t="str">
        <f>[28]Setembro!$I$27</f>
        <v>L</v>
      </c>
      <c r="Y32" s="23" t="str">
        <f>[28]Setembro!$I$28</f>
        <v>N</v>
      </c>
      <c r="Z32" s="23" t="str">
        <f>[28]Setembro!$I$29</f>
        <v>NE</v>
      </c>
      <c r="AA32" s="23" t="str">
        <f>[28]Setembro!$I$30</f>
        <v>N</v>
      </c>
      <c r="AB32" s="23" t="str">
        <f>[28]Setembro!$I$31</f>
        <v>S</v>
      </c>
      <c r="AC32" s="23" t="str">
        <f>[28]Setembro!$I$32</f>
        <v>L</v>
      </c>
      <c r="AD32" s="23" t="str">
        <f>[28]Setembro!$I$33</f>
        <v>N</v>
      </c>
      <c r="AE32" s="23" t="str">
        <f>[28]Setembro!$I$34</f>
        <v>NE</v>
      </c>
      <c r="AF32" s="51" t="str">
        <f>[28]Setembro!$I$35</f>
        <v>NE</v>
      </c>
      <c r="AG32" s="2"/>
    </row>
    <row r="33" spans="1:35" s="5" customFormat="1" ht="13.5" customHeight="1" x14ac:dyDescent="0.2">
      <c r="A33" s="32" t="s">
        <v>38</v>
      </c>
      <c r="B33" s="33" t="s">
        <v>56</v>
      </c>
      <c r="C33" s="33" t="s">
        <v>57</v>
      </c>
      <c r="D33" s="33" t="s">
        <v>56</v>
      </c>
      <c r="E33" s="33" t="s">
        <v>58</v>
      </c>
      <c r="F33" s="33" t="s">
        <v>58</v>
      </c>
      <c r="G33" s="33" t="s">
        <v>58</v>
      </c>
      <c r="H33" s="33" t="s">
        <v>56</v>
      </c>
      <c r="I33" s="33" t="s">
        <v>56</v>
      </c>
      <c r="J33" s="33" t="s">
        <v>56</v>
      </c>
      <c r="K33" s="33" t="s">
        <v>57</v>
      </c>
      <c r="L33" s="33" t="s">
        <v>57</v>
      </c>
      <c r="M33" s="33" t="s">
        <v>141</v>
      </c>
      <c r="N33" s="33" t="s">
        <v>58</v>
      </c>
      <c r="O33" s="33" t="s">
        <v>56</v>
      </c>
      <c r="P33" s="33" t="s">
        <v>141</v>
      </c>
      <c r="Q33" s="33" t="s">
        <v>142</v>
      </c>
      <c r="R33" s="33" t="s">
        <v>58</v>
      </c>
      <c r="S33" s="33" t="s">
        <v>56</v>
      </c>
      <c r="T33" s="33" t="s">
        <v>143</v>
      </c>
      <c r="U33" s="33" t="s">
        <v>141</v>
      </c>
      <c r="V33" s="33" t="s">
        <v>142</v>
      </c>
      <c r="W33" s="33" t="s">
        <v>58</v>
      </c>
      <c r="X33" s="33" t="s">
        <v>56</v>
      </c>
      <c r="Y33" s="33" t="s">
        <v>56</v>
      </c>
      <c r="Z33" s="33" t="s">
        <v>56</v>
      </c>
      <c r="AA33" s="33" t="s">
        <v>57</v>
      </c>
      <c r="AB33" s="33" t="s">
        <v>56</v>
      </c>
      <c r="AC33" s="33" t="s">
        <v>56</v>
      </c>
      <c r="AD33" s="33" t="s">
        <v>56</v>
      </c>
      <c r="AE33" s="33" t="s">
        <v>56</v>
      </c>
      <c r="AF33" s="28"/>
      <c r="AG33" s="10"/>
    </row>
    <row r="34" spans="1:35" x14ac:dyDescent="0.2">
      <c r="A34" s="93" t="s">
        <v>37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87" t="s">
        <v>56</v>
      </c>
      <c r="AG34" s="2"/>
    </row>
    <row r="35" spans="1:35" x14ac:dyDescent="0.2">
      <c r="A35" s="82"/>
      <c r="B35" s="82"/>
      <c r="C35" s="83"/>
      <c r="D35" s="83" t="s">
        <v>138</v>
      </c>
      <c r="E35" s="83"/>
      <c r="F35" s="83"/>
      <c r="G35" s="83"/>
      <c r="M35" s="2" t="s">
        <v>52</v>
      </c>
      <c r="V35" s="2" t="s">
        <v>135</v>
      </c>
      <c r="AD35" s="9"/>
      <c r="AF35" s="2"/>
      <c r="AG35" s="9"/>
      <c r="AH35" s="2"/>
    </row>
    <row r="36" spans="1:35" x14ac:dyDescent="0.2">
      <c r="J36" s="20"/>
      <c r="K36" s="20"/>
      <c r="L36" s="20"/>
      <c r="M36" s="20" t="s">
        <v>53</v>
      </c>
      <c r="N36" s="20"/>
      <c r="O36" s="20"/>
      <c r="P36" s="20"/>
      <c r="V36" s="20" t="s">
        <v>136</v>
      </c>
      <c r="W36" s="20"/>
      <c r="AD36" s="9"/>
      <c r="AE36" s="1"/>
      <c r="AF36"/>
      <c r="AG36" s="2"/>
      <c r="AH36" s="2"/>
      <c r="AI36" s="2"/>
    </row>
    <row r="37" spans="1:35" x14ac:dyDescent="0.2">
      <c r="Q37" s="31"/>
      <c r="R37" s="31"/>
      <c r="S37" s="31"/>
      <c r="AF37" s="9"/>
      <c r="AH37" s="15"/>
    </row>
    <row r="38" spans="1:35" x14ac:dyDescent="0.2">
      <c r="AF38" s="9"/>
      <c r="AG38" s="2"/>
    </row>
    <row r="39" spans="1:35" ht="12" customHeight="1" x14ac:dyDescent="0.2">
      <c r="U39" s="31"/>
      <c r="V39" s="31"/>
      <c r="W39" s="31"/>
      <c r="X39" s="31"/>
    </row>
    <row r="43" spans="1:35" x14ac:dyDescent="0.2">
      <c r="G43" s="2" t="s">
        <v>54</v>
      </c>
    </row>
    <row r="44" spans="1:35" x14ac:dyDescent="0.2">
      <c r="AB44" s="2" t="s">
        <v>54</v>
      </c>
    </row>
  </sheetData>
  <mergeCells count="34">
    <mergeCell ref="L3:L4"/>
    <mergeCell ref="P3:P4"/>
    <mergeCell ref="M3:M4"/>
    <mergeCell ref="Q3:Q4"/>
    <mergeCell ref="A1:AF1"/>
    <mergeCell ref="B2:AG2"/>
    <mergeCell ref="W3:W4"/>
    <mergeCell ref="Y3:Y4"/>
    <mergeCell ref="Z3:Z4"/>
    <mergeCell ref="AE3:AE4"/>
    <mergeCell ref="AA3:AA4"/>
    <mergeCell ref="AB3:AB4"/>
    <mergeCell ref="AC3:AC4"/>
    <mergeCell ref="AD3:AD4"/>
    <mergeCell ref="R3:R4"/>
    <mergeCell ref="S3:S4"/>
    <mergeCell ref="N3:N4"/>
    <mergeCell ref="O3:O4"/>
    <mergeCell ref="V3:V4"/>
    <mergeCell ref="U3:U4"/>
    <mergeCell ref="A34:AE34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T3:T4"/>
    <mergeCell ref="X3:X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zoomScale="90" zoomScaleNormal="90" workbookViewId="0">
      <selection activeCell="AF5" sqref="AF5:AF33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19" width="5.42578125" style="2" bestFit="1" customWidth="1"/>
    <col min="20" max="20" width="6.5703125" style="2" customWidth="1"/>
    <col min="21" max="21" width="6.28515625" style="2" customWidth="1"/>
    <col min="22" max="27" width="5.42578125" style="2" bestFit="1" customWidth="1"/>
    <col min="28" max="29" width="6.140625" style="2" bestFit="1" customWidth="1"/>
    <col min="30" max="31" width="5.42578125" style="2" bestFit="1" customWidth="1"/>
    <col min="32" max="32" width="7.42578125" style="6" bestFit="1" customWidth="1"/>
    <col min="33" max="33" width="9.140625" style="1"/>
  </cols>
  <sheetData>
    <row r="1" spans="1:33" ht="20.100000000000001" customHeight="1" x14ac:dyDescent="0.2">
      <c r="A1" s="89" t="s">
        <v>32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</row>
    <row r="2" spans="1:33" s="4" customFormat="1" ht="20.100000000000001" customHeight="1" x14ac:dyDescent="0.2">
      <c r="A2" s="90" t="s">
        <v>21</v>
      </c>
      <c r="B2" s="88" t="s">
        <v>137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7"/>
    </row>
    <row r="3" spans="1:33" s="5" customFormat="1" ht="20.100000000000001" customHeight="1" x14ac:dyDescent="0.2">
      <c r="A3" s="90"/>
      <c r="B3" s="91">
        <v>1</v>
      </c>
      <c r="C3" s="91">
        <f>SUM(B3+1)</f>
        <v>2</v>
      </c>
      <c r="D3" s="91">
        <f t="shared" ref="D3:AD3" si="0">SUM(C3+1)</f>
        <v>3</v>
      </c>
      <c r="E3" s="91">
        <f t="shared" si="0"/>
        <v>4</v>
      </c>
      <c r="F3" s="91">
        <f t="shared" si="0"/>
        <v>5</v>
      </c>
      <c r="G3" s="91">
        <f t="shared" si="0"/>
        <v>6</v>
      </c>
      <c r="H3" s="91">
        <f t="shared" si="0"/>
        <v>7</v>
      </c>
      <c r="I3" s="91">
        <f t="shared" si="0"/>
        <v>8</v>
      </c>
      <c r="J3" s="91">
        <f t="shared" si="0"/>
        <v>9</v>
      </c>
      <c r="K3" s="91">
        <f t="shared" si="0"/>
        <v>10</v>
      </c>
      <c r="L3" s="91">
        <f t="shared" si="0"/>
        <v>11</v>
      </c>
      <c r="M3" s="91">
        <f t="shared" si="0"/>
        <v>12</v>
      </c>
      <c r="N3" s="91">
        <f t="shared" si="0"/>
        <v>13</v>
      </c>
      <c r="O3" s="91">
        <f t="shared" si="0"/>
        <v>14</v>
      </c>
      <c r="P3" s="91">
        <f t="shared" si="0"/>
        <v>15</v>
      </c>
      <c r="Q3" s="91">
        <f t="shared" si="0"/>
        <v>16</v>
      </c>
      <c r="R3" s="91">
        <f t="shared" si="0"/>
        <v>17</v>
      </c>
      <c r="S3" s="91">
        <f t="shared" si="0"/>
        <v>18</v>
      </c>
      <c r="T3" s="91">
        <f t="shared" si="0"/>
        <v>19</v>
      </c>
      <c r="U3" s="91">
        <f t="shared" si="0"/>
        <v>20</v>
      </c>
      <c r="V3" s="91">
        <f t="shared" si="0"/>
        <v>21</v>
      </c>
      <c r="W3" s="91">
        <f t="shared" si="0"/>
        <v>22</v>
      </c>
      <c r="X3" s="91">
        <f t="shared" si="0"/>
        <v>23</v>
      </c>
      <c r="Y3" s="91">
        <f t="shared" si="0"/>
        <v>24</v>
      </c>
      <c r="Z3" s="91">
        <f t="shared" si="0"/>
        <v>25</v>
      </c>
      <c r="AA3" s="91">
        <f t="shared" si="0"/>
        <v>26</v>
      </c>
      <c r="AB3" s="91">
        <f t="shared" si="0"/>
        <v>27</v>
      </c>
      <c r="AC3" s="91">
        <f t="shared" si="0"/>
        <v>28</v>
      </c>
      <c r="AD3" s="91">
        <f t="shared" si="0"/>
        <v>29</v>
      </c>
      <c r="AE3" s="91">
        <v>30</v>
      </c>
      <c r="AF3" s="37" t="s">
        <v>41</v>
      </c>
      <c r="AG3" s="10"/>
    </row>
    <row r="4" spans="1:33" s="5" customFormat="1" ht="20.100000000000001" customHeight="1" x14ac:dyDescent="0.2">
      <c r="A4" s="90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37" t="s">
        <v>39</v>
      </c>
      <c r="AG4" s="10"/>
    </row>
    <row r="5" spans="1:33" s="5" customFormat="1" ht="20.100000000000001" customHeight="1" x14ac:dyDescent="0.2">
      <c r="A5" s="17" t="s">
        <v>47</v>
      </c>
      <c r="B5" s="18">
        <f>[1]Setembro!$J$5</f>
        <v>35.64</v>
      </c>
      <c r="C5" s="18">
        <f>[1]Setembro!$J$6</f>
        <v>39.24</v>
      </c>
      <c r="D5" s="18">
        <f>[1]Setembro!$J$7</f>
        <v>34.200000000000003</v>
      </c>
      <c r="E5" s="18">
        <f>[1]Setembro!$J$8</f>
        <v>35.64</v>
      </c>
      <c r="F5" s="18">
        <f>[1]Setembro!$J$9</f>
        <v>34.92</v>
      </c>
      <c r="G5" s="18">
        <f>[1]Setembro!$J$10</f>
        <v>37.440000000000005</v>
      </c>
      <c r="H5" s="18">
        <f>[1]Setembro!$J$11</f>
        <v>33.840000000000003</v>
      </c>
      <c r="I5" s="18">
        <f>[1]Setembro!$J$12</f>
        <v>23.040000000000003</v>
      </c>
      <c r="J5" s="18">
        <f>[1]Setembro!$J$13</f>
        <v>38.159999999999997</v>
      </c>
      <c r="K5" s="18">
        <f>[1]Setembro!$J$14</f>
        <v>36.72</v>
      </c>
      <c r="L5" s="18">
        <f>[1]Setembro!$J$15</f>
        <v>22.68</v>
      </c>
      <c r="M5" s="18">
        <f>[1]Setembro!$J$16</f>
        <v>30.96</v>
      </c>
      <c r="N5" s="18">
        <f>[1]Setembro!$J$17</f>
        <v>33.119999999999997</v>
      </c>
      <c r="O5" s="18">
        <f>[1]Setembro!$J$18</f>
        <v>23.400000000000002</v>
      </c>
      <c r="P5" s="18">
        <f>[1]Setembro!$J$19</f>
        <v>37.440000000000005</v>
      </c>
      <c r="Q5" s="18">
        <f>[1]Setembro!$J$20</f>
        <v>21.6</v>
      </c>
      <c r="R5" s="18">
        <f>[1]Setembro!$J$21</f>
        <v>17.64</v>
      </c>
      <c r="S5" s="18">
        <f>[1]Setembro!$J$22</f>
        <v>34.56</v>
      </c>
      <c r="T5" s="18">
        <f>[1]Setembro!$J$23</f>
        <v>49.680000000000007</v>
      </c>
      <c r="U5" s="18">
        <f>[1]Setembro!$J$24</f>
        <v>47.88</v>
      </c>
      <c r="V5" s="18">
        <f>[1]Setembro!$J$25</f>
        <v>27</v>
      </c>
      <c r="W5" s="18">
        <f>[1]Setembro!$J$26</f>
        <v>32.4</v>
      </c>
      <c r="X5" s="18">
        <f>[1]Setembro!$J$27</f>
        <v>21.96</v>
      </c>
      <c r="Y5" s="18">
        <f>[1]Setembro!$J$28</f>
        <v>56.88</v>
      </c>
      <c r="Z5" s="18">
        <f>[1]Setembro!$J$29</f>
        <v>38.159999999999997</v>
      </c>
      <c r="AA5" s="18">
        <f>[1]Setembro!$J$30</f>
        <v>42.480000000000004</v>
      </c>
      <c r="AB5" s="18">
        <f>[1]Setembro!$J$31</f>
        <v>36.36</v>
      </c>
      <c r="AC5" s="18">
        <f>[1]Setembro!$J$32</f>
        <v>24.12</v>
      </c>
      <c r="AD5" s="18">
        <f>[1]Setembro!$J$33</f>
        <v>28.44</v>
      </c>
      <c r="AE5" s="18">
        <f>[1]Setembro!$J$34</f>
        <v>36.36</v>
      </c>
      <c r="AF5" s="38">
        <f t="shared" ref="AF5:AF14" si="1">MAX(B5:AE5)</f>
        <v>56.88</v>
      </c>
      <c r="AG5" s="10"/>
    </row>
    <row r="6" spans="1:33" s="1" customFormat="1" ht="17.100000000000001" customHeight="1" x14ac:dyDescent="0.2">
      <c r="A6" s="17" t="s">
        <v>0</v>
      </c>
      <c r="B6" s="19">
        <f>[2]Setembro!$J$5</f>
        <v>37.080000000000005</v>
      </c>
      <c r="C6" s="19">
        <f>[2]Setembro!$J$6</f>
        <v>59.04</v>
      </c>
      <c r="D6" s="19">
        <f>[2]Setembro!$J$7</f>
        <v>37.080000000000005</v>
      </c>
      <c r="E6" s="19">
        <f>[2]Setembro!$J$8</f>
        <v>48.24</v>
      </c>
      <c r="F6" s="19">
        <f>[2]Setembro!$J$9</f>
        <v>45</v>
      </c>
      <c r="G6" s="19">
        <f>[2]Setembro!$J$10</f>
        <v>37.800000000000004</v>
      </c>
      <c r="H6" s="19">
        <f>[2]Setembro!$J$11</f>
        <v>64.8</v>
      </c>
      <c r="I6" s="19">
        <f>[2]Setembro!$J$12</f>
        <v>33.119999999999997</v>
      </c>
      <c r="J6" s="19">
        <f>[2]Setembro!$J$13</f>
        <v>51.84</v>
      </c>
      <c r="K6" s="19">
        <f>[2]Setembro!$J$14</f>
        <v>60.12</v>
      </c>
      <c r="L6" s="19">
        <f>[2]Setembro!$J$15</f>
        <v>26.64</v>
      </c>
      <c r="M6" s="19">
        <f>[2]Setembro!$J$16</f>
        <v>27</v>
      </c>
      <c r="N6" s="19">
        <f>[2]Setembro!$J$17</f>
        <v>36.72</v>
      </c>
      <c r="O6" s="19">
        <f>[2]Setembro!$J$18</f>
        <v>36</v>
      </c>
      <c r="P6" s="19">
        <f>[2]Setembro!$J$19</f>
        <v>42.12</v>
      </c>
      <c r="Q6" s="19">
        <f>[2]Setembro!$J$20</f>
        <v>20.88</v>
      </c>
      <c r="R6" s="19">
        <f>[2]Setembro!$J$21</f>
        <v>29.16</v>
      </c>
      <c r="S6" s="19">
        <f>[2]Setembro!$J$22</f>
        <v>43.56</v>
      </c>
      <c r="T6" s="19">
        <f>[2]Setembro!$J$23</f>
        <v>42.84</v>
      </c>
      <c r="U6" s="19">
        <f>[2]Setembro!$J$24</f>
        <v>31.319999999999997</v>
      </c>
      <c r="V6" s="19">
        <f>[2]Setembro!$J$25</f>
        <v>32.04</v>
      </c>
      <c r="W6" s="19">
        <f>[2]Setembro!$J$26</f>
        <v>33.840000000000003</v>
      </c>
      <c r="X6" s="19">
        <f>[2]Setembro!$J$27</f>
        <v>38.519999999999996</v>
      </c>
      <c r="Y6" s="19">
        <f>[2]Setembro!$J$28</f>
        <v>52.56</v>
      </c>
      <c r="Z6" s="19">
        <f>[2]Setembro!$J$29</f>
        <v>44.64</v>
      </c>
      <c r="AA6" s="19">
        <f>[2]Setembro!$J$30</f>
        <v>50.76</v>
      </c>
      <c r="AB6" s="19">
        <f>[2]Setembro!$J$31</f>
        <v>32.04</v>
      </c>
      <c r="AC6" s="19">
        <f>[2]Setembro!$J$32</f>
        <v>47.16</v>
      </c>
      <c r="AD6" s="19">
        <f>[2]Setembro!$J$33</f>
        <v>45.36</v>
      </c>
      <c r="AE6" s="19">
        <f>[2]Setembro!$J$34</f>
        <v>52.2</v>
      </c>
      <c r="AF6" s="39">
        <f t="shared" si="1"/>
        <v>64.8</v>
      </c>
      <c r="AG6" s="2"/>
    </row>
    <row r="7" spans="1:33" ht="17.100000000000001" customHeight="1" x14ac:dyDescent="0.2">
      <c r="A7" s="17" t="s">
        <v>1</v>
      </c>
      <c r="B7" s="21">
        <f>[3]Setembro!$J$5</f>
        <v>33.840000000000003</v>
      </c>
      <c r="C7" s="21">
        <f>[3]Setembro!$J$6</f>
        <v>37.080000000000005</v>
      </c>
      <c r="D7" s="21">
        <f>[3]Setembro!$J$7</f>
        <v>24.840000000000003</v>
      </c>
      <c r="E7" s="21">
        <f>[3]Setembro!$J$8</f>
        <v>41.4</v>
      </c>
      <c r="F7" s="21">
        <f>[3]Setembro!$J$9</f>
        <v>25.2</v>
      </c>
      <c r="G7" s="21">
        <f>[3]Setembro!$J$10</f>
        <v>33.480000000000004</v>
      </c>
      <c r="H7" s="21">
        <f>[3]Setembro!$J$11</f>
        <v>29.880000000000003</v>
      </c>
      <c r="I7" s="21">
        <f>[3]Setembro!$J$12</f>
        <v>21.240000000000002</v>
      </c>
      <c r="J7" s="21">
        <f>[3]Setembro!$J$13</f>
        <v>42.12</v>
      </c>
      <c r="K7" s="21">
        <f>[3]Setembro!$J$14</f>
        <v>40.680000000000007</v>
      </c>
      <c r="L7" s="21">
        <f>[3]Setembro!$J$15</f>
        <v>23.400000000000002</v>
      </c>
      <c r="M7" s="21">
        <f>[3]Setembro!$J$16</f>
        <v>21.240000000000002</v>
      </c>
      <c r="N7" s="21">
        <f>[3]Setembro!$J$17</f>
        <v>26.64</v>
      </c>
      <c r="O7" s="21">
        <f>[3]Setembro!$J$18</f>
        <v>28.8</v>
      </c>
      <c r="P7" s="21">
        <f>[3]Setembro!$J$19</f>
        <v>30.96</v>
      </c>
      <c r="Q7" s="21" t="str">
        <f>[3]Setembro!$J$20</f>
        <v>*</v>
      </c>
      <c r="R7" s="21" t="str">
        <f>[3]Setembro!$J$21</f>
        <v>*</v>
      </c>
      <c r="S7" s="21" t="str">
        <f>[3]Setembro!$J$22</f>
        <v>*</v>
      </c>
      <c r="T7" s="21" t="str">
        <f>[3]Setembro!$J$23</f>
        <v>*</v>
      </c>
      <c r="U7" s="21" t="str">
        <f>[3]Setembro!$J$24</f>
        <v>*</v>
      </c>
      <c r="V7" s="21" t="str">
        <f>[3]Setembro!$J$25</f>
        <v>*</v>
      </c>
      <c r="W7" s="21" t="str">
        <f>[3]Setembro!$J$26</f>
        <v>*</v>
      </c>
      <c r="X7" s="21" t="str">
        <f>[3]Setembro!$J$27</f>
        <v>*</v>
      </c>
      <c r="Y7" s="21" t="str">
        <f>[3]Setembro!$J$28</f>
        <v>*</v>
      </c>
      <c r="Z7" s="21" t="str">
        <f>[3]Setembro!$J$29</f>
        <v>*</v>
      </c>
      <c r="AA7" s="21" t="str">
        <f>[3]Setembro!$J$30</f>
        <v>*</v>
      </c>
      <c r="AB7" s="21" t="str">
        <f>[3]Setembro!$J$31</f>
        <v>*</v>
      </c>
      <c r="AC7" s="21" t="str">
        <f>[3]Setembro!$J$32</f>
        <v>*</v>
      </c>
      <c r="AD7" s="21" t="str">
        <f>[3]Setembro!$J$33</f>
        <v>*</v>
      </c>
      <c r="AE7" s="21" t="str">
        <f>[3]Setembro!$J$34</f>
        <v>*</v>
      </c>
      <c r="AF7" s="39">
        <f t="shared" si="1"/>
        <v>42.12</v>
      </c>
      <c r="AG7" s="2"/>
    </row>
    <row r="8" spans="1:33" ht="17.100000000000001" customHeight="1" x14ac:dyDescent="0.2">
      <c r="A8" s="17" t="s">
        <v>55</v>
      </c>
      <c r="B8" s="21">
        <f>[4]Setembro!$J$5</f>
        <v>46.800000000000004</v>
      </c>
      <c r="C8" s="21">
        <f>[4]Setembro!$J$6</f>
        <v>62.28</v>
      </c>
      <c r="D8" s="21">
        <f>[4]Setembro!$J$7</f>
        <v>41.4</v>
      </c>
      <c r="E8" s="21">
        <f>[4]Setembro!$J$8</f>
        <v>57.960000000000008</v>
      </c>
      <c r="F8" s="21">
        <f>[4]Setembro!$J$9</f>
        <v>50.4</v>
      </c>
      <c r="G8" s="21">
        <f>[4]Setembro!$J$10</f>
        <v>39.24</v>
      </c>
      <c r="H8" s="21">
        <f>[4]Setembro!$J$11</f>
        <v>51.480000000000004</v>
      </c>
      <c r="I8" s="21">
        <f>[4]Setembro!$J$12</f>
        <v>30.96</v>
      </c>
      <c r="J8" s="21">
        <f>[4]Setembro!$J$13</f>
        <v>38.519999999999996</v>
      </c>
      <c r="K8" s="21">
        <f>[4]Setembro!$J$14</f>
        <v>42.84</v>
      </c>
      <c r="L8" s="21">
        <f>[4]Setembro!$J$15</f>
        <v>34.56</v>
      </c>
      <c r="M8" s="21">
        <f>[4]Setembro!$J$16</f>
        <v>33.840000000000003</v>
      </c>
      <c r="N8" s="21">
        <f>[4]Setembro!$J$17</f>
        <v>39.96</v>
      </c>
      <c r="O8" s="21">
        <f>[4]Setembro!$J$18</f>
        <v>29.52</v>
      </c>
      <c r="P8" s="21">
        <f>[4]Setembro!$J$19</f>
        <v>50.04</v>
      </c>
      <c r="Q8" s="21">
        <f>[4]Setembro!$J$20</f>
        <v>30.96</v>
      </c>
      <c r="R8" s="21">
        <f>[4]Setembro!$J$21</f>
        <v>31.680000000000003</v>
      </c>
      <c r="S8" s="21">
        <f>[4]Setembro!$J$22</f>
        <v>37.800000000000004</v>
      </c>
      <c r="T8" s="21">
        <f>[4]Setembro!$J$23</f>
        <v>42.84</v>
      </c>
      <c r="U8" s="21">
        <f>[4]Setembro!$J$24</f>
        <v>113.4</v>
      </c>
      <c r="V8" s="21">
        <f>[4]Setembro!$J$25</f>
        <v>32.76</v>
      </c>
      <c r="W8" s="21">
        <f>[4]Setembro!$J$26</f>
        <v>42.84</v>
      </c>
      <c r="X8" s="21">
        <f>[4]Setembro!$J$27</f>
        <v>37.440000000000005</v>
      </c>
      <c r="Y8" s="21">
        <f>[4]Setembro!$J$28</f>
        <v>78.12</v>
      </c>
      <c r="Z8" s="21">
        <f>[4]Setembro!$J$29</f>
        <v>39.6</v>
      </c>
      <c r="AA8" s="21">
        <f>[4]Setembro!$J$30</f>
        <v>80.28</v>
      </c>
      <c r="AB8" s="21">
        <f>[4]Setembro!$J$31</f>
        <v>44.64</v>
      </c>
      <c r="AC8" s="21">
        <f>[4]Setembro!$J$32</f>
        <v>38.159999999999997</v>
      </c>
      <c r="AD8" s="21">
        <f>[4]Setembro!$J$33</f>
        <v>28.08</v>
      </c>
      <c r="AE8" s="21">
        <f>[4]Setembro!$J$34</f>
        <v>69.12</v>
      </c>
      <c r="AF8" s="39">
        <f t="shared" ref="AF8" si="2">MAX(B8:AE8)</f>
        <v>113.4</v>
      </c>
      <c r="AG8" s="2"/>
    </row>
    <row r="9" spans="1:33" ht="17.100000000000001" customHeight="1" x14ac:dyDescent="0.2">
      <c r="A9" s="17" t="s">
        <v>48</v>
      </c>
      <c r="B9" s="21">
        <f>[5]Setembro!$J$5</f>
        <v>28.44</v>
      </c>
      <c r="C9" s="21">
        <f>[5]Setembro!$J$6</f>
        <v>45.72</v>
      </c>
      <c r="D9" s="21">
        <f>[5]Setembro!$J$7</f>
        <v>21.96</v>
      </c>
      <c r="E9" s="21">
        <f>[5]Setembro!$J$8</f>
        <v>32.4</v>
      </c>
      <c r="F9" s="21">
        <f>[5]Setembro!$J$9</f>
        <v>32.4</v>
      </c>
      <c r="G9" s="21">
        <f>[5]Setembro!$J$10</f>
        <v>34.200000000000003</v>
      </c>
      <c r="H9" s="21">
        <f>[5]Setembro!$J$11</f>
        <v>33.119999999999997</v>
      </c>
      <c r="I9" s="21">
        <f>[5]Setembro!$J$12</f>
        <v>28.08</v>
      </c>
      <c r="J9" s="21">
        <f>[5]Setembro!$J$13</f>
        <v>45.72</v>
      </c>
      <c r="K9" s="21">
        <f>[5]Setembro!$J$14</f>
        <v>43.56</v>
      </c>
      <c r="L9" s="21">
        <f>[5]Setembro!$J$15</f>
        <v>26.28</v>
      </c>
      <c r="M9" s="21">
        <f>[5]Setembro!$J$16</f>
        <v>20.16</v>
      </c>
      <c r="N9" s="21">
        <f>[5]Setembro!$J$17</f>
        <v>35.28</v>
      </c>
      <c r="O9" s="21">
        <f>[5]Setembro!$J$18</f>
        <v>33.119999999999997</v>
      </c>
      <c r="P9" s="21">
        <f>[5]Setembro!$J$19</f>
        <v>42.12</v>
      </c>
      <c r="Q9" s="21">
        <f>[5]Setembro!$J$20</f>
        <v>18.36</v>
      </c>
      <c r="R9" s="21">
        <f>[5]Setembro!$J$21</f>
        <v>25.56</v>
      </c>
      <c r="S9" s="21">
        <f>[5]Setembro!$J$22</f>
        <v>40.32</v>
      </c>
      <c r="T9" s="21">
        <f>[5]Setembro!$J$23</f>
        <v>64.44</v>
      </c>
      <c r="U9" s="21">
        <f>[5]Setembro!$J$24</f>
        <v>29.16</v>
      </c>
      <c r="V9" s="21">
        <f>[5]Setembro!$J$25</f>
        <v>29.16</v>
      </c>
      <c r="W9" s="21">
        <f>[5]Setembro!$J$26</f>
        <v>25.2</v>
      </c>
      <c r="X9" s="21">
        <f>[5]Setembro!$J$27</f>
        <v>41.76</v>
      </c>
      <c r="Y9" s="21">
        <f>[5]Setembro!$J$28</f>
        <v>49.32</v>
      </c>
      <c r="Z9" s="21">
        <f>[5]Setembro!$J$29</f>
        <v>36</v>
      </c>
      <c r="AA9" s="21">
        <f>[5]Setembro!$J$30</f>
        <v>38.159999999999997</v>
      </c>
      <c r="AB9" s="21">
        <f>[5]Setembro!$J$31</f>
        <v>41.04</v>
      </c>
      <c r="AC9" s="21">
        <f>[5]Setembro!$J$32</f>
        <v>39.24</v>
      </c>
      <c r="AD9" s="21">
        <f>[5]Setembro!$J$33</f>
        <v>39.6</v>
      </c>
      <c r="AE9" s="21">
        <f>[5]Setembro!$J$34</f>
        <v>41.4</v>
      </c>
      <c r="AF9" s="39">
        <f t="shared" si="1"/>
        <v>64.44</v>
      </c>
      <c r="AG9" s="2"/>
    </row>
    <row r="10" spans="1:33" ht="17.100000000000001" customHeight="1" x14ac:dyDescent="0.2">
      <c r="A10" s="17" t="s">
        <v>2</v>
      </c>
      <c r="B10" s="19">
        <f>[6]Setembro!$J$5</f>
        <v>36.72</v>
      </c>
      <c r="C10" s="19">
        <f>[6]Setembro!$J$6</f>
        <v>44.28</v>
      </c>
      <c r="D10" s="19">
        <f>[6]Setembro!$J$7</f>
        <v>41.04</v>
      </c>
      <c r="E10" s="19">
        <f>[6]Setembro!$J$8</f>
        <v>43.56</v>
      </c>
      <c r="F10" s="19">
        <f>[6]Setembro!$J$9</f>
        <v>54.36</v>
      </c>
      <c r="G10" s="19">
        <f>[6]Setembro!$J$10</f>
        <v>54.72</v>
      </c>
      <c r="H10" s="19">
        <f>[6]Setembro!$J$11</f>
        <v>42.84</v>
      </c>
      <c r="I10" s="19">
        <f>[6]Setembro!$J$12</f>
        <v>52.2</v>
      </c>
      <c r="J10" s="19">
        <f>[6]Setembro!$J$13</f>
        <v>39.6</v>
      </c>
      <c r="K10" s="19">
        <f>[6]Setembro!$J$14</f>
        <v>46.080000000000005</v>
      </c>
      <c r="L10" s="19">
        <f>[6]Setembro!$J$15</f>
        <v>43.56</v>
      </c>
      <c r="M10" s="19">
        <f>[6]Setembro!$J$16</f>
        <v>37.440000000000005</v>
      </c>
      <c r="N10" s="19">
        <f>[6]Setembro!$J$17</f>
        <v>37.440000000000005</v>
      </c>
      <c r="O10" s="19">
        <f>[6]Setembro!$J$18</f>
        <v>34.92</v>
      </c>
      <c r="P10" s="19">
        <f>[6]Setembro!$J$19</f>
        <v>43.56</v>
      </c>
      <c r="Q10" s="19">
        <f>[6]Setembro!$J$20</f>
        <v>33.840000000000003</v>
      </c>
      <c r="R10" s="19">
        <f>[6]Setembro!$J$21</f>
        <v>33.119999999999997</v>
      </c>
      <c r="S10" s="19">
        <f>[6]Setembro!$J$22</f>
        <v>41.04</v>
      </c>
      <c r="T10" s="19">
        <f>[6]Setembro!$J$23</f>
        <v>71.28</v>
      </c>
      <c r="U10" s="19">
        <f>[6]Setembro!$J$24</f>
        <v>40.32</v>
      </c>
      <c r="V10" s="19">
        <f>[6]Setembro!$J$25</f>
        <v>34.200000000000003</v>
      </c>
      <c r="W10" s="19">
        <f>[6]Setembro!$J$26</f>
        <v>30.6</v>
      </c>
      <c r="X10" s="19">
        <f>[6]Setembro!$J$27</f>
        <v>43.2</v>
      </c>
      <c r="Y10" s="19">
        <f>[6]Setembro!$J$28</f>
        <v>39.96</v>
      </c>
      <c r="Z10" s="19">
        <f>[6]Setembro!$J$29</f>
        <v>46.080000000000005</v>
      </c>
      <c r="AA10" s="19">
        <f>[6]Setembro!$J$30</f>
        <v>46.080000000000005</v>
      </c>
      <c r="AB10" s="19">
        <f>[6]Setembro!$J$31</f>
        <v>43.56</v>
      </c>
      <c r="AC10" s="19">
        <f>[6]Setembro!$J$32</f>
        <v>42.480000000000004</v>
      </c>
      <c r="AD10" s="19">
        <f>[6]Setembro!$J$33</f>
        <v>44.28</v>
      </c>
      <c r="AE10" s="19">
        <f>[6]Setembro!$J$34</f>
        <v>42.12</v>
      </c>
      <c r="AF10" s="39">
        <f t="shared" si="1"/>
        <v>71.28</v>
      </c>
      <c r="AG10" s="2"/>
    </row>
    <row r="11" spans="1:33" ht="17.100000000000001" customHeight="1" x14ac:dyDescent="0.2">
      <c r="A11" s="17" t="s">
        <v>3</v>
      </c>
      <c r="B11" s="19">
        <f>[7]Setembro!$J$5</f>
        <v>26.28</v>
      </c>
      <c r="C11" s="19">
        <f>[7]Setembro!$J$6</f>
        <v>47.519999999999996</v>
      </c>
      <c r="D11" s="19">
        <f>[7]Setembro!$J$7</f>
        <v>42.480000000000004</v>
      </c>
      <c r="E11" s="19">
        <f>[7]Setembro!$J$8</f>
        <v>34.200000000000003</v>
      </c>
      <c r="F11" s="19">
        <f>[7]Setembro!$J$9</f>
        <v>28.44</v>
      </c>
      <c r="G11" s="19">
        <f>[7]Setembro!$J$10</f>
        <v>46.440000000000005</v>
      </c>
      <c r="H11" s="19">
        <f>[7]Setembro!$J$11</f>
        <v>40.32</v>
      </c>
      <c r="I11" s="19">
        <f>[7]Setembro!$J$12</f>
        <v>29.52</v>
      </c>
      <c r="J11" s="19">
        <f>[7]Setembro!$J$13</f>
        <v>36.72</v>
      </c>
      <c r="K11" s="19">
        <f>[7]Setembro!$J$14</f>
        <v>28.8</v>
      </c>
      <c r="L11" s="19">
        <f>[7]Setembro!$J$15</f>
        <v>25.56</v>
      </c>
      <c r="M11" s="19">
        <f>[7]Setembro!$J$16</f>
        <v>36.36</v>
      </c>
      <c r="N11" s="19">
        <f>[7]Setembro!$J$17</f>
        <v>31.319999999999997</v>
      </c>
      <c r="O11" s="19">
        <f>[7]Setembro!$J$18</f>
        <v>26.28</v>
      </c>
      <c r="P11" s="19">
        <f>[7]Setembro!$J$19</f>
        <v>33.119999999999997</v>
      </c>
      <c r="Q11" s="19">
        <f>[7]Setembro!$J$20</f>
        <v>20.52</v>
      </c>
      <c r="R11" s="19">
        <f>[7]Setembro!$J$21</f>
        <v>26.64</v>
      </c>
      <c r="S11" s="19">
        <f>[7]Setembro!$J$22</f>
        <v>31.680000000000003</v>
      </c>
      <c r="T11" s="19">
        <f>[7]Setembro!$J$23</f>
        <v>42.480000000000004</v>
      </c>
      <c r="U11" s="19">
        <f>[7]Setembro!$J$24</f>
        <v>46.440000000000005</v>
      </c>
      <c r="V11" s="19">
        <f>[7]Setembro!$J$25</f>
        <v>29.52</v>
      </c>
      <c r="W11" s="19">
        <f>[7]Setembro!$J$26</f>
        <v>32.76</v>
      </c>
      <c r="X11" s="19">
        <f>[7]Setembro!$J$27</f>
        <v>27.36</v>
      </c>
      <c r="Y11" s="19">
        <f>[7]Setembro!$J$28</f>
        <v>56.16</v>
      </c>
      <c r="Z11" s="19">
        <f>[7]Setembro!$J$29</f>
        <v>20.16</v>
      </c>
      <c r="AA11" s="19">
        <f>[7]Setembro!$J$30</f>
        <v>44.28</v>
      </c>
      <c r="AB11" s="19">
        <f>[7]Setembro!$J$31</f>
        <v>45.72</v>
      </c>
      <c r="AC11" s="19">
        <f>[7]Setembro!$J$32</f>
        <v>38.519999999999996</v>
      </c>
      <c r="AD11" s="19">
        <f>[7]Setembro!$J$33</f>
        <v>51.84</v>
      </c>
      <c r="AE11" s="19">
        <f>[7]Setembro!$J$34</f>
        <v>28.44</v>
      </c>
      <c r="AF11" s="39">
        <f t="shared" si="1"/>
        <v>56.16</v>
      </c>
      <c r="AG11" s="2"/>
    </row>
    <row r="12" spans="1:33" ht="17.100000000000001" customHeight="1" x14ac:dyDescent="0.2">
      <c r="A12" s="17" t="s">
        <v>4</v>
      </c>
      <c r="B12" s="19">
        <f>[8]Setembro!$J$5</f>
        <v>34.200000000000003</v>
      </c>
      <c r="C12" s="19">
        <f>[8]Setembro!$J$6</f>
        <v>48.96</v>
      </c>
      <c r="D12" s="19">
        <f>[8]Setembro!$J$7</f>
        <v>47.88</v>
      </c>
      <c r="E12" s="19">
        <f>[8]Setembro!$J$8</f>
        <v>37.080000000000005</v>
      </c>
      <c r="F12" s="19">
        <f>[8]Setembro!$J$9</f>
        <v>33.480000000000004</v>
      </c>
      <c r="G12" s="19">
        <f>[8]Setembro!$J$10</f>
        <v>42.84</v>
      </c>
      <c r="H12" s="19">
        <f>[8]Setembro!$J$11</f>
        <v>56.88</v>
      </c>
      <c r="I12" s="19">
        <f>[8]Setembro!$J$12</f>
        <v>34.200000000000003</v>
      </c>
      <c r="J12" s="19">
        <f>[8]Setembro!$J$13</f>
        <v>39.6</v>
      </c>
      <c r="K12" s="19">
        <f>[8]Setembro!$J$14</f>
        <v>51.12</v>
      </c>
      <c r="L12" s="19">
        <f>[8]Setembro!$J$15</f>
        <v>24.48</v>
      </c>
      <c r="M12" s="19">
        <f>[8]Setembro!$J$16</f>
        <v>41.76</v>
      </c>
      <c r="N12" s="19">
        <f>[8]Setembro!$J$17</f>
        <v>39.6</v>
      </c>
      <c r="O12" s="19">
        <f>[8]Setembro!$J$18</f>
        <v>34.92</v>
      </c>
      <c r="P12" s="19">
        <f>[8]Setembro!$J$19</f>
        <v>50.76</v>
      </c>
      <c r="Q12" s="19">
        <f>[8]Setembro!$J$20</f>
        <v>28.08</v>
      </c>
      <c r="R12" s="19">
        <f>[8]Setembro!$J$21</f>
        <v>37.080000000000005</v>
      </c>
      <c r="S12" s="19">
        <f>[8]Setembro!$J$22</f>
        <v>38.519999999999996</v>
      </c>
      <c r="T12" s="19">
        <f>[8]Setembro!$J$23</f>
        <v>46.080000000000005</v>
      </c>
      <c r="U12" s="19">
        <f>[8]Setembro!$J$24</f>
        <v>54</v>
      </c>
      <c r="V12" s="19">
        <f>[8]Setembro!$J$25</f>
        <v>24.12</v>
      </c>
      <c r="W12" s="19">
        <f>[8]Setembro!$J$26</f>
        <v>36</v>
      </c>
      <c r="X12" s="19">
        <f>[8]Setembro!$J$27</f>
        <v>33.840000000000003</v>
      </c>
      <c r="Y12" s="19">
        <f>[8]Setembro!$J$28</f>
        <v>62.639999999999993</v>
      </c>
      <c r="Z12" s="19">
        <f>[8]Setembro!$J$29</f>
        <v>32.76</v>
      </c>
      <c r="AA12" s="19">
        <f>[8]Setembro!$J$30</f>
        <v>40.680000000000007</v>
      </c>
      <c r="AB12" s="19">
        <f>[8]Setembro!$J$31</f>
        <v>43.92</v>
      </c>
      <c r="AC12" s="19">
        <f>[8]Setembro!$J$32</f>
        <v>47.519999999999996</v>
      </c>
      <c r="AD12" s="19">
        <f>[8]Setembro!$J$33</f>
        <v>42.84</v>
      </c>
      <c r="AE12" s="19">
        <f>[8]Setembro!$J$34</f>
        <v>35.64</v>
      </c>
      <c r="AF12" s="39">
        <f t="shared" si="1"/>
        <v>62.639999999999993</v>
      </c>
      <c r="AG12" s="2"/>
    </row>
    <row r="13" spans="1:33" ht="17.100000000000001" customHeight="1" x14ac:dyDescent="0.2">
      <c r="A13" s="17" t="s">
        <v>5</v>
      </c>
      <c r="B13" s="19">
        <f>[9]Setembro!$J$5</f>
        <v>21.240000000000002</v>
      </c>
      <c r="C13" s="19">
        <f>[9]Setembro!$J$6</f>
        <v>24.48</v>
      </c>
      <c r="D13" s="19">
        <f>[9]Setembro!$J$7</f>
        <v>19.440000000000001</v>
      </c>
      <c r="E13" s="19">
        <f>[9]Setembro!$J$8</f>
        <v>40.680000000000007</v>
      </c>
      <c r="F13" s="19">
        <f>[9]Setembro!$J$9</f>
        <v>25.92</v>
      </c>
      <c r="G13" s="19">
        <f>[9]Setembro!$J$10</f>
        <v>19.8</v>
      </c>
      <c r="H13" s="19">
        <f>[9]Setembro!$J$11</f>
        <v>44.64</v>
      </c>
      <c r="I13" s="19">
        <f>[9]Setembro!$J$12</f>
        <v>36.36</v>
      </c>
      <c r="J13" s="19">
        <f>[9]Setembro!$J$13</f>
        <v>38.159999999999997</v>
      </c>
      <c r="K13" s="19">
        <f>[9]Setembro!$J$14</f>
        <v>28.44</v>
      </c>
      <c r="L13" s="19">
        <f>[9]Setembro!$J$15</f>
        <v>43.56</v>
      </c>
      <c r="M13" s="19">
        <f>[9]Setembro!$J$16</f>
        <v>31.319999999999997</v>
      </c>
      <c r="N13" s="19">
        <f>[9]Setembro!$J$17</f>
        <v>17.64</v>
      </c>
      <c r="O13" s="19">
        <f>[9]Setembro!$J$18</f>
        <v>34.56</v>
      </c>
      <c r="P13" s="19">
        <f>[9]Setembro!$J$19</f>
        <v>54.36</v>
      </c>
      <c r="Q13" s="19">
        <f>[9]Setembro!$J$20</f>
        <v>28.08</v>
      </c>
      <c r="R13" s="19">
        <f>[9]Setembro!$J$21</f>
        <v>19.440000000000001</v>
      </c>
      <c r="S13" s="19">
        <f>[9]Setembro!$J$22</f>
        <v>23.759999999999998</v>
      </c>
      <c r="T13" s="19">
        <f>[9]Setembro!$J$23</f>
        <v>25.56</v>
      </c>
      <c r="U13" s="19">
        <f>[9]Setembro!$J$24</f>
        <v>66.239999999999995</v>
      </c>
      <c r="V13" s="19">
        <f>[9]Setembro!$J$25</f>
        <v>19.8</v>
      </c>
      <c r="W13" s="19">
        <f>[9]Setembro!$J$26</f>
        <v>23.040000000000003</v>
      </c>
      <c r="X13" s="19">
        <f>[9]Setembro!$J$27</f>
        <v>26.64</v>
      </c>
      <c r="Y13" s="19">
        <f>[9]Setembro!$J$28</f>
        <v>57.24</v>
      </c>
      <c r="Z13" s="19">
        <f>[9]Setembro!$J$29</f>
        <v>32.76</v>
      </c>
      <c r="AA13" s="19">
        <f>[9]Setembro!$J$30</f>
        <v>32.76</v>
      </c>
      <c r="AB13" s="19">
        <f>[9]Setembro!$J$31</f>
        <v>53.28</v>
      </c>
      <c r="AC13" s="19">
        <f>[9]Setembro!$J$32</f>
        <v>32.04</v>
      </c>
      <c r="AD13" s="19">
        <f>[9]Setembro!$J$33</f>
        <v>29.16</v>
      </c>
      <c r="AE13" s="19">
        <f>[9]Setembro!$J$34</f>
        <v>30.6</v>
      </c>
      <c r="AF13" s="39">
        <f t="shared" si="1"/>
        <v>66.239999999999995</v>
      </c>
      <c r="AG13" s="2"/>
    </row>
    <row r="14" spans="1:33" ht="17.100000000000001" customHeight="1" x14ac:dyDescent="0.2">
      <c r="A14" s="17" t="s">
        <v>50</v>
      </c>
      <c r="B14" s="19">
        <f>[10]Setembro!$J$5</f>
        <v>35.28</v>
      </c>
      <c r="C14" s="19">
        <f>[10]Setembro!$J$6</f>
        <v>42.480000000000004</v>
      </c>
      <c r="D14" s="19">
        <f>[10]Setembro!$J$7</f>
        <v>54.36</v>
      </c>
      <c r="E14" s="19">
        <f>[10]Setembro!$J$8</f>
        <v>42.84</v>
      </c>
      <c r="F14" s="19">
        <f>[10]Setembro!$J$9</f>
        <v>34.92</v>
      </c>
      <c r="G14" s="19">
        <f>[10]Setembro!$J$10</f>
        <v>52.2</v>
      </c>
      <c r="H14" s="19">
        <f>[10]Setembro!$J$11</f>
        <v>52.92</v>
      </c>
      <c r="I14" s="19">
        <f>[10]Setembro!$J$12</f>
        <v>42.84</v>
      </c>
      <c r="J14" s="19">
        <f>[10]Setembro!$J$13</f>
        <v>43.92</v>
      </c>
      <c r="K14" s="19">
        <f>[10]Setembro!$J$14</f>
        <v>45</v>
      </c>
      <c r="L14" s="19">
        <f>[10]Setembro!$J$15</f>
        <v>26.64</v>
      </c>
      <c r="M14" s="19">
        <f>[10]Setembro!$J$16</f>
        <v>41.76</v>
      </c>
      <c r="N14" s="19">
        <f>[10]Setembro!$J$17</f>
        <v>37.440000000000005</v>
      </c>
      <c r="O14" s="19">
        <f>[10]Setembro!$J$18</f>
        <v>39.24</v>
      </c>
      <c r="P14" s="19">
        <f>[10]Setembro!$J$19</f>
        <v>41.76</v>
      </c>
      <c r="Q14" s="19">
        <f>[10]Setembro!$J$20</f>
        <v>26.64</v>
      </c>
      <c r="R14" s="19">
        <f>[10]Setembro!$J$21</f>
        <v>36.72</v>
      </c>
      <c r="S14" s="19">
        <f>[10]Setembro!$J$22</f>
        <v>32.76</v>
      </c>
      <c r="T14" s="19">
        <f>[10]Setembro!$J$23</f>
        <v>38.880000000000003</v>
      </c>
      <c r="U14" s="19">
        <f>[10]Setembro!$J$24</f>
        <v>41.76</v>
      </c>
      <c r="V14" s="19">
        <f>[10]Setembro!$J$25</f>
        <v>34.200000000000003</v>
      </c>
      <c r="W14" s="19">
        <f>[10]Setembro!$J$26</f>
        <v>33.119999999999997</v>
      </c>
      <c r="X14" s="19">
        <f>[10]Setembro!$J$27</f>
        <v>39.96</v>
      </c>
      <c r="Y14" s="19">
        <f>[10]Setembro!$J$28</f>
        <v>47.519999999999996</v>
      </c>
      <c r="Z14" s="19">
        <f>[10]Setembro!$J$29</f>
        <v>34.200000000000003</v>
      </c>
      <c r="AA14" s="19">
        <f>[10]Setembro!$J$30</f>
        <v>37.080000000000005</v>
      </c>
      <c r="AB14" s="19">
        <f>[10]Setembro!$J$31</f>
        <v>55.800000000000004</v>
      </c>
      <c r="AC14" s="19">
        <f>[10]Setembro!$J$32</f>
        <v>39.6</v>
      </c>
      <c r="AD14" s="19">
        <f>[10]Setembro!$J$33</f>
        <v>72.72</v>
      </c>
      <c r="AE14" s="19">
        <f>[10]Setembro!$J$34</f>
        <v>68.400000000000006</v>
      </c>
      <c r="AF14" s="39">
        <f t="shared" si="1"/>
        <v>72.72</v>
      </c>
      <c r="AG14" s="2"/>
    </row>
    <row r="15" spans="1:33" ht="17.100000000000001" customHeight="1" x14ac:dyDescent="0.2">
      <c r="A15" s="17" t="s">
        <v>6</v>
      </c>
      <c r="B15" s="19">
        <f>[11]Setembro!$J$5</f>
        <v>32.76</v>
      </c>
      <c r="C15" s="19">
        <f>[11]Setembro!$J$6</f>
        <v>33.480000000000004</v>
      </c>
      <c r="D15" s="19">
        <f>[11]Setembro!$J$7</f>
        <v>50.04</v>
      </c>
      <c r="E15" s="19">
        <f>[11]Setembro!$J$8</f>
        <v>41.4</v>
      </c>
      <c r="F15" s="19">
        <f>[11]Setembro!$J$9</f>
        <v>29.16</v>
      </c>
      <c r="G15" s="19">
        <f>[11]Setembro!$J$10</f>
        <v>36.36</v>
      </c>
      <c r="H15" s="19">
        <f>[11]Setembro!$J$11</f>
        <v>42.12</v>
      </c>
      <c r="I15" s="19">
        <f>[11]Setembro!$J$12</f>
        <v>32.76</v>
      </c>
      <c r="J15" s="19">
        <f>[11]Setembro!$J$13</f>
        <v>36</v>
      </c>
      <c r="K15" s="19">
        <f>[11]Setembro!$J$14</f>
        <v>47.16</v>
      </c>
      <c r="L15" s="19">
        <f>[11]Setembro!$J$15</f>
        <v>19.079999999999998</v>
      </c>
      <c r="M15" s="19">
        <f>[11]Setembro!$J$16</f>
        <v>30.240000000000002</v>
      </c>
      <c r="N15" s="19">
        <f>[11]Setembro!$J$17</f>
        <v>25.2</v>
      </c>
      <c r="O15" s="19">
        <f>[11]Setembro!$J$18</f>
        <v>38.880000000000003</v>
      </c>
      <c r="P15" s="19">
        <f>[11]Setembro!$J$19</f>
        <v>23.759999999999998</v>
      </c>
      <c r="Q15" s="19">
        <f>[11]Setembro!$J$20</f>
        <v>24.48</v>
      </c>
      <c r="R15" s="19">
        <f>[11]Setembro!$J$21</f>
        <v>22.68</v>
      </c>
      <c r="S15" s="19">
        <f>[11]Setembro!$J$22</f>
        <v>58.32</v>
      </c>
      <c r="T15" s="19">
        <f>[11]Setembro!$J$23</f>
        <v>36.72</v>
      </c>
      <c r="U15" s="19">
        <f>[11]Setembro!$J$24</f>
        <v>61.2</v>
      </c>
      <c r="V15" s="19">
        <f>[11]Setembro!$J$25</f>
        <v>21.6</v>
      </c>
      <c r="W15" s="19">
        <f>[11]Setembro!$J$26</f>
        <v>29.16</v>
      </c>
      <c r="X15" s="19">
        <f>[11]Setembro!$J$27</f>
        <v>24.48</v>
      </c>
      <c r="Y15" s="19">
        <f>[11]Setembro!$J$28</f>
        <v>41.76</v>
      </c>
      <c r="Z15" s="19">
        <f>[11]Setembro!$J$29</f>
        <v>36</v>
      </c>
      <c r="AA15" s="19">
        <f>[11]Setembro!$J$30</f>
        <v>38.159999999999997</v>
      </c>
      <c r="AB15" s="19">
        <f>[11]Setembro!$J$31</f>
        <v>33.480000000000004</v>
      </c>
      <c r="AC15" s="19">
        <f>[11]Setembro!$J$32</f>
        <v>29.16</v>
      </c>
      <c r="AD15" s="19">
        <f>[11]Setembro!$J$33</f>
        <v>35.64</v>
      </c>
      <c r="AE15" s="19">
        <f>[11]Setembro!$J$34</f>
        <v>36.36</v>
      </c>
      <c r="AF15" s="39">
        <f t="shared" ref="AF15:AF30" si="3">MAX(B15:AE15)</f>
        <v>61.2</v>
      </c>
      <c r="AG15" s="2"/>
    </row>
    <row r="16" spans="1:33" ht="17.100000000000001" customHeight="1" x14ac:dyDescent="0.2">
      <c r="A16" s="17" t="s">
        <v>7</v>
      </c>
      <c r="B16" s="19">
        <f>[12]Setembro!$J$5</f>
        <v>34.92</v>
      </c>
      <c r="C16" s="19">
        <f>[12]Setembro!$J$6</f>
        <v>56.88</v>
      </c>
      <c r="D16" s="19">
        <f>[12]Setembro!$J$7</f>
        <v>41.4</v>
      </c>
      <c r="E16" s="19">
        <f>[12]Setembro!$J$8</f>
        <v>41.4</v>
      </c>
      <c r="F16" s="19">
        <f>[12]Setembro!$J$9</f>
        <v>41.76</v>
      </c>
      <c r="G16" s="19">
        <f>[12]Setembro!$J$10</f>
        <v>41.4</v>
      </c>
      <c r="H16" s="19">
        <f>[12]Setembro!$J$11</f>
        <v>44.28</v>
      </c>
      <c r="I16" s="19">
        <f>[12]Setembro!$J$12</f>
        <v>33.480000000000004</v>
      </c>
      <c r="J16" s="19">
        <f>[12]Setembro!$J$13</f>
        <v>47.519999999999996</v>
      </c>
      <c r="K16" s="19">
        <f>[12]Setembro!$J$14</f>
        <v>52.56</v>
      </c>
      <c r="L16" s="19">
        <f>[12]Setembro!$J$15</f>
        <v>40.32</v>
      </c>
      <c r="M16" s="19">
        <f>[12]Setembro!$J$16</f>
        <v>34.56</v>
      </c>
      <c r="N16" s="19">
        <f>[12]Setembro!$J$17</f>
        <v>38.519999999999996</v>
      </c>
      <c r="O16" s="19">
        <f>[12]Setembro!$J$18</f>
        <v>34.56</v>
      </c>
      <c r="P16" s="19">
        <f>[12]Setembro!$J$19</f>
        <v>43.92</v>
      </c>
      <c r="Q16" s="19">
        <f>[12]Setembro!$J$20</f>
        <v>30.6</v>
      </c>
      <c r="R16" s="19">
        <f>[12]Setembro!$J$21</f>
        <v>25.2</v>
      </c>
      <c r="S16" s="19">
        <f>[12]Setembro!$J$22</f>
        <v>44.28</v>
      </c>
      <c r="T16" s="19">
        <f>[12]Setembro!$J$23</f>
        <v>38.159999999999997</v>
      </c>
      <c r="U16" s="19">
        <f>[12]Setembro!$J$24</f>
        <v>38.519999999999996</v>
      </c>
      <c r="V16" s="19">
        <f>[12]Setembro!$J$25</f>
        <v>30.96</v>
      </c>
      <c r="W16" s="19">
        <f>[12]Setembro!$J$26</f>
        <v>31.319999999999997</v>
      </c>
      <c r="X16" s="19">
        <f>[12]Setembro!$J$27</f>
        <v>33.840000000000003</v>
      </c>
      <c r="Y16" s="19">
        <f>[12]Setembro!$J$28</f>
        <v>48.96</v>
      </c>
      <c r="Z16" s="19">
        <f>[12]Setembro!$J$29</f>
        <v>44.64</v>
      </c>
      <c r="AA16" s="19">
        <f>[12]Setembro!$J$30</f>
        <v>54.36</v>
      </c>
      <c r="AB16" s="19">
        <f>[12]Setembro!$J$31</f>
        <v>39.6</v>
      </c>
      <c r="AC16" s="19">
        <f>[12]Setembro!$J$32</f>
        <v>36.72</v>
      </c>
      <c r="AD16" s="19">
        <f>[12]Setembro!$J$33</f>
        <v>50.04</v>
      </c>
      <c r="AE16" s="19">
        <f>[12]Setembro!$J$34</f>
        <v>42.480000000000004</v>
      </c>
      <c r="AF16" s="39">
        <f t="shared" si="3"/>
        <v>56.88</v>
      </c>
      <c r="AG16" s="2"/>
    </row>
    <row r="17" spans="1:33" ht="17.100000000000001" customHeight="1" x14ac:dyDescent="0.2">
      <c r="A17" s="17" t="s">
        <v>8</v>
      </c>
      <c r="B17" s="19">
        <f>[13]Setembro!$J$5</f>
        <v>35.28</v>
      </c>
      <c r="C17" s="19">
        <f>[13]Setembro!$J$6</f>
        <v>54.72</v>
      </c>
      <c r="D17" s="19">
        <f>[13]Setembro!$J$7</f>
        <v>28.08</v>
      </c>
      <c r="E17" s="19">
        <f>[13]Setembro!$J$8</f>
        <v>50.76</v>
      </c>
      <c r="F17" s="19">
        <f>[13]Setembro!$J$9</f>
        <v>51.480000000000004</v>
      </c>
      <c r="G17" s="19">
        <f>[13]Setembro!$J$10</f>
        <v>39.24</v>
      </c>
      <c r="H17" s="19">
        <f>[13]Setembro!$J$11</f>
        <v>68.760000000000005</v>
      </c>
      <c r="I17" s="19">
        <f>[13]Setembro!$J$12</f>
        <v>32.4</v>
      </c>
      <c r="J17" s="19">
        <f>[13]Setembro!$J$13</f>
        <v>42.84</v>
      </c>
      <c r="K17" s="19">
        <f>[13]Setembro!$J$14</f>
        <v>47.519999999999996</v>
      </c>
      <c r="L17" s="19">
        <f>[13]Setembro!$J$15</f>
        <v>25.2</v>
      </c>
      <c r="M17" s="19">
        <f>[13]Setembro!$J$16</f>
        <v>30.96</v>
      </c>
      <c r="N17" s="19">
        <f>[13]Setembro!$J$17</f>
        <v>45</v>
      </c>
      <c r="O17" s="19">
        <f>[13]Setembro!$J$18</f>
        <v>34.200000000000003</v>
      </c>
      <c r="P17" s="19">
        <f>[13]Setembro!$J$19</f>
        <v>51.480000000000004</v>
      </c>
      <c r="Q17" s="19">
        <f>[13]Setembro!$J$20</f>
        <v>25.92</v>
      </c>
      <c r="R17" s="19">
        <f>[13]Setembro!$J$21</f>
        <v>23.759999999999998</v>
      </c>
      <c r="S17" s="19">
        <f>[13]Setembro!$J$22</f>
        <v>40.32</v>
      </c>
      <c r="T17" s="19">
        <f>[13]Setembro!$J$23</f>
        <v>52.2</v>
      </c>
      <c r="U17" s="19">
        <f>[13]Setembro!$J$24</f>
        <v>37.800000000000004</v>
      </c>
      <c r="V17" s="19">
        <f>[13]Setembro!$J$25</f>
        <v>38.159999999999997</v>
      </c>
      <c r="W17" s="19">
        <f>[13]Setembro!$J$26</f>
        <v>36.72</v>
      </c>
      <c r="X17" s="19">
        <f>[13]Setembro!$J$27</f>
        <v>36.72</v>
      </c>
      <c r="Y17" s="19">
        <f>[13]Setembro!$J$28</f>
        <v>69.48</v>
      </c>
      <c r="Z17" s="19">
        <f>[13]Setembro!$J$29</f>
        <v>41.76</v>
      </c>
      <c r="AA17" s="19">
        <f>[13]Setembro!$J$30</f>
        <v>42.84</v>
      </c>
      <c r="AB17" s="19">
        <f>[13]Setembro!$J$31</f>
        <v>29.880000000000003</v>
      </c>
      <c r="AC17" s="19">
        <f>[13]Setembro!$J$32</f>
        <v>38.519999999999996</v>
      </c>
      <c r="AD17" s="19">
        <f>[13]Setembro!$J$33</f>
        <v>68.400000000000006</v>
      </c>
      <c r="AE17" s="19">
        <f>[13]Setembro!$J$34</f>
        <v>61.560000000000009</v>
      </c>
      <c r="AF17" s="39">
        <f t="shared" si="3"/>
        <v>69.48</v>
      </c>
      <c r="AG17" s="2"/>
    </row>
    <row r="18" spans="1:33" ht="17.100000000000001" customHeight="1" x14ac:dyDescent="0.2">
      <c r="A18" s="17" t="s">
        <v>9</v>
      </c>
      <c r="B18" s="19">
        <f>[14]Setembro!$J$5</f>
        <v>34.56</v>
      </c>
      <c r="C18" s="19">
        <f>[14]Setembro!$J$6</f>
        <v>50.04</v>
      </c>
      <c r="D18" s="19">
        <f>[14]Setembro!$J$7</f>
        <v>19.8</v>
      </c>
      <c r="E18" s="19">
        <f>[14]Setembro!$J$8</f>
        <v>43.56</v>
      </c>
      <c r="F18" s="19">
        <f>[14]Setembro!$J$9</f>
        <v>48.24</v>
      </c>
      <c r="G18" s="19">
        <f>[14]Setembro!$J$10</f>
        <v>39.24</v>
      </c>
      <c r="H18" s="19">
        <f>[14]Setembro!$J$11</f>
        <v>48.24</v>
      </c>
      <c r="I18" s="19">
        <f>[14]Setembro!$J$12</f>
        <v>32.76</v>
      </c>
      <c r="J18" s="19">
        <f>[14]Setembro!$J$13</f>
        <v>42.84</v>
      </c>
      <c r="K18" s="19">
        <f>[14]Setembro!$J$14</f>
        <v>51.84</v>
      </c>
      <c r="L18" s="19">
        <f>[14]Setembro!$J$15</f>
        <v>34.56</v>
      </c>
      <c r="M18" s="19">
        <f>[14]Setembro!$J$16</f>
        <v>28.44</v>
      </c>
      <c r="N18" s="19">
        <f>[14]Setembro!$J$17</f>
        <v>41.76</v>
      </c>
      <c r="O18" s="19">
        <f>[14]Setembro!$J$18</f>
        <v>29.880000000000003</v>
      </c>
      <c r="P18" s="19">
        <f>[14]Setembro!$J$19</f>
        <v>40.680000000000007</v>
      </c>
      <c r="Q18" s="19">
        <f>[14]Setembro!$J$20</f>
        <v>32.4</v>
      </c>
      <c r="R18" s="19">
        <f>[14]Setembro!$J$21</f>
        <v>24.12</v>
      </c>
      <c r="S18" s="19">
        <f>[14]Setembro!$J$22</f>
        <v>41.4</v>
      </c>
      <c r="T18" s="19">
        <f>[14]Setembro!$J$23</f>
        <v>42.12</v>
      </c>
      <c r="U18" s="19">
        <f>[14]Setembro!$J$24</f>
        <v>37.440000000000005</v>
      </c>
      <c r="V18" s="19">
        <f>[14]Setembro!$J$25</f>
        <v>32.04</v>
      </c>
      <c r="W18" s="19">
        <f>[14]Setembro!$J$26</f>
        <v>33.840000000000003</v>
      </c>
      <c r="X18" s="19">
        <f>[14]Setembro!$J$27</f>
        <v>31.680000000000003</v>
      </c>
      <c r="Y18" s="19">
        <f>[14]Setembro!$J$28</f>
        <v>62.28</v>
      </c>
      <c r="Z18" s="19">
        <f>[14]Setembro!$J$29</f>
        <v>45.36</v>
      </c>
      <c r="AA18" s="19">
        <f>[14]Setembro!$J$30</f>
        <v>59.04</v>
      </c>
      <c r="AB18" s="19">
        <f>[14]Setembro!$J$31</f>
        <v>47.88</v>
      </c>
      <c r="AC18" s="19">
        <f>[14]Setembro!$J$32</f>
        <v>36.36</v>
      </c>
      <c r="AD18" s="19">
        <f>[14]Setembro!$J$33</f>
        <v>48.6</v>
      </c>
      <c r="AE18" s="19">
        <f>[14]Setembro!$J$34</f>
        <v>51.12</v>
      </c>
      <c r="AF18" s="39">
        <f t="shared" si="3"/>
        <v>62.28</v>
      </c>
      <c r="AG18" s="2"/>
    </row>
    <row r="19" spans="1:33" ht="17.100000000000001" customHeight="1" x14ac:dyDescent="0.2">
      <c r="A19" s="17" t="s">
        <v>49</v>
      </c>
      <c r="B19" s="19">
        <f>[15]Setembro!$J$5</f>
        <v>30.240000000000002</v>
      </c>
      <c r="C19" s="19">
        <f>[15]Setembro!$J$6</f>
        <v>49.32</v>
      </c>
      <c r="D19" s="19">
        <f>[15]Setembro!$J$7</f>
        <v>25.2</v>
      </c>
      <c r="E19" s="19">
        <f>[15]Setembro!$J$8</f>
        <v>36.36</v>
      </c>
      <c r="F19" s="19">
        <f>[15]Setembro!$J$9</f>
        <v>29.52</v>
      </c>
      <c r="G19" s="19">
        <f>[15]Setembro!$J$10</f>
        <v>31.319999999999997</v>
      </c>
      <c r="H19" s="19">
        <f>[15]Setembro!$J$11</f>
        <v>33.480000000000004</v>
      </c>
      <c r="I19" s="19">
        <f>[15]Setembro!$J$12</f>
        <v>30.240000000000002</v>
      </c>
      <c r="J19" s="19">
        <f>[15]Setembro!$J$13</f>
        <v>46.440000000000005</v>
      </c>
      <c r="K19" s="19">
        <f>[15]Setembro!$J$14</f>
        <v>47.88</v>
      </c>
      <c r="L19" s="19">
        <f>[15]Setembro!$J$15</f>
        <v>26.28</v>
      </c>
      <c r="M19" s="19">
        <f>[15]Setembro!$J$16</f>
        <v>18.36</v>
      </c>
      <c r="N19" s="19">
        <f>[15]Setembro!$J$17</f>
        <v>34.200000000000003</v>
      </c>
      <c r="O19" s="19">
        <f>[15]Setembro!$J$18</f>
        <v>26.28</v>
      </c>
      <c r="P19" s="19">
        <f>[15]Setembro!$J$19</f>
        <v>45.36</v>
      </c>
      <c r="Q19" s="19">
        <f>[15]Setembro!$J$20</f>
        <v>17.64</v>
      </c>
      <c r="R19" s="19">
        <f>[15]Setembro!$J$21</f>
        <v>30.6</v>
      </c>
      <c r="S19" s="19">
        <f>[15]Setembro!$J$22</f>
        <v>33.840000000000003</v>
      </c>
      <c r="T19" s="19">
        <f>[15]Setembro!$J$23</f>
        <v>43.2</v>
      </c>
      <c r="U19" s="19">
        <f>[15]Setembro!$J$24</f>
        <v>31.680000000000003</v>
      </c>
      <c r="V19" s="19">
        <f>[15]Setembro!$J$25</f>
        <v>21.96</v>
      </c>
      <c r="W19" s="19">
        <f>[15]Setembro!$J$26</f>
        <v>26.64</v>
      </c>
      <c r="X19" s="19">
        <f>[15]Setembro!$J$27</f>
        <v>35.64</v>
      </c>
      <c r="Y19" s="19">
        <f>[15]Setembro!$J$28</f>
        <v>54</v>
      </c>
      <c r="Z19" s="19">
        <f>[15]Setembro!$J$29</f>
        <v>44.28</v>
      </c>
      <c r="AA19" s="19">
        <f>[15]Setembro!$J$30</f>
        <v>36.72</v>
      </c>
      <c r="AB19" s="19">
        <f>[15]Setembro!$J$31</f>
        <v>30.6</v>
      </c>
      <c r="AC19" s="19">
        <f>[15]Setembro!$J$32</f>
        <v>34.56</v>
      </c>
      <c r="AD19" s="19">
        <f>[15]Setembro!$J$33</f>
        <v>38.519999999999996</v>
      </c>
      <c r="AE19" s="19">
        <f>[15]Setembro!$J$34</f>
        <v>41.76</v>
      </c>
      <c r="AF19" s="39">
        <f t="shared" si="3"/>
        <v>54</v>
      </c>
      <c r="AG19" s="2"/>
    </row>
    <row r="20" spans="1:33" ht="17.100000000000001" customHeight="1" x14ac:dyDescent="0.2">
      <c r="A20" s="17" t="s">
        <v>10</v>
      </c>
      <c r="B20" s="19">
        <f>[16]Setembro!$J$5</f>
        <v>36.36</v>
      </c>
      <c r="C20" s="19">
        <f>[16]Setembro!$J$6</f>
        <v>50.04</v>
      </c>
      <c r="D20" s="19">
        <f>[16]Setembro!$J$7</f>
        <v>0</v>
      </c>
      <c r="E20" s="19">
        <f>[16]Setembro!$J$8</f>
        <v>44.64</v>
      </c>
      <c r="F20" s="19">
        <f>[16]Setembro!$J$9</f>
        <v>50.4</v>
      </c>
      <c r="G20" s="19">
        <f>[16]Setembro!$J$10</f>
        <v>34.92</v>
      </c>
      <c r="H20" s="19">
        <f>[16]Setembro!$J$11</f>
        <v>48.24</v>
      </c>
      <c r="I20" s="19">
        <f>[16]Setembro!$J$12</f>
        <v>29.880000000000003</v>
      </c>
      <c r="J20" s="19">
        <f>[16]Setembro!$J$13</f>
        <v>42.84</v>
      </c>
      <c r="K20" s="19">
        <f>[16]Setembro!$J$14</f>
        <v>50.76</v>
      </c>
      <c r="L20" s="19">
        <f>[16]Setembro!$J$15</f>
        <v>28.08</v>
      </c>
      <c r="M20" s="19">
        <f>[16]Setembro!$J$16</f>
        <v>25.56</v>
      </c>
      <c r="N20" s="19">
        <f>[16]Setembro!$J$17</f>
        <v>37.080000000000005</v>
      </c>
      <c r="O20" s="19">
        <f>[16]Setembro!$J$18</f>
        <v>36.36</v>
      </c>
      <c r="P20" s="19">
        <f>[16]Setembro!$J$19</f>
        <v>38.880000000000003</v>
      </c>
      <c r="Q20" s="19">
        <f>[16]Setembro!$J$20</f>
        <v>19.079999999999998</v>
      </c>
      <c r="R20" s="19">
        <f>[16]Setembro!$J$21</f>
        <v>24.48</v>
      </c>
      <c r="S20" s="19">
        <f>[16]Setembro!$J$22</f>
        <v>36</v>
      </c>
      <c r="T20" s="19">
        <f>[16]Setembro!$J$23</f>
        <v>50.76</v>
      </c>
      <c r="U20" s="19">
        <f>[16]Setembro!$J$24</f>
        <v>37.800000000000004</v>
      </c>
      <c r="V20" s="19">
        <f>[16]Setembro!$J$25</f>
        <v>34.56</v>
      </c>
      <c r="W20" s="19">
        <f>[16]Setembro!$J$26</f>
        <v>30.240000000000002</v>
      </c>
      <c r="X20" s="19">
        <f>[16]Setembro!$J$27</f>
        <v>36</v>
      </c>
      <c r="Y20" s="19">
        <f>[16]Setembro!$J$28</f>
        <v>44.28</v>
      </c>
      <c r="Z20" s="19">
        <f>[16]Setembro!$J$29</f>
        <v>45</v>
      </c>
      <c r="AA20" s="19">
        <f>[16]Setembro!$J$30</f>
        <v>50.4</v>
      </c>
      <c r="AB20" s="19">
        <f>[16]Setembro!$J$31</f>
        <v>34.200000000000003</v>
      </c>
      <c r="AC20" s="19">
        <f>[16]Setembro!$J$32</f>
        <v>34.200000000000003</v>
      </c>
      <c r="AD20" s="19">
        <f>[16]Setembro!$J$33</f>
        <v>43.56</v>
      </c>
      <c r="AE20" s="19">
        <f>[16]Setembro!$J$34</f>
        <v>46.800000000000004</v>
      </c>
      <c r="AF20" s="39">
        <f t="shared" si="3"/>
        <v>50.76</v>
      </c>
      <c r="AG20" s="2"/>
    </row>
    <row r="21" spans="1:33" ht="17.100000000000001" customHeight="1" x14ac:dyDescent="0.2">
      <c r="A21" s="17" t="s">
        <v>11</v>
      </c>
      <c r="B21" s="19">
        <f>[17]Setembro!$J$5</f>
        <v>32.76</v>
      </c>
      <c r="C21" s="19">
        <f>[17]Setembro!$J$6</f>
        <v>45.72</v>
      </c>
      <c r="D21" s="19">
        <f>[17]Setembro!$J$7</f>
        <v>47.519999999999996</v>
      </c>
      <c r="E21" s="19">
        <f>[17]Setembro!$J$8</f>
        <v>36.36</v>
      </c>
      <c r="F21" s="19">
        <f>[17]Setembro!$J$9</f>
        <v>31.319999999999997</v>
      </c>
      <c r="G21" s="19">
        <f>[17]Setembro!$J$10</f>
        <v>31.680000000000003</v>
      </c>
      <c r="H21" s="19">
        <f>[17]Setembro!$J$11</f>
        <v>38.880000000000003</v>
      </c>
      <c r="I21" s="19">
        <f>[17]Setembro!$J$12</f>
        <v>25.2</v>
      </c>
      <c r="J21" s="19">
        <f>[17]Setembro!$J$13</f>
        <v>43.56</v>
      </c>
      <c r="K21" s="19">
        <f>[17]Setembro!$J$14</f>
        <v>39.96</v>
      </c>
      <c r="L21" s="19">
        <f>[17]Setembro!$J$15</f>
        <v>30.96</v>
      </c>
      <c r="M21" s="19">
        <f>[17]Setembro!$J$16</f>
        <v>23.400000000000002</v>
      </c>
      <c r="N21" s="19">
        <f>[17]Setembro!$J$17</f>
        <v>28.8</v>
      </c>
      <c r="O21" s="19">
        <f>[17]Setembro!$J$18</f>
        <v>31.680000000000003</v>
      </c>
      <c r="P21" s="19">
        <f>[17]Setembro!$J$19</f>
        <v>32.04</v>
      </c>
      <c r="Q21" s="19">
        <f>[17]Setembro!$J$20</f>
        <v>30.240000000000002</v>
      </c>
      <c r="R21" s="19">
        <f>[17]Setembro!$J$21</f>
        <v>31.680000000000003</v>
      </c>
      <c r="S21" s="19">
        <f>[17]Setembro!$J$22</f>
        <v>33.840000000000003</v>
      </c>
      <c r="T21" s="19">
        <f>[17]Setembro!$J$23</f>
        <v>66.239999999999995</v>
      </c>
      <c r="U21" s="19">
        <f>[17]Setembro!$J$24</f>
        <v>32.04</v>
      </c>
      <c r="V21" s="19">
        <f>[17]Setembro!$J$25</f>
        <v>23.759999999999998</v>
      </c>
      <c r="W21" s="19">
        <f>[17]Setembro!$J$26</f>
        <v>29.16</v>
      </c>
      <c r="X21" s="19">
        <f>[17]Setembro!$J$27</f>
        <v>31.319999999999997</v>
      </c>
      <c r="Y21" s="19">
        <f>[17]Setembro!$J$28</f>
        <v>45</v>
      </c>
      <c r="Z21" s="19">
        <f>[17]Setembro!$J$29</f>
        <v>68.039999999999992</v>
      </c>
      <c r="AA21" s="19">
        <f>[17]Setembro!$J$30</f>
        <v>44.28</v>
      </c>
      <c r="AB21" s="19">
        <f>[17]Setembro!$J$31</f>
        <v>38.159999999999997</v>
      </c>
      <c r="AC21" s="19">
        <f>[17]Setembro!$J$32</f>
        <v>29.16</v>
      </c>
      <c r="AD21" s="19">
        <f>[17]Setembro!$J$33</f>
        <v>38.159999999999997</v>
      </c>
      <c r="AE21" s="19">
        <f>[17]Setembro!$J$34</f>
        <v>32.4</v>
      </c>
      <c r="AF21" s="39">
        <f t="shared" si="3"/>
        <v>68.039999999999992</v>
      </c>
      <c r="AG21" s="2"/>
    </row>
    <row r="22" spans="1:33" ht="17.100000000000001" customHeight="1" x14ac:dyDescent="0.2">
      <c r="A22" s="17" t="s">
        <v>12</v>
      </c>
      <c r="B22" s="19">
        <f>[18]Setembro!$J$5</f>
        <v>25.2</v>
      </c>
      <c r="C22" s="19">
        <f>[18]Setembro!$J$6</f>
        <v>34.56</v>
      </c>
      <c r="D22" s="19">
        <f>[18]Setembro!$J$7</f>
        <v>21.240000000000002</v>
      </c>
      <c r="E22" s="19">
        <f>[18]Setembro!$J$8</f>
        <v>48.6</v>
      </c>
      <c r="F22" s="19">
        <f>[18]Setembro!$J$9</f>
        <v>29.880000000000003</v>
      </c>
      <c r="G22" s="19">
        <f>[18]Setembro!$J$10</f>
        <v>29.16</v>
      </c>
      <c r="H22" s="19">
        <f>[18]Setembro!$J$11</f>
        <v>31.680000000000003</v>
      </c>
      <c r="I22" s="19">
        <f>[18]Setembro!$J$12</f>
        <v>23.759999999999998</v>
      </c>
      <c r="J22" s="19">
        <f>[18]Setembro!$J$13</f>
        <v>38.880000000000003</v>
      </c>
      <c r="K22" s="19">
        <f>[18]Setembro!$J$14</f>
        <v>38.159999999999997</v>
      </c>
      <c r="L22" s="19">
        <f>[18]Setembro!$J$15</f>
        <v>20.52</v>
      </c>
      <c r="M22" s="19">
        <f>[18]Setembro!$J$16</f>
        <v>20.16</v>
      </c>
      <c r="N22" s="19">
        <f>[18]Setembro!$J$17</f>
        <v>32.76</v>
      </c>
      <c r="O22" s="19">
        <f>[18]Setembro!$J$18</f>
        <v>22.32</v>
      </c>
      <c r="P22" s="19">
        <f>[18]Setembro!$J$19</f>
        <v>37.080000000000005</v>
      </c>
      <c r="Q22" s="19">
        <f>[18]Setembro!$J$20</f>
        <v>24.12</v>
      </c>
      <c r="R22" s="19">
        <f>[18]Setembro!$J$21</f>
        <v>24.48</v>
      </c>
      <c r="S22" s="19">
        <f>[18]Setembro!$J$22</f>
        <v>39.24</v>
      </c>
      <c r="T22" s="19">
        <f>[18]Setembro!$J$23</f>
        <v>62.639999999999993</v>
      </c>
      <c r="U22" s="19">
        <f>[18]Setembro!$J$24</f>
        <v>35.28</v>
      </c>
      <c r="V22" s="19">
        <f>[18]Setembro!$J$25</f>
        <v>24.48</v>
      </c>
      <c r="W22" s="19">
        <f>[18]Setembro!$J$26</f>
        <v>21.96</v>
      </c>
      <c r="X22" s="19">
        <f>[18]Setembro!$J$27</f>
        <v>28.8</v>
      </c>
      <c r="Y22" s="19">
        <f>[18]Setembro!$J$28</f>
        <v>41.76</v>
      </c>
      <c r="Z22" s="19">
        <f>[18]Setembro!$J$29</f>
        <v>36.36</v>
      </c>
      <c r="AA22" s="19">
        <f>[18]Setembro!$J$30</f>
        <v>38.159999999999997</v>
      </c>
      <c r="AB22" s="19">
        <f>[18]Setembro!$J$31</f>
        <v>25.92</v>
      </c>
      <c r="AC22" s="19">
        <f>[18]Setembro!$J$32</f>
        <v>26.28</v>
      </c>
      <c r="AD22" s="19">
        <f>[18]Setembro!$J$33</f>
        <v>37.080000000000005</v>
      </c>
      <c r="AE22" s="19">
        <f>[18]Setembro!$J$34</f>
        <v>37.800000000000004</v>
      </c>
      <c r="AF22" s="39">
        <f t="shared" si="3"/>
        <v>62.639999999999993</v>
      </c>
      <c r="AG22" s="2"/>
    </row>
    <row r="23" spans="1:33" ht="17.100000000000001" customHeight="1" x14ac:dyDescent="0.2">
      <c r="A23" s="17" t="s">
        <v>13</v>
      </c>
      <c r="B23" s="19" t="str">
        <f>[19]Setembro!$J$5</f>
        <v>*</v>
      </c>
      <c r="C23" s="19" t="str">
        <f>[19]Setembro!$J$6</f>
        <v>*</v>
      </c>
      <c r="D23" s="19" t="str">
        <f>[19]Setembro!$J$7</f>
        <v>*</v>
      </c>
      <c r="E23" s="19" t="str">
        <f>[19]Setembro!$J$8</f>
        <v>*</v>
      </c>
      <c r="F23" s="19" t="str">
        <f>[19]Setembro!$J$9</f>
        <v>*</v>
      </c>
      <c r="G23" s="19" t="str">
        <f>[19]Setembro!$J$10</f>
        <v>*</v>
      </c>
      <c r="H23" s="19" t="str">
        <f>[19]Setembro!$J$11</f>
        <v>*</v>
      </c>
      <c r="I23" s="19" t="str">
        <f>[19]Setembro!$J$12</f>
        <v>*</v>
      </c>
      <c r="J23" s="19" t="str">
        <f>[19]Setembro!$J$13</f>
        <v>*</v>
      </c>
      <c r="K23" s="19" t="str">
        <f>[19]Setembro!$J$14</f>
        <v>*</v>
      </c>
      <c r="L23" s="19" t="str">
        <f>[19]Setembro!$J$15</f>
        <v>*</v>
      </c>
      <c r="M23" s="19" t="str">
        <f>[19]Setembro!$J$16</f>
        <v>*</v>
      </c>
      <c r="N23" s="19" t="str">
        <f>[19]Setembro!$J$17</f>
        <v>*</v>
      </c>
      <c r="O23" s="19" t="str">
        <f>[19]Setembro!$J$18</f>
        <v>*</v>
      </c>
      <c r="P23" s="19" t="str">
        <f>[19]Setembro!$J$19</f>
        <v>*</v>
      </c>
      <c r="Q23" s="19" t="str">
        <f>[19]Setembro!$J$20</f>
        <v>*</v>
      </c>
      <c r="R23" s="19" t="str">
        <f>[19]Setembro!$J$21</f>
        <v>*</v>
      </c>
      <c r="S23" s="19" t="str">
        <f>[19]Setembro!$J$22</f>
        <v>*</v>
      </c>
      <c r="T23" s="19" t="str">
        <f>[19]Setembro!$J$23</f>
        <v>*</v>
      </c>
      <c r="U23" s="19" t="str">
        <f>[19]Setembro!$J$24</f>
        <v>*</v>
      </c>
      <c r="V23" s="19" t="str">
        <f>[19]Setembro!$J$25</f>
        <v>*</v>
      </c>
      <c r="W23" s="19" t="str">
        <f>[19]Setembro!$J$26</f>
        <v>*</v>
      </c>
      <c r="X23" s="19" t="str">
        <f>[19]Setembro!$J$27</f>
        <v>*</v>
      </c>
      <c r="Y23" s="19" t="str">
        <f>[19]Setembro!$J$28</f>
        <v>*</v>
      </c>
      <c r="Z23" s="19" t="str">
        <f>[19]Setembro!$J$29</f>
        <v>*</v>
      </c>
      <c r="AA23" s="19" t="str">
        <f>[19]Setembro!$J$30</f>
        <v>*</v>
      </c>
      <c r="AB23" s="19" t="str">
        <f>[19]Setembro!$J$31</f>
        <v>*</v>
      </c>
      <c r="AC23" s="19" t="str">
        <f>[19]Setembro!$J$32</f>
        <v>*</v>
      </c>
      <c r="AD23" s="19" t="str">
        <f>[19]Setembro!$J$33</f>
        <v>*</v>
      </c>
      <c r="AE23" s="19" t="str">
        <f>[19]Setembro!$J$34</f>
        <v>*</v>
      </c>
      <c r="AF23" s="39" t="s">
        <v>139</v>
      </c>
      <c r="AG23" s="2"/>
    </row>
    <row r="24" spans="1:33" ht="17.100000000000001" customHeight="1" x14ac:dyDescent="0.2">
      <c r="A24" s="17" t="s">
        <v>14</v>
      </c>
      <c r="B24" s="19">
        <f>[20]Setembro!$J$5</f>
        <v>42.480000000000004</v>
      </c>
      <c r="C24" s="19">
        <f>[20]Setembro!$J$6</f>
        <v>54.72</v>
      </c>
      <c r="D24" s="19">
        <f>[20]Setembro!$J$7</f>
        <v>54.72</v>
      </c>
      <c r="E24" s="19">
        <f>[20]Setembro!$J$8</f>
        <v>34.56</v>
      </c>
      <c r="F24" s="19">
        <f>[20]Setembro!$J$9</f>
        <v>38.159999999999997</v>
      </c>
      <c r="G24" s="19">
        <f>[20]Setembro!$J$10</f>
        <v>40.32</v>
      </c>
      <c r="H24" s="19">
        <f>[20]Setembro!$J$11</f>
        <v>44.28</v>
      </c>
      <c r="I24" s="19">
        <f>[20]Setembro!$J$12</f>
        <v>33.480000000000004</v>
      </c>
      <c r="J24" s="19">
        <f>[20]Setembro!$J$13</f>
        <v>39.6</v>
      </c>
      <c r="K24" s="19">
        <f>[20]Setembro!$J$14</f>
        <v>65.160000000000011</v>
      </c>
      <c r="L24" s="19">
        <f>[20]Setembro!$J$15</f>
        <v>37.080000000000005</v>
      </c>
      <c r="M24" s="19">
        <f>[20]Setembro!$J$16</f>
        <v>35.64</v>
      </c>
      <c r="N24" s="19">
        <f>[20]Setembro!$J$17</f>
        <v>35.28</v>
      </c>
      <c r="O24" s="19">
        <f>[20]Setembro!$J$18</f>
        <v>36.72</v>
      </c>
      <c r="P24" s="19">
        <f>[20]Setembro!$J$19</f>
        <v>45.72</v>
      </c>
      <c r="Q24" s="19">
        <f>[20]Setembro!$J$20</f>
        <v>27</v>
      </c>
      <c r="R24" s="19">
        <f>[20]Setembro!$J$21</f>
        <v>18.720000000000002</v>
      </c>
      <c r="S24" s="19">
        <f>[20]Setembro!$J$22</f>
        <v>34.200000000000003</v>
      </c>
      <c r="T24" s="19">
        <f>[20]Setembro!$J$23</f>
        <v>57.6</v>
      </c>
      <c r="U24" s="19">
        <f>[20]Setembro!$J$24</f>
        <v>39.6</v>
      </c>
      <c r="V24" s="19">
        <f>[20]Setembro!$J$25</f>
        <v>25.2</v>
      </c>
      <c r="W24" s="19">
        <f>[20]Setembro!$J$26</f>
        <v>30.96</v>
      </c>
      <c r="X24" s="19">
        <f>[20]Setembro!$J$27</f>
        <v>22.68</v>
      </c>
      <c r="Y24" s="19">
        <f>[20]Setembro!$J$28</f>
        <v>53.64</v>
      </c>
      <c r="Z24" s="19">
        <f>[20]Setembro!$J$29</f>
        <v>28.08</v>
      </c>
      <c r="AA24" s="19">
        <f>[20]Setembro!$J$30</f>
        <v>36.36</v>
      </c>
      <c r="AB24" s="19">
        <f>[20]Setembro!$J$31</f>
        <v>49.680000000000007</v>
      </c>
      <c r="AC24" s="19">
        <f>[20]Setembro!$J$32</f>
        <v>14.76</v>
      </c>
      <c r="AD24" s="19">
        <f>[20]Setembro!$J$33</f>
        <v>36.36</v>
      </c>
      <c r="AE24" s="19">
        <f>[20]Setembro!$J$34</f>
        <v>40.680000000000007</v>
      </c>
      <c r="AF24" s="39">
        <f t="shared" si="3"/>
        <v>65.160000000000011</v>
      </c>
      <c r="AG24" s="2"/>
    </row>
    <row r="25" spans="1:33" ht="17.100000000000001" customHeight="1" x14ac:dyDescent="0.2">
      <c r="A25" s="17" t="s">
        <v>15</v>
      </c>
      <c r="B25" s="19">
        <f>[21]Setembro!$J$5</f>
        <v>38.880000000000003</v>
      </c>
      <c r="C25" s="19">
        <f>[21]Setembro!$J$6</f>
        <v>55.080000000000005</v>
      </c>
      <c r="D25" s="19">
        <f>[21]Setembro!$J$7</f>
        <v>37.080000000000005</v>
      </c>
      <c r="E25" s="19">
        <f>[21]Setembro!$J$8</f>
        <v>47.16</v>
      </c>
      <c r="F25" s="19">
        <f>[21]Setembro!$J$9</f>
        <v>50.04</v>
      </c>
      <c r="G25" s="19">
        <f>[21]Setembro!$J$10</f>
        <v>44.64</v>
      </c>
      <c r="H25" s="19">
        <f>[21]Setembro!$J$11</f>
        <v>45</v>
      </c>
      <c r="I25" s="19">
        <f>[21]Setembro!$J$12</f>
        <v>41.76</v>
      </c>
      <c r="J25" s="19">
        <f>[21]Setembro!$J$13</f>
        <v>50.4</v>
      </c>
      <c r="K25" s="19">
        <f>[21]Setembro!$J$14</f>
        <v>48.6</v>
      </c>
      <c r="L25" s="19">
        <f>[21]Setembro!$J$15</f>
        <v>25.92</v>
      </c>
      <c r="M25" s="19">
        <f>[21]Setembro!$J$16</f>
        <v>32.4</v>
      </c>
      <c r="N25" s="19">
        <f>[21]Setembro!$J$17</f>
        <v>42.12</v>
      </c>
      <c r="O25" s="19">
        <f>[21]Setembro!$J$18</f>
        <v>39.6</v>
      </c>
      <c r="P25" s="19">
        <f>[21]Setembro!$J$19</f>
        <v>45.36</v>
      </c>
      <c r="Q25" s="19">
        <f>[21]Setembro!$J$20</f>
        <v>23.759999999999998</v>
      </c>
      <c r="R25" s="19">
        <f>[21]Setembro!$J$21</f>
        <v>28.8</v>
      </c>
      <c r="S25" s="19">
        <f>[21]Setembro!$J$22</f>
        <v>39.96</v>
      </c>
      <c r="T25" s="19">
        <f>[21]Setembro!$J$23</f>
        <v>39.24</v>
      </c>
      <c r="U25" s="19">
        <f>[21]Setembro!$J$24</f>
        <v>34.200000000000003</v>
      </c>
      <c r="V25" s="19">
        <f>[21]Setembro!$J$25</f>
        <v>31.680000000000003</v>
      </c>
      <c r="W25" s="19">
        <f>[21]Setembro!$J$26</f>
        <v>41.4</v>
      </c>
      <c r="X25" s="19">
        <f>[21]Setembro!$J$27</f>
        <v>42.84</v>
      </c>
      <c r="Y25" s="19">
        <f>[21]Setembro!$J$28</f>
        <v>48.6</v>
      </c>
      <c r="Z25" s="19">
        <f>[21]Setembro!$J$29</f>
        <v>49.680000000000007</v>
      </c>
      <c r="AA25" s="19">
        <f>[21]Setembro!$J$30</f>
        <v>42.84</v>
      </c>
      <c r="AB25" s="19">
        <f>[21]Setembro!$J$31</f>
        <v>42.480000000000004</v>
      </c>
      <c r="AC25" s="19">
        <f>[21]Setembro!$J$32</f>
        <v>42.12</v>
      </c>
      <c r="AD25" s="19">
        <f>[21]Setembro!$J$33</f>
        <v>46.800000000000004</v>
      </c>
      <c r="AE25" s="19">
        <f>[21]Setembro!$J$34</f>
        <v>46.080000000000005</v>
      </c>
      <c r="AF25" s="39">
        <f t="shared" si="3"/>
        <v>55.080000000000005</v>
      </c>
      <c r="AG25" s="2"/>
    </row>
    <row r="26" spans="1:33" ht="17.100000000000001" customHeight="1" x14ac:dyDescent="0.2">
      <c r="A26" s="17" t="s">
        <v>16</v>
      </c>
      <c r="B26" s="19">
        <f>[22]Setembro!$J$5</f>
        <v>26.64</v>
      </c>
      <c r="C26" s="19">
        <f>[22]Setembro!$J$6</f>
        <v>40.680000000000007</v>
      </c>
      <c r="D26" s="19">
        <f>[22]Setembro!$J$7</f>
        <v>24.48</v>
      </c>
      <c r="E26" s="19">
        <f>[22]Setembro!$J$8</f>
        <v>37.080000000000005</v>
      </c>
      <c r="F26" s="19">
        <f>[22]Setembro!$J$9</f>
        <v>41.04</v>
      </c>
      <c r="G26" s="19">
        <f>[22]Setembro!$J$10</f>
        <v>33.840000000000003</v>
      </c>
      <c r="H26" s="19">
        <f>[22]Setembro!$J$11</f>
        <v>42.480000000000004</v>
      </c>
      <c r="I26" s="19">
        <f>[22]Setembro!$J$12</f>
        <v>20.88</v>
      </c>
      <c r="J26" s="19">
        <f>[22]Setembro!$J$13</f>
        <v>60.839999999999996</v>
      </c>
      <c r="K26" s="19">
        <f>[22]Setembro!$J$14</f>
        <v>42.480000000000004</v>
      </c>
      <c r="L26" s="19">
        <f>[22]Setembro!$J$15</f>
        <v>30.240000000000002</v>
      </c>
      <c r="M26" s="19">
        <f>[22]Setembro!$J$16</f>
        <v>23.759999999999998</v>
      </c>
      <c r="N26" s="19">
        <f>[22]Setembro!$J$17</f>
        <v>40.680000000000007</v>
      </c>
      <c r="O26" s="19">
        <f>[22]Setembro!$J$18</f>
        <v>60.480000000000004</v>
      </c>
      <c r="P26" s="19">
        <f>[22]Setembro!$J$19</f>
        <v>33.840000000000003</v>
      </c>
      <c r="Q26" s="19">
        <f>[22]Setembro!$J$20</f>
        <v>26.28</v>
      </c>
      <c r="R26" s="19">
        <f>[22]Setembro!$J$21</f>
        <v>25.92</v>
      </c>
      <c r="S26" s="19">
        <f>[22]Setembro!$J$22</f>
        <v>29.880000000000003</v>
      </c>
      <c r="T26" s="19">
        <f>[22]Setembro!$J$23</f>
        <v>56.519999999999996</v>
      </c>
      <c r="U26" s="19">
        <f>[22]Setembro!$J$24</f>
        <v>32.76</v>
      </c>
      <c r="V26" s="19">
        <f>[22]Setembro!$J$25</f>
        <v>36.72</v>
      </c>
      <c r="W26" s="19">
        <f>[22]Setembro!$J$26</f>
        <v>30.96</v>
      </c>
      <c r="X26" s="19">
        <f>[22]Setembro!$J$27</f>
        <v>49.680000000000007</v>
      </c>
      <c r="Y26" s="19">
        <f>[22]Setembro!$J$28</f>
        <v>92.88000000000001</v>
      </c>
      <c r="Z26" s="19">
        <f>[22]Setembro!$J$29</f>
        <v>44.28</v>
      </c>
      <c r="AA26" s="19">
        <f>[22]Setembro!$J$30</f>
        <v>29.880000000000003</v>
      </c>
      <c r="AB26" s="19">
        <f>[22]Setembro!$J$31</f>
        <v>12.96</v>
      </c>
      <c r="AC26" s="19">
        <f>[22]Setembro!$J$32</f>
        <v>55.080000000000005</v>
      </c>
      <c r="AD26" s="19">
        <f>[22]Setembro!$J$33</f>
        <v>34.92</v>
      </c>
      <c r="AE26" s="19">
        <f>[22]Setembro!$J$34</f>
        <v>40.32</v>
      </c>
      <c r="AF26" s="39">
        <f t="shared" si="3"/>
        <v>92.88000000000001</v>
      </c>
      <c r="AG26" s="2"/>
    </row>
    <row r="27" spans="1:33" ht="17.100000000000001" customHeight="1" x14ac:dyDescent="0.2">
      <c r="A27" s="17" t="s">
        <v>17</v>
      </c>
      <c r="B27" s="19">
        <f>[23]Setembro!$J$5</f>
        <v>0</v>
      </c>
      <c r="C27" s="19">
        <f>[23]Setembro!$J$6</f>
        <v>0</v>
      </c>
      <c r="D27" s="19">
        <f>[23]Setembro!$J$7</f>
        <v>0</v>
      </c>
      <c r="E27" s="19">
        <f>[23]Setembro!$J$8</f>
        <v>0</v>
      </c>
      <c r="F27" s="19">
        <f>[23]Setembro!$J$9</f>
        <v>0</v>
      </c>
      <c r="G27" s="19">
        <f>[23]Setembro!$J$10</f>
        <v>0</v>
      </c>
      <c r="H27" s="19">
        <f>[23]Setembro!$J$11</f>
        <v>0</v>
      </c>
      <c r="I27" s="19">
        <f>[23]Setembro!$J$12</f>
        <v>0</v>
      </c>
      <c r="J27" s="19">
        <f>[23]Setembro!$J$13</f>
        <v>0</v>
      </c>
      <c r="K27" s="19">
        <f>[23]Setembro!$J$14</f>
        <v>0</v>
      </c>
      <c r="L27" s="19">
        <f>[23]Setembro!$J$15</f>
        <v>0</v>
      </c>
      <c r="M27" s="19">
        <f>[23]Setembro!$J$16</f>
        <v>0</v>
      </c>
      <c r="N27" s="19">
        <f>[23]Setembro!$J$17</f>
        <v>0</v>
      </c>
      <c r="O27" s="19">
        <f>[23]Setembro!$J$18</f>
        <v>0</v>
      </c>
      <c r="P27" s="19">
        <f>[23]Setembro!$J$19</f>
        <v>0</v>
      </c>
      <c r="Q27" s="19">
        <f>[23]Setembro!$J$20</f>
        <v>0</v>
      </c>
      <c r="R27" s="19">
        <f>[23]Setembro!$J$21</f>
        <v>0</v>
      </c>
      <c r="S27" s="19">
        <f>[23]Setembro!$J$22</f>
        <v>0</v>
      </c>
      <c r="T27" s="19">
        <f>[23]Setembro!$J$23</f>
        <v>0</v>
      </c>
      <c r="U27" s="19">
        <f>[23]Setembro!$J$24</f>
        <v>0</v>
      </c>
      <c r="V27" s="19">
        <f>[23]Setembro!$J$25</f>
        <v>0</v>
      </c>
      <c r="W27" s="19">
        <f>[23]Setembro!$J$26</f>
        <v>0</v>
      </c>
      <c r="X27" s="19">
        <f>[23]Setembro!$J$27</f>
        <v>0</v>
      </c>
      <c r="Y27" s="19">
        <f>[23]Setembro!$J$28</f>
        <v>0</v>
      </c>
      <c r="Z27" s="19">
        <f>[23]Setembro!$J$29</f>
        <v>0</v>
      </c>
      <c r="AA27" s="19">
        <f>[23]Setembro!$J$30</f>
        <v>0</v>
      </c>
      <c r="AB27" s="19">
        <f>[23]Setembro!$J$31</f>
        <v>0</v>
      </c>
      <c r="AC27" s="19">
        <f>[23]Setembro!$J$32</f>
        <v>0</v>
      </c>
      <c r="AD27" s="19">
        <f>[23]Setembro!$J$33</f>
        <v>0</v>
      </c>
      <c r="AE27" s="19">
        <f>[23]Setembro!$J$34</f>
        <v>0</v>
      </c>
      <c r="AF27" s="39">
        <f>MAX(B27:AE27)</f>
        <v>0</v>
      </c>
      <c r="AG27" s="2"/>
    </row>
    <row r="28" spans="1:33" ht="17.100000000000001" customHeight="1" x14ac:dyDescent="0.2">
      <c r="A28" s="17" t="s">
        <v>18</v>
      </c>
      <c r="B28" s="19">
        <f>[24]Setembro!$J$5</f>
        <v>41.4</v>
      </c>
      <c r="C28" s="19">
        <f>[24]Setembro!$J$6</f>
        <v>52.92</v>
      </c>
      <c r="D28" s="19">
        <f>[24]Setembro!$J$7</f>
        <v>41.76</v>
      </c>
      <c r="E28" s="19">
        <f>[24]Setembro!$J$8</f>
        <v>41.4</v>
      </c>
      <c r="F28" s="19">
        <f>[24]Setembro!$J$9</f>
        <v>37.440000000000005</v>
      </c>
      <c r="G28" s="19">
        <f>[24]Setembro!$J$10</f>
        <v>36.36</v>
      </c>
      <c r="H28" s="19">
        <f>[24]Setembro!$J$11</f>
        <v>43.2</v>
      </c>
      <c r="I28" s="19">
        <f>[24]Setembro!$J$12</f>
        <v>42.12</v>
      </c>
      <c r="J28" s="19">
        <f>[24]Setembro!$J$13</f>
        <v>38.880000000000003</v>
      </c>
      <c r="K28" s="19">
        <f>[24]Setembro!$J$14</f>
        <v>58.32</v>
      </c>
      <c r="L28" s="19">
        <f>[24]Setembro!$J$15</f>
        <v>37.800000000000004</v>
      </c>
      <c r="M28" s="19">
        <f>[24]Setembro!$J$16</f>
        <v>36.36</v>
      </c>
      <c r="N28" s="19">
        <f>[24]Setembro!$J$17</f>
        <v>43.56</v>
      </c>
      <c r="O28" s="19">
        <f>[24]Setembro!$J$18</f>
        <v>43.92</v>
      </c>
      <c r="P28" s="19">
        <f>[24]Setembro!$J$19</f>
        <v>57.6</v>
      </c>
      <c r="Q28" s="19">
        <f>[24]Setembro!$J$20</f>
        <v>25.92</v>
      </c>
      <c r="R28" s="19">
        <f>[24]Setembro!$J$21</f>
        <v>33.480000000000004</v>
      </c>
      <c r="S28" s="19">
        <f>[24]Setembro!$J$22</f>
        <v>39.24</v>
      </c>
      <c r="T28" s="19">
        <f>[24]Setembro!$J$23</f>
        <v>57.24</v>
      </c>
      <c r="U28" s="19">
        <f>[24]Setembro!$J$24</f>
        <v>49.32</v>
      </c>
      <c r="V28" s="19">
        <f>[24]Setembro!$J$25</f>
        <v>31.319999999999997</v>
      </c>
      <c r="W28" s="19">
        <f>[24]Setembro!$J$26</f>
        <v>36.36</v>
      </c>
      <c r="X28" s="19">
        <f>[24]Setembro!$J$27</f>
        <v>43.56</v>
      </c>
      <c r="Y28" s="19">
        <f>[24]Setembro!$J$28</f>
        <v>52.56</v>
      </c>
      <c r="Z28" s="19">
        <f>[24]Setembro!$J$29</f>
        <v>37.800000000000004</v>
      </c>
      <c r="AA28" s="19">
        <f>[24]Setembro!$J$30</f>
        <v>55.080000000000005</v>
      </c>
      <c r="AB28" s="19">
        <f>[24]Setembro!$J$31</f>
        <v>38.159999999999997</v>
      </c>
      <c r="AC28" s="19">
        <f>[24]Setembro!$J$32</f>
        <v>36</v>
      </c>
      <c r="AD28" s="19">
        <f>[24]Setembro!$J$33</f>
        <v>43.2</v>
      </c>
      <c r="AE28" s="19">
        <f>[24]Setembro!$J$34</f>
        <v>47.88</v>
      </c>
      <c r="AF28" s="39">
        <f t="shared" si="3"/>
        <v>58.32</v>
      </c>
      <c r="AG28" s="2"/>
    </row>
    <row r="29" spans="1:33" ht="17.100000000000001" customHeight="1" x14ac:dyDescent="0.2">
      <c r="A29" s="17" t="s">
        <v>19</v>
      </c>
      <c r="B29" s="19">
        <f>[25]Setembro!$J$5</f>
        <v>39.6</v>
      </c>
      <c r="C29" s="19">
        <f>[25]Setembro!$J$6</f>
        <v>55.080000000000005</v>
      </c>
      <c r="D29" s="19">
        <f>[25]Setembro!$J$7</f>
        <v>67.319999999999993</v>
      </c>
      <c r="E29" s="19">
        <f>[25]Setembro!$J$8</f>
        <v>44.28</v>
      </c>
      <c r="F29" s="19">
        <f>[25]Setembro!$J$9</f>
        <v>53.64</v>
      </c>
      <c r="G29" s="19">
        <f>[25]Setembro!$J$10</f>
        <v>42.84</v>
      </c>
      <c r="H29" s="19">
        <f>[25]Setembro!$J$11</f>
        <v>64.44</v>
      </c>
      <c r="I29" s="19">
        <f>[25]Setembro!$J$12</f>
        <v>35.64</v>
      </c>
      <c r="J29" s="19">
        <f>[25]Setembro!$J$13</f>
        <v>52.92</v>
      </c>
      <c r="K29" s="19">
        <f>[25]Setembro!$J$14</f>
        <v>45.72</v>
      </c>
      <c r="L29" s="19">
        <f>[25]Setembro!$J$15</f>
        <v>23.759999999999998</v>
      </c>
      <c r="M29" s="19">
        <f>[25]Setembro!$J$16</f>
        <v>25.92</v>
      </c>
      <c r="N29" s="19">
        <f>[25]Setembro!$J$17</f>
        <v>42.12</v>
      </c>
      <c r="O29" s="19">
        <f>[25]Setembro!$J$18</f>
        <v>39.96</v>
      </c>
      <c r="P29" s="19">
        <f>[25]Setembro!$J$19</f>
        <v>42.12</v>
      </c>
      <c r="Q29" s="19">
        <f>[25]Setembro!$J$20</f>
        <v>23.040000000000003</v>
      </c>
      <c r="R29" s="19">
        <f>[25]Setembro!$J$21</f>
        <v>27.36</v>
      </c>
      <c r="S29" s="19">
        <f>[25]Setembro!$J$22</f>
        <v>38.159999999999997</v>
      </c>
      <c r="T29" s="19">
        <f>[25]Setembro!$J$23</f>
        <v>46.440000000000005</v>
      </c>
      <c r="U29" s="19">
        <f>[25]Setembro!$J$24</f>
        <v>43.92</v>
      </c>
      <c r="V29" s="19">
        <f>[25]Setembro!$J$25</f>
        <v>31.680000000000003</v>
      </c>
      <c r="W29" s="19">
        <f>[25]Setembro!$J$26</f>
        <v>36.72</v>
      </c>
      <c r="X29" s="19">
        <f>[25]Setembro!$J$27</f>
        <v>41.04</v>
      </c>
      <c r="Y29" s="19">
        <f>[25]Setembro!$J$28</f>
        <v>59.4</v>
      </c>
      <c r="Z29" s="19">
        <f>[25]Setembro!$J$29</f>
        <v>39.96</v>
      </c>
      <c r="AA29" s="19">
        <f>[25]Setembro!$J$30</f>
        <v>32.76</v>
      </c>
      <c r="AB29" s="19">
        <f>[25]Setembro!$J$31</f>
        <v>25.56</v>
      </c>
      <c r="AC29" s="19">
        <f>[25]Setembro!$J$32</f>
        <v>43.56</v>
      </c>
      <c r="AD29" s="19">
        <f>[25]Setembro!$J$33</f>
        <v>50.76</v>
      </c>
      <c r="AE29" s="19">
        <f>[25]Setembro!$J$34</f>
        <v>45.36</v>
      </c>
      <c r="AF29" s="39">
        <f t="shared" si="3"/>
        <v>67.319999999999993</v>
      </c>
      <c r="AG29" s="2"/>
    </row>
    <row r="30" spans="1:33" ht="17.100000000000001" customHeight="1" x14ac:dyDescent="0.2">
      <c r="A30" s="17" t="s">
        <v>31</v>
      </c>
      <c r="B30" s="19">
        <f>[26]Setembro!$J$5</f>
        <v>33.840000000000003</v>
      </c>
      <c r="C30" s="19">
        <f>[26]Setembro!$J$6</f>
        <v>40.680000000000007</v>
      </c>
      <c r="D30" s="19">
        <f>[26]Setembro!$J$7</f>
        <v>40.680000000000007</v>
      </c>
      <c r="E30" s="19">
        <f>[26]Setembro!$J$8</f>
        <v>35.28</v>
      </c>
      <c r="F30" s="19">
        <f>[26]Setembro!$J$9</f>
        <v>87.12</v>
      </c>
      <c r="G30" s="19">
        <f>[26]Setembro!$J$10</f>
        <v>47.88</v>
      </c>
      <c r="H30" s="19">
        <f>[26]Setembro!$J$11</f>
        <v>43.92</v>
      </c>
      <c r="I30" s="19">
        <f>[26]Setembro!$J$12</f>
        <v>30.240000000000002</v>
      </c>
      <c r="J30" s="19">
        <f>[26]Setembro!$J$13</f>
        <v>40.680000000000007</v>
      </c>
      <c r="K30" s="19">
        <f>[26]Setembro!$J$14</f>
        <v>46.440000000000005</v>
      </c>
      <c r="L30" s="19">
        <f>[26]Setembro!$J$15</f>
        <v>30.96</v>
      </c>
      <c r="M30" s="19">
        <f>[26]Setembro!$J$16</f>
        <v>28.8</v>
      </c>
      <c r="N30" s="19">
        <f>[26]Setembro!$J$17</f>
        <v>39.6</v>
      </c>
      <c r="O30" s="19">
        <f>[26]Setembro!$J$18</f>
        <v>34.56</v>
      </c>
      <c r="P30" s="19">
        <f>[26]Setembro!$J$19</f>
        <v>48.96</v>
      </c>
      <c r="Q30" s="19">
        <f>[26]Setembro!$J$20</f>
        <v>25.92</v>
      </c>
      <c r="R30" s="19">
        <f>[26]Setembro!$J$21</f>
        <v>23.759999999999998</v>
      </c>
      <c r="S30" s="19">
        <f>[26]Setembro!$J$22</f>
        <v>42.12</v>
      </c>
      <c r="T30" s="19">
        <f>[26]Setembro!$J$23</f>
        <v>57.24</v>
      </c>
      <c r="U30" s="19">
        <f>[26]Setembro!$J$24</f>
        <v>39.6</v>
      </c>
      <c r="V30" s="19">
        <f>[26]Setembro!$J$25</f>
        <v>28.08</v>
      </c>
      <c r="W30" s="19">
        <f>[26]Setembro!$J$26</f>
        <v>30.96</v>
      </c>
      <c r="X30" s="19">
        <f>[26]Setembro!$J$27</f>
        <v>34.200000000000003</v>
      </c>
      <c r="Y30" s="19">
        <f>[26]Setembro!$J$28</f>
        <v>39.6</v>
      </c>
      <c r="Z30" s="19">
        <f>[26]Setembro!$J$29</f>
        <v>44.64</v>
      </c>
      <c r="AA30" s="19">
        <f>[26]Setembro!$J$30</f>
        <v>40.680000000000007</v>
      </c>
      <c r="AB30" s="19">
        <f>[26]Setembro!$J$31</f>
        <v>46.800000000000004</v>
      </c>
      <c r="AC30" s="19">
        <f>[26]Setembro!$J$32</f>
        <v>39.24</v>
      </c>
      <c r="AD30" s="19">
        <f>[26]Setembro!$J$33</f>
        <v>48.24</v>
      </c>
      <c r="AE30" s="19">
        <f>[26]Setembro!$J$34</f>
        <v>40.680000000000007</v>
      </c>
      <c r="AF30" s="39">
        <f t="shared" si="3"/>
        <v>87.12</v>
      </c>
      <c r="AG30" s="2"/>
    </row>
    <row r="31" spans="1:33" ht="17.100000000000001" customHeight="1" x14ac:dyDescent="0.2">
      <c r="A31" s="17" t="s">
        <v>51</v>
      </c>
      <c r="B31" s="19">
        <f>[27]Setembro!$J$5</f>
        <v>74.88000000000001</v>
      </c>
      <c r="C31" s="19">
        <f>[27]Setembro!$J$6</f>
        <v>42.84</v>
      </c>
      <c r="D31" s="19">
        <f>[27]Setembro!$J$7</f>
        <v>59.760000000000005</v>
      </c>
      <c r="E31" s="19">
        <f>[27]Setembro!$J$8</f>
        <v>51.84</v>
      </c>
      <c r="F31" s="19">
        <f>[27]Setembro!$J$9</f>
        <v>36.36</v>
      </c>
      <c r="G31" s="19">
        <f>[27]Setembro!$J$10</f>
        <v>42.480000000000004</v>
      </c>
      <c r="H31" s="19">
        <f>[27]Setembro!$J$11</f>
        <v>71.64</v>
      </c>
      <c r="I31" s="19">
        <f>[27]Setembro!$J$12</f>
        <v>65.88000000000001</v>
      </c>
      <c r="J31" s="19">
        <f>[27]Setembro!$J$13</f>
        <v>46.800000000000004</v>
      </c>
      <c r="K31" s="19">
        <f>[27]Setembro!$J$14</f>
        <v>52.2</v>
      </c>
      <c r="L31" s="19">
        <f>[27]Setembro!$J$15</f>
        <v>29.880000000000003</v>
      </c>
      <c r="M31" s="19">
        <f>[27]Setembro!$J$16</f>
        <v>46.440000000000005</v>
      </c>
      <c r="N31" s="19">
        <f>[27]Setembro!$J$17</f>
        <v>37.800000000000004</v>
      </c>
      <c r="O31" s="19">
        <f>[27]Setembro!$J$18</f>
        <v>42.480000000000004</v>
      </c>
      <c r="P31" s="19">
        <f>[27]Setembro!$J$19</f>
        <v>45.36</v>
      </c>
      <c r="Q31" s="19">
        <f>[27]Setembro!$J$20</f>
        <v>40.680000000000007</v>
      </c>
      <c r="R31" s="19">
        <f>[27]Setembro!$J$21</f>
        <v>50.04</v>
      </c>
      <c r="S31" s="19">
        <f>[27]Setembro!$J$22</f>
        <v>61.92</v>
      </c>
      <c r="T31" s="19">
        <f>[27]Setembro!$J$23</f>
        <v>105.12</v>
      </c>
      <c r="U31" s="19">
        <f>[27]Setembro!$J$24</f>
        <v>67.319999999999993</v>
      </c>
      <c r="V31" s="19">
        <f>[27]Setembro!$J$25</f>
        <v>34.200000000000003</v>
      </c>
      <c r="W31" s="19">
        <f>[27]Setembro!$J$26</f>
        <v>34.92</v>
      </c>
      <c r="X31" s="19">
        <f>[27]Setembro!$J$27</f>
        <v>41.76</v>
      </c>
      <c r="Y31" s="19">
        <f>[27]Setembro!$J$28</f>
        <v>40.680000000000007</v>
      </c>
      <c r="Z31" s="19">
        <f>[27]Setembro!$J$29</f>
        <v>38.159999999999997</v>
      </c>
      <c r="AA31" s="19">
        <f>[27]Setembro!$J$30</f>
        <v>40.32</v>
      </c>
      <c r="AB31" s="19">
        <f>[27]Setembro!$J$31</f>
        <v>45.36</v>
      </c>
      <c r="AC31" s="19">
        <f>[27]Setembro!$J$32</f>
        <v>37.800000000000004</v>
      </c>
      <c r="AD31" s="19">
        <f>[27]Setembro!$J$33</f>
        <v>51.12</v>
      </c>
      <c r="AE31" s="19">
        <f>[27]Setembro!$J$34</f>
        <v>42.84</v>
      </c>
      <c r="AF31" s="39">
        <f>MAX(B31:AE31)</f>
        <v>105.12</v>
      </c>
      <c r="AG31" s="2"/>
    </row>
    <row r="32" spans="1:33" ht="17.100000000000001" customHeight="1" x14ac:dyDescent="0.2">
      <c r="A32" s="17" t="s">
        <v>20</v>
      </c>
      <c r="B32" s="19">
        <f>[28]Setembro!$J$5</f>
        <v>43.56</v>
      </c>
      <c r="C32" s="19">
        <f>[28]Setembro!$J$6</f>
        <v>52.56</v>
      </c>
      <c r="D32" s="19">
        <f>[28]Setembro!$J$7</f>
        <v>41.04</v>
      </c>
      <c r="E32" s="19">
        <f>[28]Setembro!$J$8</f>
        <v>34.92</v>
      </c>
      <c r="F32" s="19">
        <f>[28]Setembro!$J$9</f>
        <v>29.52</v>
      </c>
      <c r="G32" s="19">
        <f>[28]Setembro!$J$10</f>
        <v>33.119999999999997</v>
      </c>
      <c r="H32" s="19">
        <f>[28]Setembro!$J$11</f>
        <v>45.36</v>
      </c>
      <c r="I32" s="19">
        <f>[28]Setembro!$J$12</f>
        <v>23.400000000000002</v>
      </c>
      <c r="J32" s="19">
        <f>[28]Setembro!$J$13</f>
        <v>34.92</v>
      </c>
      <c r="K32" s="19">
        <f>[28]Setembro!$J$14</f>
        <v>28.8</v>
      </c>
      <c r="L32" s="19">
        <f>[28]Setembro!$J$15</f>
        <v>27.720000000000002</v>
      </c>
      <c r="M32" s="19">
        <f>[28]Setembro!$J$16</f>
        <v>28.8</v>
      </c>
      <c r="N32" s="19">
        <f>[28]Setembro!$J$17</f>
        <v>29.880000000000003</v>
      </c>
      <c r="O32" s="19">
        <f>[28]Setembro!$J$18</f>
        <v>28.44</v>
      </c>
      <c r="P32" s="19">
        <f>[28]Setembro!$J$19</f>
        <v>53.64</v>
      </c>
      <c r="Q32" s="19">
        <f>[28]Setembro!$J$20</f>
        <v>25.2</v>
      </c>
      <c r="R32" s="19">
        <f>[28]Setembro!$J$21</f>
        <v>20.16</v>
      </c>
      <c r="S32" s="19">
        <f>[28]Setembro!$J$22</f>
        <v>22.68</v>
      </c>
      <c r="T32" s="19">
        <f>[28]Setembro!$J$23</f>
        <v>60.480000000000004</v>
      </c>
      <c r="U32" s="19">
        <f>[28]Setembro!$J$24</f>
        <v>44.64</v>
      </c>
      <c r="V32" s="19">
        <f>[28]Setembro!$J$25</f>
        <v>30.6</v>
      </c>
      <c r="W32" s="19">
        <f>[28]Setembro!$J$26</f>
        <v>26.64</v>
      </c>
      <c r="X32" s="19">
        <f>[28]Setembro!$J$27</f>
        <v>30.6</v>
      </c>
      <c r="Y32" s="19">
        <f>[28]Setembro!$J$28</f>
        <v>54</v>
      </c>
      <c r="Z32" s="19">
        <f>[28]Setembro!$J$29</f>
        <v>35.28</v>
      </c>
      <c r="AA32" s="19">
        <f>[28]Setembro!$J$30</f>
        <v>52.92</v>
      </c>
      <c r="AB32" s="19">
        <f>[28]Setembro!$J$31</f>
        <v>34.92</v>
      </c>
      <c r="AC32" s="19">
        <f>[28]Setembro!$J$32</f>
        <v>20.88</v>
      </c>
      <c r="AD32" s="19">
        <f>[28]Setembro!$J$33</f>
        <v>24.48</v>
      </c>
      <c r="AE32" s="19">
        <f>[28]Setembro!$J$34</f>
        <v>47.519999999999996</v>
      </c>
      <c r="AF32" s="39">
        <f>MAX(B32:AE32)</f>
        <v>60.480000000000004</v>
      </c>
      <c r="AG32" s="2"/>
    </row>
    <row r="33" spans="1:35" s="5" customFormat="1" ht="17.100000000000001" customHeight="1" x14ac:dyDescent="0.2">
      <c r="A33" s="32" t="s">
        <v>33</v>
      </c>
      <c r="B33" s="33">
        <f t="shared" ref="B33:AF33" si="4">MAX(B5:B32)</f>
        <v>74.88000000000001</v>
      </c>
      <c r="C33" s="33">
        <f t="shared" si="4"/>
        <v>62.28</v>
      </c>
      <c r="D33" s="33">
        <f t="shared" si="4"/>
        <v>67.319999999999993</v>
      </c>
      <c r="E33" s="33">
        <f t="shared" si="4"/>
        <v>57.960000000000008</v>
      </c>
      <c r="F33" s="33">
        <f t="shared" si="4"/>
        <v>87.12</v>
      </c>
      <c r="G33" s="33">
        <f t="shared" si="4"/>
        <v>54.72</v>
      </c>
      <c r="H33" s="33">
        <f t="shared" si="4"/>
        <v>71.64</v>
      </c>
      <c r="I33" s="33">
        <f t="shared" si="4"/>
        <v>65.88000000000001</v>
      </c>
      <c r="J33" s="33">
        <f t="shared" si="4"/>
        <v>60.839999999999996</v>
      </c>
      <c r="K33" s="33">
        <f t="shared" si="4"/>
        <v>65.160000000000011</v>
      </c>
      <c r="L33" s="33">
        <f t="shared" si="4"/>
        <v>43.56</v>
      </c>
      <c r="M33" s="33">
        <f t="shared" si="4"/>
        <v>46.440000000000005</v>
      </c>
      <c r="N33" s="33">
        <f t="shared" si="4"/>
        <v>45</v>
      </c>
      <c r="O33" s="33">
        <f t="shared" si="4"/>
        <v>60.480000000000004</v>
      </c>
      <c r="P33" s="33">
        <f t="shared" si="4"/>
        <v>57.6</v>
      </c>
      <c r="Q33" s="33">
        <f t="shared" si="4"/>
        <v>40.680000000000007</v>
      </c>
      <c r="R33" s="33">
        <f t="shared" si="4"/>
        <v>50.04</v>
      </c>
      <c r="S33" s="33">
        <f t="shared" si="4"/>
        <v>61.92</v>
      </c>
      <c r="T33" s="33">
        <f t="shared" si="4"/>
        <v>105.12</v>
      </c>
      <c r="U33" s="33">
        <f t="shared" si="4"/>
        <v>113.4</v>
      </c>
      <c r="V33" s="33">
        <f t="shared" si="4"/>
        <v>38.159999999999997</v>
      </c>
      <c r="W33" s="33">
        <f t="shared" si="4"/>
        <v>42.84</v>
      </c>
      <c r="X33" s="33">
        <f t="shared" si="4"/>
        <v>49.680000000000007</v>
      </c>
      <c r="Y33" s="33">
        <f t="shared" si="4"/>
        <v>92.88000000000001</v>
      </c>
      <c r="Z33" s="33">
        <f t="shared" si="4"/>
        <v>68.039999999999992</v>
      </c>
      <c r="AA33" s="33">
        <f t="shared" si="4"/>
        <v>80.28</v>
      </c>
      <c r="AB33" s="33">
        <f t="shared" si="4"/>
        <v>55.800000000000004</v>
      </c>
      <c r="AC33" s="33">
        <f t="shared" si="4"/>
        <v>55.080000000000005</v>
      </c>
      <c r="AD33" s="33">
        <f t="shared" si="4"/>
        <v>72.72</v>
      </c>
      <c r="AE33" s="33">
        <f t="shared" si="4"/>
        <v>69.12</v>
      </c>
      <c r="AF33" s="38">
        <f t="shared" si="4"/>
        <v>113.4</v>
      </c>
      <c r="AG33" s="10"/>
    </row>
    <row r="34" spans="1:35" x14ac:dyDescent="0.2">
      <c r="AF34" s="9"/>
      <c r="AG34" s="2"/>
    </row>
    <row r="35" spans="1:35" x14ac:dyDescent="0.2">
      <c r="A35" s="82"/>
      <c r="B35" s="82"/>
      <c r="C35" s="83"/>
      <c r="D35" s="83" t="s">
        <v>138</v>
      </c>
      <c r="E35" s="83"/>
      <c r="F35" s="83"/>
      <c r="G35" s="83"/>
      <c r="M35" s="2" t="s">
        <v>52</v>
      </c>
      <c r="V35" s="2" t="s">
        <v>135</v>
      </c>
      <c r="AD35" s="9"/>
      <c r="AF35" s="2"/>
      <c r="AG35" s="9"/>
      <c r="AH35" s="2"/>
    </row>
    <row r="36" spans="1:35" x14ac:dyDescent="0.2">
      <c r="J36" s="20"/>
      <c r="K36" s="20"/>
      <c r="L36" s="20"/>
      <c r="M36" s="20" t="s">
        <v>53</v>
      </c>
      <c r="N36" s="20"/>
      <c r="O36" s="20"/>
      <c r="P36" s="20"/>
      <c r="V36" s="20" t="s">
        <v>136</v>
      </c>
      <c r="W36" s="20"/>
      <c r="AD36" s="9"/>
      <c r="AE36" s="1"/>
      <c r="AF36"/>
      <c r="AG36" s="2"/>
      <c r="AH36" s="2"/>
      <c r="AI36" s="2"/>
    </row>
    <row r="37" spans="1:35" x14ac:dyDescent="0.2">
      <c r="Q37" s="31"/>
      <c r="R37" s="31"/>
      <c r="S37" s="31"/>
      <c r="AF37" s="9"/>
      <c r="AH37" s="15"/>
    </row>
    <row r="38" spans="1:35" x14ac:dyDescent="0.2">
      <c r="AF38" s="9"/>
      <c r="AG38" s="2"/>
    </row>
    <row r="41" spans="1:35" x14ac:dyDescent="0.2">
      <c r="F41" s="2" t="s">
        <v>54</v>
      </c>
      <c r="X41" s="2" t="s">
        <v>54</v>
      </c>
    </row>
    <row r="42" spans="1:35" x14ac:dyDescent="0.2">
      <c r="H42" s="2" t="s">
        <v>54</v>
      </c>
      <c r="K42" s="2" t="s">
        <v>54</v>
      </c>
    </row>
  </sheetData>
  <mergeCells count="33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ESTAÇÕES METEOROLÓGICAS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Carlos Eduardo Borges Daniel</cp:lastModifiedBy>
  <cp:lastPrinted>2015-06-09T07:19:43Z</cp:lastPrinted>
  <dcterms:created xsi:type="dcterms:W3CDTF">2008-08-15T13:32:29Z</dcterms:created>
  <dcterms:modified xsi:type="dcterms:W3CDTF">2022-03-10T18:51:25Z</dcterms:modified>
</cp:coreProperties>
</file>